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7 Vragen en antwoorden\2e NvI\"/>
    </mc:Choice>
  </mc:AlternateContent>
  <bookViews>
    <workbookView xWindow="240" yWindow="60" windowWidth="15120" windowHeight="5940" activeTab="1"/>
  </bookViews>
  <sheets>
    <sheet name="Kortingspercentages" sheetId="4" r:id="rId1"/>
    <sheet name="Vergelijkingsprijs" sheetId="1" r:id="rId2"/>
  </sheets>
  <definedNames>
    <definedName name="_xlnm.Print_Area" localSheetId="0">Kortingspercentages!$A$1:$D$44</definedName>
    <definedName name="_xlnm.Print_Area" localSheetId="1">Vergelijkingsprijs!$A$1:$J$172</definedName>
  </definedNames>
  <calcPr calcId="162913"/>
</workbook>
</file>

<file path=xl/calcChain.xml><?xml version="1.0" encoding="utf-8"?>
<calcChain xmlns="http://schemas.openxmlformats.org/spreadsheetml/2006/main">
  <c r="J172" i="1" l="1"/>
  <c r="I97" i="1"/>
  <c r="I165" i="1"/>
  <c r="A1" i="1" l="1"/>
  <c r="H167" i="1" l="1"/>
  <c r="H170" i="1"/>
  <c r="H166" i="1"/>
  <c r="H106" i="1"/>
  <c r="H107" i="1"/>
  <c r="H109" i="1"/>
  <c r="H113" i="1"/>
  <c r="H114" i="1"/>
  <c r="H115" i="1"/>
  <c r="H117" i="1"/>
  <c r="H122" i="1"/>
  <c r="H123" i="1"/>
  <c r="H125" i="1"/>
  <c r="H126" i="1"/>
  <c r="H129" i="1"/>
  <c r="H130" i="1"/>
  <c r="H131" i="1"/>
  <c r="H133" i="1"/>
  <c r="H134" i="1"/>
  <c r="H139" i="1"/>
  <c r="H142" i="1"/>
  <c r="H147" i="1"/>
  <c r="H149" i="1"/>
  <c r="H150" i="1"/>
  <c r="H153" i="1"/>
  <c r="H154" i="1"/>
  <c r="H155" i="1"/>
  <c r="H157" i="1"/>
  <c r="H158" i="1"/>
  <c r="H161" i="1"/>
  <c r="H162" i="1"/>
  <c r="H163" i="1"/>
  <c r="H98" i="1"/>
  <c r="H91" i="1"/>
  <c r="H94" i="1"/>
  <c r="H95" i="1"/>
  <c r="H96" i="1"/>
  <c r="H46" i="1"/>
  <c r="H48" i="1"/>
  <c r="H54" i="1"/>
  <c r="H56" i="1"/>
  <c r="H62" i="1"/>
  <c r="H64" i="1"/>
  <c r="H39" i="1"/>
  <c r="H8" i="1"/>
  <c r="H10" i="1"/>
  <c r="H13" i="1"/>
  <c r="H17" i="1"/>
  <c r="H18" i="1"/>
  <c r="H21" i="1"/>
  <c r="H26" i="1"/>
  <c r="H28" i="1"/>
  <c r="H29" i="1"/>
  <c r="H33" i="1"/>
  <c r="H34" i="1"/>
  <c r="H36" i="1"/>
  <c r="H37" i="1"/>
  <c r="G170" i="1"/>
  <c r="G169" i="1"/>
  <c r="H169" i="1" s="1"/>
  <c r="G167" i="1"/>
  <c r="G168" i="1"/>
  <c r="H168" i="1" s="1"/>
  <c r="G166" i="1"/>
  <c r="G150" i="1"/>
  <c r="G151" i="1"/>
  <c r="H151" i="1" s="1"/>
  <c r="G152" i="1"/>
  <c r="H152" i="1" s="1"/>
  <c r="G153" i="1"/>
  <c r="G154" i="1"/>
  <c r="G155" i="1"/>
  <c r="G156" i="1"/>
  <c r="H156" i="1" s="1"/>
  <c r="G157" i="1"/>
  <c r="G158" i="1"/>
  <c r="G159" i="1"/>
  <c r="H159" i="1" s="1"/>
  <c r="G160" i="1"/>
  <c r="H160" i="1" s="1"/>
  <c r="G161" i="1"/>
  <c r="G162" i="1"/>
  <c r="G163" i="1"/>
  <c r="G164" i="1"/>
  <c r="H164" i="1" s="1"/>
  <c r="G149" i="1"/>
  <c r="G137" i="1"/>
  <c r="H137" i="1" s="1"/>
  <c r="G138" i="1"/>
  <c r="H138" i="1" s="1"/>
  <c r="G139" i="1"/>
  <c r="G140" i="1"/>
  <c r="H140" i="1" s="1"/>
  <c r="G141" i="1"/>
  <c r="H141" i="1" s="1"/>
  <c r="G142" i="1"/>
  <c r="G143" i="1"/>
  <c r="H143" i="1" s="1"/>
  <c r="G144" i="1"/>
  <c r="H144" i="1" s="1"/>
  <c r="G145" i="1"/>
  <c r="H145" i="1" s="1"/>
  <c r="G146" i="1"/>
  <c r="H146" i="1" s="1"/>
  <c r="G147" i="1"/>
  <c r="G148" i="1"/>
  <c r="H148" i="1" s="1"/>
  <c r="G136" i="1"/>
  <c r="H136" i="1" s="1"/>
  <c r="G134" i="1"/>
  <c r="G135" i="1"/>
  <c r="H135" i="1" s="1"/>
  <c r="G133" i="1"/>
  <c r="G126" i="1"/>
  <c r="G127" i="1"/>
  <c r="H127" i="1" s="1"/>
  <c r="G128" i="1"/>
  <c r="H128" i="1" s="1"/>
  <c r="G129" i="1"/>
  <c r="G130" i="1"/>
  <c r="G131" i="1"/>
  <c r="G132" i="1"/>
  <c r="H132" i="1" s="1"/>
  <c r="G125" i="1"/>
  <c r="G123" i="1"/>
  <c r="G124" i="1"/>
  <c r="H124" i="1" s="1"/>
  <c r="G122" i="1"/>
  <c r="G119" i="1"/>
  <c r="H119" i="1" s="1"/>
  <c r="G120" i="1"/>
  <c r="H120" i="1" s="1"/>
  <c r="G121" i="1"/>
  <c r="H121" i="1" s="1"/>
  <c r="G118" i="1"/>
  <c r="H118" i="1" s="1"/>
  <c r="G117" i="1"/>
  <c r="G115" i="1"/>
  <c r="G116" i="1"/>
  <c r="H116" i="1" s="1"/>
  <c r="G114" i="1"/>
  <c r="G113" i="1"/>
  <c r="G112" i="1"/>
  <c r="H112" i="1" s="1"/>
  <c r="G111" i="1"/>
  <c r="H111" i="1" s="1"/>
  <c r="G110" i="1"/>
  <c r="H110" i="1" s="1"/>
  <c r="G109" i="1"/>
  <c r="G104" i="1"/>
  <c r="H104" i="1" s="1"/>
  <c r="G105" i="1"/>
  <c r="H105" i="1" s="1"/>
  <c r="G106" i="1"/>
  <c r="G107" i="1"/>
  <c r="G108" i="1"/>
  <c r="H108" i="1" s="1"/>
  <c r="G103" i="1"/>
  <c r="H103" i="1" s="1"/>
  <c r="G99" i="1"/>
  <c r="H99" i="1" s="1"/>
  <c r="G100" i="1"/>
  <c r="H100" i="1" s="1"/>
  <c r="G101" i="1"/>
  <c r="H101" i="1" s="1"/>
  <c r="G102" i="1"/>
  <c r="H102" i="1" s="1"/>
  <c r="G98" i="1"/>
  <c r="G94" i="1"/>
  <c r="G95" i="1"/>
  <c r="G96" i="1"/>
  <c r="G93" i="1"/>
  <c r="H93" i="1" s="1"/>
  <c r="G91" i="1"/>
  <c r="G92" i="1"/>
  <c r="H92" i="1" s="1"/>
  <c r="G90" i="1"/>
  <c r="H90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65" i="1"/>
  <c r="H65" i="1" s="1"/>
  <c r="G64" i="1"/>
  <c r="G63" i="1"/>
  <c r="H63" i="1" s="1"/>
  <c r="G62" i="1"/>
  <c r="G61" i="1"/>
  <c r="H61" i="1" s="1"/>
  <c r="G57" i="1"/>
  <c r="H57" i="1" s="1"/>
  <c r="G58" i="1"/>
  <c r="H58" i="1" s="1"/>
  <c r="G59" i="1"/>
  <c r="H59" i="1" s="1"/>
  <c r="G60" i="1"/>
  <c r="H60" i="1" s="1"/>
  <c r="G56" i="1"/>
  <c r="G54" i="1"/>
  <c r="G55" i="1"/>
  <c r="H55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G47" i="1"/>
  <c r="H47" i="1" s="1"/>
  <c r="G46" i="1"/>
  <c r="G45" i="1"/>
  <c r="H45" i="1" s="1"/>
  <c r="G44" i="1"/>
  <c r="H44" i="1" s="1"/>
  <c r="G43" i="1"/>
  <c r="H43" i="1" s="1"/>
  <c r="G40" i="1"/>
  <c r="H40" i="1" s="1"/>
  <c r="G41" i="1"/>
  <c r="H41" i="1" s="1"/>
  <c r="G42" i="1"/>
  <c r="H42" i="1" s="1"/>
  <c r="G39" i="1"/>
  <c r="G33" i="1"/>
  <c r="G34" i="1"/>
  <c r="G35" i="1"/>
  <c r="H35" i="1" s="1"/>
  <c r="G36" i="1"/>
  <c r="G37" i="1"/>
  <c r="G32" i="1"/>
  <c r="H32" i="1" s="1"/>
  <c r="G28" i="1"/>
  <c r="G29" i="1"/>
  <c r="G30" i="1"/>
  <c r="H30" i="1" s="1"/>
  <c r="G31" i="1"/>
  <c r="H31" i="1" s="1"/>
  <c r="G27" i="1"/>
  <c r="H27" i="1" s="1"/>
  <c r="G23" i="1"/>
  <c r="H23" i="1" s="1"/>
  <c r="G24" i="1"/>
  <c r="H24" i="1" s="1"/>
  <c r="G25" i="1"/>
  <c r="H25" i="1" s="1"/>
  <c r="G26" i="1"/>
  <c r="G22" i="1"/>
  <c r="H22" i="1" s="1"/>
  <c r="G18" i="1"/>
  <c r="G19" i="1"/>
  <c r="H19" i="1" s="1"/>
  <c r="G20" i="1"/>
  <c r="H20" i="1" s="1"/>
  <c r="G21" i="1"/>
  <c r="G17" i="1"/>
  <c r="G16" i="1"/>
  <c r="H16" i="1" s="1"/>
  <c r="G15" i="1"/>
  <c r="H15" i="1" s="1"/>
  <c r="G14" i="1"/>
  <c r="H14" i="1" s="1"/>
  <c r="G10" i="1"/>
  <c r="G11" i="1"/>
  <c r="H11" i="1" s="1"/>
  <c r="G12" i="1"/>
  <c r="H12" i="1" s="1"/>
  <c r="G13" i="1"/>
  <c r="G9" i="1"/>
  <c r="H9" i="1" s="1"/>
  <c r="G6" i="1"/>
  <c r="H6" i="1" s="1"/>
  <c r="G7" i="1"/>
  <c r="H7" i="1" s="1"/>
  <c r="G8" i="1"/>
  <c r="G5" i="1"/>
  <c r="H5" i="1" s="1"/>
  <c r="J97" i="1" l="1"/>
  <c r="I38" i="1"/>
  <c r="J38" i="1" s="1"/>
  <c r="I171" i="1"/>
  <c r="J171" i="1" s="1"/>
  <c r="I89" i="1"/>
  <c r="J89" i="1" s="1"/>
  <c r="J165" i="1"/>
</calcChain>
</file>

<file path=xl/sharedStrings.xml><?xml version="1.0" encoding="utf-8"?>
<sst xmlns="http://schemas.openxmlformats.org/spreadsheetml/2006/main" count="336" uniqueCount="250">
  <si>
    <t>Nr.</t>
  </si>
  <si>
    <t>Niet-elektrisch handgereedschap</t>
  </si>
  <si>
    <t>Tuingereedschap</t>
  </si>
  <si>
    <t>Kortingspercentage</t>
  </si>
  <si>
    <t>Kortingsgroep</t>
  </si>
  <si>
    <t>Productcategorie</t>
  </si>
  <si>
    <t>Slaggereedschap</t>
  </si>
  <si>
    <t>Pneumatisch gereedschap</t>
  </si>
  <si>
    <t>Accugereedschap</t>
  </si>
  <si>
    <t>Multitools</t>
  </si>
  <si>
    <t>Reinigingsmiddelen ten behoeve van metaalbewerking</t>
  </si>
  <si>
    <t>Elektrisch handgereedschap</t>
  </si>
  <si>
    <t>Klein elektra</t>
  </si>
  <si>
    <t>Doppen en sleutels</t>
  </si>
  <si>
    <t>Tangen</t>
  </si>
  <si>
    <t>Heteluchtpistolen</t>
  </si>
  <si>
    <t>Inspectiecamera's</t>
  </si>
  <si>
    <t>Bithouders/bitjes</t>
  </si>
  <si>
    <t>Accu's en laders</t>
  </si>
  <si>
    <t>Boren, schroeven, tacken</t>
  </si>
  <si>
    <t>Klein bouwmaterieel</t>
  </si>
  <si>
    <t>Frezen, tappen, snijden</t>
  </si>
  <si>
    <t>Snijden, knippen, zagen</t>
  </si>
  <si>
    <t>Lijmgereedschap</t>
  </si>
  <si>
    <t>Meten</t>
  </si>
  <si>
    <t>Schaven, schuren, slijpen</t>
  </si>
  <si>
    <t>Motorisch gereedschap</t>
  </si>
  <si>
    <t>Makita bladblazer 2x18v dub362z</t>
  </si>
  <si>
    <t>Makita accu BL1430 14,4V 3,0Ah</t>
  </si>
  <si>
    <t xml:space="preserve">DeWalt accu afwerktacker 18V li-ion DCN660d2-qw </t>
  </si>
  <si>
    <t>Makita accucombihamer  18V SDS+ DHR243ZJW</t>
  </si>
  <si>
    <t>Bosch boorhamer GBH2-28F in L-BOXX met accessoireset 0611267601</t>
  </si>
  <si>
    <t>Bosch boormachine GBM13-2re 06011 B2000</t>
  </si>
  <si>
    <t xml:space="preserve">Dormer metaalboor 21.0mm hss MK2  A13020.5  </t>
  </si>
  <si>
    <t>Dormer verzinkboor G136 26,0mm</t>
  </si>
  <si>
    <t>Lamello HW groeffrees 100x4x22mm 132000</t>
  </si>
  <si>
    <t>Afzetlint rood/wit rol 500m</t>
  </si>
  <si>
    <t>Speciekuip PE zwart 65 liter</t>
  </si>
  <si>
    <t>Dekzeil 4m x 6m PVC 650gr/m2 NVO norm M2/B1</t>
  </si>
  <si>
    <t>Makita lamellenfrees 230V/700w PJ7000 in koffer</t>
  </si>
  <si>
    <t>Bosch decoupeerzaagmachine 650w gst90e 060158G000</t>
  </si>
  <si>
    <t>Tieman kabelhaspel h07rn-f, 50 meter, 3 x 1.5mm2 1211002</t>
  </si>
  <si>
    <t>Bosch spanmoer sds clic hslyp 1603340031</t>
  </si>
  <si>
    <t>Festool geleidera.240cm fs2400 491502</t>
  </si>
  <si>
    <t xml:space="preserve">Bitset Spax bitcheck t-star, 7 delig  5000009181309 </t>
  </si>
  <si>
    <t>Snake-eye bit maat 10 1/4 25mm</t>
  </si>
  <si>
    <t>Dopsleutelset Metrisch 1/2" (12.5 mm) 13-dlg. 05004090001 9877043 Wera 8006 SC 1</t>
  </si>
  <si>
    <t>Gedore slagmoerdopsleutel  3/4x36mm K32</t>
  </si>
  <si>
    <t>Holpijp 14mm</t>
  </si>
  <si>
    <t>Slagletters a-z din1451  10mm</t>
  </si>
  <si>
    <t>Picard bankhamer + essen steel  400gr</t>
  </si>
  <si>
    <t>Facom inbussleutels resis-torx 8-dlg 86H.JE7A</t>
  </si>
  <si>
    <t>Den Braven Zwaluw Handkitspuit bekracht.kok.hk14</t>
  </si>
  <si>
    <t>Handontbramer vargus  groen ub2000 155-29203</t>
  </si>
  <si>
    <t>Facom poelietrekkerset 2-delig U.232J2PB</t>
  </si>
  <si>
    <t>Gedore flexi. magneet 520mm, d 19mm  6531280 640-1800</t>
  </si>
  <si>
    <t>Tengtools haak- en pincet TM149</t>
  </si>
  <si>
    <t>Gedore tapkruk met ratel  m5-m12 8551 TG-2</t>
  </si>
  <si>
    <t>Fiskars universele schaar zwart 8inch  21cm</t>
  </si>
  <si>
    <t>Reuser schaar staal 180mm grootoog  9518-7</t>
  </si>
  <si>
    <t>Gedore dopsleutel-schroevendraaier type: T15 itx 20 t15  6190860</t>
  </si>
  <si>
    <t>Gedore stiftsleutel 2c-t greep 6mm 2502658</t>
  </si>
  <si>
    <t>Wiha 2852 S10 TorqueVario-S momentschroevendraaierset  13-delig</t>
  </si>
  <si>
    <t>Knipex kruissleutel 001104</t>
  </si>
  <si>
    <t>Schroeven, tacken</t>
  </si>
  <si>
    <t>Handtacker Rapid R33</t>
  </si>
  <si>
    <t>Facom waterpomtang 181A.25CPE 250mm</t>
  </si>
  <si>
    <t>Knipex afstriptang zelfinstel.1240200</t>
  </si>
  <si>
    <t>Masterfix popnageltang mfx150a</t>
  </si>
  <si>
    <t>Rothenberger Rocut buisschaar TC 50</t>
  </si>
  <si>
    <t>Facom metaalzaagbeugel 601 385mm</t>
  </si>
  <si>
    <t>Bosch heteluchtpistool ghg23-66 art.06012A6301</t>
  </si>
  <si>
    <t>Bosch inspectiecamera GIC 120 C Prof.  0601241201</t>
  </si>
  <si>
    <t>Ridgid inspectiecamera  micro ca-25 40043</t>
  </si>
  <si>
    <t>Nylonkoord wit PA gevlochten z/kern 4mm, rol a 100 meter</t>
  </si>
  <si>
    <t>Bosch klopboormachine gsb16re 750W 060114E500</t>
  </si>
  <si>
    <t>Maglite magcharger led zaklamp type RL4019L</t>
  </si>
  <si>
    <t>Bosch lijmsticks transparant 11x200mm 1609201396</t>
  </si>
  <si>
    <t>Lijmpistool Steinel 332716 Gluematic 5000 500W 11mm</t>
  </si>
  <si>
    <t>Bosch metaaldetector gms120prof 0601081000</t>
  </si>
  <si>
    <t>Multimeter Fluke 87V</t>
  </si>
  <si>
    <t>Stanley Rolbandmaat Powerlock 5m - 19mm 1-33-194</t>
  </si>
  <si>
    <t>Gedore schuifmaat type 711 6550070 digitaal</t>
  </si>
  <si>
    <t>Sola waterpas magnetisch 150cm 01181501 Azm150</t>
  </si>
  <si>
    <t>Stihl bladblazer/zuighakselaar SH 56</t>
  </si>
  <si>
    <t>Husqvarna 550xp mk2 motorkettingzaag</t>
  </si>
  <si>
    <t>Fein e-cut zaag bi-metaal 44x60 (10stuks) 63502152240</t>
  </si>
  <si>
    <t>Bosch multifunct.machine gop30-28 prof 060123700</t>
  </si>
  <si>
    <t>Slanghaspel water/perslucht Zeca 805/8 16mtr</t>
  </si>
  <si>
    <t>Dutackpro coilnageltacker c2557mg coilnagel Ø2,1-2,5 (25-57mm)</t>
  </si>
  <si>
    <t>Griffon siliconenremover 250ml 6150702</t>
  </si>
  <si>
    <t>Griffon wipes scrub 75st 6307282</t>
  </si>
  <si>
    <t>Motip remmenreiniger M0563 500 ml</t>
  </si>
  <si>
    <t>Bosch ondermes tbv gus 12v-300 1619pa2330</t>
  </si>
  <si>
    <t>Lijm-/kitgereedschap</t>
  </si>
  <si>
    <t>Makita accu lijm/kitspuit 18v 5.0ah dcg180rtx</t>
  </si>
  <si>
    <t>Vogel smidswinkelhk+aanslag 300x180 312477</t>
  </si>
  <si>
    <t>Lyra merkstift voor diepe gaten 4480099 zwart</t>
  </si>
  <si>
    <t>Bosch accuschroevendraaier GWB 12V 0601390908</t>
  </si>
  <si>
    <t>Metabo BS18 LT BL 602325840 incl.koffer</t>
  </si>
  <si>
    <t>Scotch-brite bristle borstel P80 62968 bb-zs 76,2x10.8x6mm</t>
  </si>
  <si>
    <t>Cubitron 987C fiberschuurschijven 125x20 korrel 60 27646 ds100</t>
  </si>
  <si>
    <t>Pferd Schuurhuls Zirkon Cool Z 80 22x20mm 8339 cilinder</t>
  </si>
  <si>
    <t>Rodcraft slagmoersleutel 1/2"  RC2205</t>
  </si>
  <si>
    <t>Makita Slagschroefmachine 18v, 2x5Ah, DTD154RTJ Mbox snellader</t>
  </si>
  <si>
    <t>Griffon imal kruipolie, 300 ml 1233306</t>
  </si>
  <si>
    <t>Bladhark talentools 21 tands 400x200mm type 721C</t>
  </si>
  <si>
    <t>Kroon kettingzaagolie XS100, 1 liter</t>
  </si>
  <si>
    <t xml:space="preserve">Weidmuller kabelmes AM25 Ø6-25mm </t>
  </si>
  <si>
    <t>Festool stofafzuigmachine    ctl26e 574947</t>
  </si>
  <si>
    <t>Stof- en waterzuiger Ghibli Power WD 50 l - 50 L - 1450 W</t>
  </si>
  <si>
    <t>Deltafix aluminium reparatietape 551 50mmx50mtr</t>
  </si>
  <si>
    <t>Griffon ducttape 48mmx25m Oranje 6310240</t>
  </si>
  <si>
    <t>Dormer machinetap hsse din371  E200 M5</t>
  </si>
  <si>
    <t>Phantom mach.tap hsse rvs m8x1,25 226000800</t>
  </si>
  <si>
    <t>Phantom Universeelfrees 16mm HSSCO 90graden m/ schroefdraadopname, M42 staal 33.200.1600</t>
  </si>
  <si>
    <t>PhantomMachinetap Uni HSS -E M6 M6 x 1.0 23.300.0600</t>
  </si>
  <si>
    <t>Tuingaas groen geplastificeerd, 100cm hoog, draaddikte 2,5mm, maasbreedte 50x50mm, rol 25 meter</t>
  </si>
  <si>
    <t>Gardena comfort spuitpistool 18303-20</t>
  </si>
  <si>
    <t>Gardena rugspuit 12l 884-20</t>
  </si>
  <si>
    <t>Grondboor de Wit met gedraaide punt 1320x100mm 8714936040109</t>
  </si>
  <si>
    <t>Bosch draadautomaat tbv ART37 grastrimmer f.016.f04.234</t>
  </si>
  <si>
    <t>Gardena koppeling 1/2-3/4 931 (K)</t>
  </si>
  <si>
    <t>Panschop hollands model GUD 0/35 275x230mm rood zonder steel</t>
  </si>
  <si>
    <t>Gardena Slangenwagen AquaRoll S 18500-20</t>
  </si>
  <si>
    <t>Felco snoeischaar nr.12</t>
  </si>
  <si>
    <t>Felco takkenschaar 600mm nr.200A-60</t>
  </si>
  <si>
    <t>Wolf snoeischaar comfort plus RR2500</t>
  </si>
  <si>
    <t>Felco boomzaag in holster nr.621</t>
  </si>
  <si>
    <t>de Wit Stratenmakershamer 50x210mm 0002</t>
  </si>
  <si>
    <t>Sievert slijpsteenscherper 4 rijen 361108</t>
  </si>
  <si>
    <t>Stanley fatmax gereedschapskoffer afm.  66,2 x 29,3 x 29,5   1-95-617</t>
  </si>
  <si>
    <t>Rodac veerbalancer 3.0-5.0kg RASB5000</t>
  </si>
  <si>
    <t>Bosch decoupeerzaagjes T118A  (a 25st) 2608638470</t>
  </si>
  <si>
    <t>Makita reciprozaagblad metaal B-05038 (krt5)</t>
  </si>
  <si>
    <t>Gjerde bouwzaag 1203 230v</t>
  </si>
  <si>
    <t>Bosch accucirkelzaag GKS12V-26 06016A1001</t>
  </si>
  <si>
    <t>(Vlies-)lamellenschuurschijf Ø125x22mm Klingspor type SMT800 art 278.500 korrel 280-320 (medium)</t>
  </si>
  <si>
    <t>1.1</t>
  </si>
  <si>
    <t>1.2</t>
  </si>
  <si>
    <t>1.3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</si>
  <si>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</si>
  <si>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</si>
  <si>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</si>
  <si>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</si>
  <si>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</si>
  <si>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</si>
  <si>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</si>
  <si>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</si>
  <si>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</si>
  <si>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</si>
  <si>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</si>
  <si>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</si>
  <si>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</si>
  <si>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</si>
  <si>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</si>
  <si>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</si>
  <si>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</si>
  <si>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</si>
  <si>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</si>
  <si>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</si>
  <si>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</si>
  <si>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</si>
  <si>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</si>
  <si>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</si>
  <si>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</si>
  <si>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</si>
  <si>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</si>
  <si>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</si>
  <si>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</si>
  <si>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</si>
  <si>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5.1</t>
  </si>
  <si>
    <t>5.2</t>
  </si>
  <si>
    <t xml:space="preserve">Product </t>
  </si>
  <si>
    <t>Totaalprijs met korting per productcategorie</t>
  </si>
  <si>
    <t xml:space="preserve">Gewogen kortingsprijs per productcategorie </t>
  </si>
  <si>
    <t>Accessoires en toebehoren voor accugereedschap</t>
  </si>
  <si>
    <t>Accessoires en toebehoren voor motorisch gereedschap</t>
  </si>
  <si>
    <t>Accessoires en toebehoren voor elektrisch handgereedschap</t>
  </si>
  <si>
    <t>Accessoires en toebehoren voor pneumatisch gereedschap</t>
  </si>
  <si>
    <t>Luchttackers</t>
  </si>
  <si>
    <t>3.2</t>
  </si>
  <si>
    <t>Kap tbv bosmaaierkop tbv een STIHL FS40C 40067104001</t>
  </si>
  <si>
    <t>Stihl aanbouw Borstelrol KB-KM 46017404905 (combi-systeem)</t>
  </si>
  <si>
    <t>Husqvarna trimmerkop semi-auto M12  T45X 578446801</t>
  </si>
  <si>
    <t>Vervangmes tbv kantensnijder 41337134101</t>
  </si>
  <si>
    <t>Bosch lijmpistool gkp200ce 0601950703</t>
  </si>
  <si>
    <t>Tieman verlengkabel cerer 4p+a 16a 25m 5x2.5mm2 2533012</t>
  </si>
  <si>
    <t>Fluke TL71-1 Meetset voor meetinstrumenten</t>
  </si>
  <si>
    <t>Fluke meetsnoer TL175E set a 2</t>
  </si>
  <si>
    <t>Makita accu lion bl1430b 3,0Ah 14.4v  197615-3  Met acculading indicator</t>
  </si>
  <si>
    <t>Luchttacker Union type 3AB/ tbv nieten type H 15-40mm</t>
  </si>
  <si>
    <t>Haubold Tacker PN 6040</t>
  </si>
  <si>
    <r>
      <t xml:space="preserve">Accessoires en toebehoren niet-elektrisch handgereedschap, </t>
    </r>
    <r>
      <rPr>
        <sz val="11"/>
        <rFont val="Calibri"/>
        <family val="2"/>
        <scheme val="minor"/>
      </rPr>
      <t>waaronder ook werkplaatsinrichting</t>
    </r>
  </si>
  <si>
    <r>
      <t xml:space="preserve">Schaven, schuren, slijpen, </t>
    </r>
    <r>
      <rPr>
        <sz val="11"/>
        <rFont val="Calibri"/>
        <family val="2"/>
        <scheme val="minor"/>
      </rPr>
      <t>zagen</t>
    </r>
  </si>
  <si>
    <t>Weging</t>
  </si>
  <si>
    <t>Catalogusprijs 
exclusief btw</t>
  </si>
  <si>
    <t>Gedore bankschroef 150mm 411-150</t>
  </si>
  <si>
    <t>Festool bithouder bh dwc 769125</t>
  </si>
  <si>
    <t>Schaven, schuren, slijpen, zagen</t>
  </si>
  <si>
    <t>Stof(af)zuigers</t>
  </si>
  <si>
    <t>Accugereedschap totaal, respectievelijk gewogen totaal (= totale kortingsprijs x 4) :</t>
  </si>
  <si>
    <t>Elektrisch handgereedschap totaal, respectievelijk gewogen totaal (= totale kortingsprijs x 3)</t>
  </si>
  <si>
    <t>Motorisch gereedschap totaal, respectievelijk gewogen totaal (= totale kortingsprijs x 15):</t>
  </si>
  <si>
    <t>Niet-elektrisch handgeedschap totaal, respectievelijk gewogen totaal (= totale kortingsprijs x2):</t>
  </si>
  <si>
    <t>Pneumatisch gereedschap totaal, respectievelijk gewogen totaal (= totale kortingsprijs x 20):</t>
  </si>
  <si>
    <t xml:space="preserve">Catalogusprijs met korting (kolom F - (kolom F x kortingspercentage dat is opgegegeven in het tabblad 'Kortingspercentages' voor de relevante kortingsgroep) </t>
  </si>
  <si>
    <t>Gewogen prijs</t>
  </si>
  <si>
    <t>Vergelijkingsprijs:</t>
  </si>
  <si>
    <t>Formulier E2 - Prijzenblad Perceel 2 Gereedschappen</t>
  </si>
  <si>
    <t>Duspol spanningtester 12v-1000v, merk Benning, type 050261</t>
  </si>
  <si>
    <t>F016800177, Bosch reservemes grastrimmer</t>
  </si>
  <si>
    <t>Makita reciprozaagmachine 255mm 1010W type JR3051TK</t>
  </si>
  <si>
    <t>Makita heteluchtpistool HG6531CK  230v</t>
  </si>
  <si>
    <t>* Bosch schaafmachine GHO 18V Li - 06015A0307</t>
  </si>
  <si>
    <t>* DeWalt Bandschuurmachine DCW220P2-QW</t>
  </si>
  <si>
    <t>* Husqvarna Accumotorzeis 535iRXT - 967 85 06 07</t>
  </si>
  <si>
    <t>* Bosch professional AccuBlazer GBL 18V 750 - 06008D2000</t>
  </si>
  <si>
    <t>* Makita Accugrasmaaier LXT 2x18 V - DLM462PT4</t>
  </si>
  <si>
    <t>* Makita acculamp DEBDML806 - EAN 0088381699310</t>
  </si>
  <si>
    <t>* Festool bovenfrees of1400 ebq+ 576207</t>
  </si>
  <si>
    <t>* Fein Accu MULTIMASTER AMM 500 Plus Top 4.0Ah AS 71293861000</t>
  </si>
  <si>
    <t>* Festool rotex ro 125 feq-plus 576029</t>
  </si>
  <si>
    <t>* Fein haakseslijper WSG 7-125  - 72226560000</t>
  </si>
  <si>
    <t>* Bosch Kap-en verstekzaag GCM 12 SDE 0601B23100</t>
  </si>
  <si>
    <t>* Scheppach Lintzaagmachine HBS400 incl onderstel</t>
  </si>
  <si>
    <t>* Wolf verticuteermachine VS302E – EAN 4009269306201</t>
  </si>
  <si>
    <t xml:space="preserve">* Makita bladblazer LXT 18 V DUB187Z – EAN 0088381776202 </t>
  </si>
  <si>
    <t>* Bahco speedborenset 8-dlg 9629-SET-8</t>
  </si>
  <si>
    <t>* Festool schuurband Rubin 2 L620x105-P80 RU2/10 - 499151</t>
  </si>
  <si>
    <t>* Makita hamerboor sds+ 8x460mm B-47519</t>
  </si>
  <si>
    <t>* Schroefbit Wera TX15 25mm, per 10 - 05066486001</t>
  </si>
  <si>
    <t>* Makita segmentzaagblad B-64836 TMA049  85mm hout ACZ85EC</t>
  </si>
  <si>
    <t>* Schroefbit Wera PZ2 25mm, per 10 - 05072082001</t>
  </si>
  <si>
    <t>* Stanley handzaag hardpoint 550mm STHT1-20352</t>
  </si>
  <si>
    <t>* Stanley afbreekmes universeel STHT10268-0</t>
  </si>
  <si>
    <t>* Ulmia verstekzaag Ulmia 352</t>
  </si>
  <si>
    <t>* Metabo blaaspistool + verlengstuk 1/4" BP210 - EAN 4007430246240</t>
  </si>
  <si>
    <t>* Festool Accu Vlakschuurmachine RTSC400 576347</t>
  </si>
  <si>
    <t>* Bosch Oplader ProCORE18V 4.0Ah Professional - 1600A016GB</t>
  </si>
  <si>
    <t>* Bosch laserafstandsmeter GLM 100-25C Prof - 0601072Y00</t>
  </si>
  <si>
    <t>* Bosch accuhaakseslijper GWS 18V-7 - 06019H9001</t>
  </si>
  <si>
    <t>* Stihl heggenschaar z/ accu en lader HSA 86 - 48510113529</t>
  </si>
  <si>
    <t>* Bosch haakse slijpmachachine GWS 11-125 P - 0601792202</t>
  </si>
  <si>
    <t>* Festool cirkelzaagblad Laminate/HPL HW 254x2,4x30 TF80 - 575977</t>
  </si>
  <si>
    <t>* Bosch vingerfrees HM 20x25x8mm 2608628390</t>
  </si>
  <si>
    <t>* Facom module ringratelsleutel MOD. 467BJ13 14-dlg</t>
  </si>
  <si>
    <t>* Facom Gereedschapswagen Chrono+ 8 laden CHRONO.8M3A</t>
  </si>
  <si>
    <t>Bosmaaier Stihl FS 460C-EM L, AutoCut 46-2 FS 461 C-EM L Autocut 46-2</t>
  </si>
  <si>
    <t>* Festool Accu BP 18 Li 3,0 Ergo I - 577704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</si>
</sst>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0.0%"/>
    <numFmt numFmtId="165" formatCode="_ [$€-2]\ * #,##0.00_ ;_ [$€-2]\ * \-#,##0.00_ ;_ [$€-2]\ * &quot;-&quot;??_ ;_ @_ "/>
    <numFmt numFmtId="166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trike/>
      <sz val="11"/>
      <color rgb="FF0061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theme="1" tint="0.499984740745262"/>
      </patternFill>
    </fill>
    <fill>
      <patternFill patternType="solid">
        <fgColor rgb="FFFFFF00"/>
        <bgColor theme="1" tint="0.499984740745262"/>
      </patternFill>
    </fill>
    <fill>
      <patternFill patternType="solid">
        <fgColor theme="7" tint="0.59999389629810485"/>
        <bgColor theme="1" tint="0.499984740745262"/>
      </patternFill>
    </fill>
    <fill>
      <patternFill patternType="solid">
        <fgColor rgb="FF92D050"/>
        <bgColor theme="1" tint="0.499984740745262"/>
      </patternFill>
    </fill>
    <fill>
      <patternFill patternType="solid">
        <fgColor rgb="FFFFCC99"/>
      </patternFill>
    </fill>
    <fill>
      <patternFill patternType="solid">
        <fgColor theme="5" tint="0.59999389629810485"/>
        <bgColor theme="1" tint="0.49998474074526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</borders>
  <cellStyleXfs count="3">
    <xf numFmtId="0" fontId="0" fillId="0" borderId="0"/>
    <xf numFmtId="0" fontId="5" fillId="10" borderId="5" applyNumberFormat="0" applyAlignment="0" applyProtection="0"/>
    <xf numFmtId="0" fontId="9" fillId="14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/>
    <xf numFmtId="0" fontId="1" fillId="4" borderId="0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0" fillId="0" borderId="0" xfId="0" applyAlignment="1">
      <alignment horizontal="left" indent="2"/>
    </xf>
    <xf numFmtId="0" fontId="0" fillId="0" borderId="0" xfId="0" applyBorder="1" applyAlignment="1">
      <alignment horizontal="left" vertical="top" indent="2"/>
    </xf>
    <xf numFmtId="0" fontId="0" fillId="0" borderId="0" xfId="0" applyAlignment="1">
      <alignment horizontal="left" vertical="center" indent="2"/>
    </xf>
    <xf numFmtId="0" fontId="2" fillId="5" borderId="2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left" vertical="top"/>
    </xf>
    <xf numFmtId="0" fontId="0" fillId="6" borderId="11" xfId="0" applyFill="1" applyBorder="1" applyAlignment="1">
      <alignment horizontal="left" vertical="top"/>
    </xf>
    <xf numFmtId="165" fontId="0" fillId="7" borderId="11" xfId="0" applyNumberFormat="1" applyFill="1" applyBorder="1" applyAlignment="1">
      <alignment horizontal="center" vertical="center" wrapText="1"/>
    </xf>
    <xf numFmtId="166" fontId="0" fillId="4" borderId="11" xfId="0" applyNumberFormat="1" applyFill="1" applyBorder="1" applyAlignment="1">
      <alignment horizontal="center" vertical="top"/>
    </xf>
    <xf numFmtId="166" fontId="0" fillId="4" borderId="12" xfId="0" applyNumberFormat="1" applyFill="1" applyBorder="1" applyAlignment="1">
      <alignment horizontal="center" vertical="top"/>
    </xf>
    <xf numFmtId="0" fontId="0" fillId="6" borderId="11" xfId="0" applyFill="1" applyBorder="1" applyAlignment="1">
      <alignment horizontal="left" vertical="top" wrapText="1"/>
    </xf>
    <xf numFmtId="16" fontId="0" fillId="6" borderId="10" xfId="0" applyNumberFormat="1" applyFill="1" applyBorder="1" applyAlignment="1">
      <alignment horizontal="left" vertical="top"/>
    </xf>
    <xf numFmtId="0" fontId="3" fillId="6" borderId="11" xfId="0" applyFont="1" applyFill="1" applyBorder="1" applyAlignment="1">
      <alignment horizontal="left" vertical="top"/>
    </xf>
    <xf numFmtId="0" fontId="0" fillId="6" borderId="11" xfId="0" applyFill="1" applyBorder="1" applyAlignment="1"/>
    <xf numFmtId="0" fontId="1" fillId="6" borderId="11" xfId="0" applyFont="1" applyFill="1" applyBorder="1" applyAlignment="1">
      <alignment horizontal="right" vertical="top"/>
    </xf>
    <xf numFmtId="0" fontId="0" fillId="6" borderId="11" xfId="0" applyFill="1" applyBorder="1" applyAlignment="1">
      <alignment wrapText="1"/>
    </xf>
    <xf numFmtId="0" fontId="1" fillId="6" borderId="11" xfId="0" applyFont="1" applyFill="1" applyBorder="1" applyAlignment="1">
      <alignment horizontal="right"/>
    </xf>
    <xf numFmtId="0" fontId="1" fillId="6" borderId="14" xfId="0" applyFont="1" applyFill="1" applyBorder="1" applyAlignment="1">
      <alignment horizontal="right"/>
    </xf>
    <xf numFmtId="0" fontId="1" fillId="2" borderId="7" xfId="0" applyFont="1" applyFill="1" applyBorder="1"/>
    <xf numFmtId="0" fontId="1" fillId="2" borderId="8" xfId="0" applyFont="1" applyFill="1" applyBorder="1" applyAlignment="1"/>
    <xf numFmtId="0" fontId="1" fillId="2" borderId="9" xfId="0" applyFont="1" applyFill="1" applyBorder="1"/>
    <xf numFmtId="0" fontId="0" fillId="0" borderId="10" xfId="0" applyBorder="1"/>
    <xf numFmtId="0" fontId="0" fillId="0" borderId="11" xfId="0" applyBorder="1" applyAlignment="1"/>
    <xf numFmtId="164" fontId="0" fillId="3" borderId="12" xfId="0" applyNumberFormat="1" applyFill="1" applyBorder="1" applyAlignment="1"/>
    <xf numFmtId="0" fontId="4" fillId="0" borderId="11" xfId="0" applyFont="1" applyBorder="1" applyAlignment="1"/>
    <xf numFmtId="164" fontId="0" fillId="4" borderId="12" xfId="0" applyNumberFormat="1" applyFill="1" applyBorder="1" applyAlignment="1"/>
    <xf numFmtId="0" fontId="0" fillId="0" borderId="13" xfId="0" applyBorder="1"/>
    <xf numFmtId="0" fontId="0" fillId="0" borderId="14" xfId="0" applyFill="1" applyBorder="1" applyAlignment="1"/>
    <xf numFmtId="0" fontId="0" fillId="0" borderId="14" xfId="0" applyBorder="1" applyAlignment="1"/>
    <xf numFmtId="164" fontId="0" fillId="3" borderId="15" xfId="0" applyNumberFormat="1" applyFill="1" applyBorder="1" applyAlignment="1"/>
    <xf numFmtId="0" fontId="4" fillId="6" borderId="11" xfId="0" applyFont="1" applyFill="1" applyBorder="1" applyAlignment="1">
      <alignment horizontal="left" vertical="top"/>
    </xf>
    <xf numFmtId="0" fontId="4" fillId="6" borderId="11" xfId="0" applyFont="1" applyFill="1" applyBorder="1" applyAlignment="1">
      <alignment horizontal="left" vertical="top" wrapText="1"/>
    </xf>
    <xf numFmtId="0" fontId="4" fillId="4" borderId="11" xfId="1" applyFont="1" applyFill="1" applyBorder="1" applyAlignment="1">
      <alignment horizontal="left"/>
    </xf>
    <xf numFmtId="0" fontId="0" fillId="9" borderId="11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 wrapText="1"/>
    </xf>
    <xf numFmtId="0" fontId="1" fillId="4" borderId="0" xfId="0" applyFont="1" applyFill="1" applyAlignment="1">
      <alignment vertical="top" wrapText="1"/>
    </xf>
    <xf numFmtId="0" fontId="6" fillId="4" borderId="6" xfId="1" applyFont="1" applyFill="1" applyBorder="1" applyAlignment="1">
      <alignment horizontal="left"/>
    </xf>
    <xf numFmtId="0" fontId="4" fillId="9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top"/>
    </xf>
    <xf numFmtId="44" fontId="0" fillId="8" borderId="11" xfId="0" applyNumberFormat="1" applyFill="1" applyBorder="1" applyAlignment="1">
      <alignment horizontal="center" vertical="top"/>
    </xf>
    <xf numFmtId="44" fontId="0" fillId="11" borderId="11" xfId="0" applyNumberFormat="1" applyFill="1" applyBorder="1" applyAlignment="1">
      <alignment horizontal="center" vertical="top"/>
    </xf>
    <xf numFmtId="44" fontId="0" fillId="12" borderId="12" xfId="0" applyNumberFormat="1" applyFill="1" applyBorder="1" applyAlignment="1">
      <alignment horizontal="center" vertical="top"/>
    </xf>
    <xf numFmtId="44" fontId="0" fillId="12" borderId="15" xfId="0" applyNumberFormat="1" applyFill="1" applyBorder="1" applyAlignment="1">
      <alignment horizontal="center" vertical="top"/>
    </xf>
    <xf numFmtId="44" fontId="0" fillId="5" borderId="3" xfId="0" applyNumberFormat="1" applyFill="1" applyBorder="1" applyAlignment="1">
      <alignment horizontal="center"/>
    </xf>
    <xf numFmtId="0" fontId="0" fillId="6" borderId="11" xfId="0" applyFill="1" applyBorder="1" applyAlignment="1">
      <alignment vertical="top"/>
    </xf>
    <xf numFmtId="44" fontId="0" fillId="13" borderId="11" xfId="0" applyNumberFormat="1" applyFill="1" applyBorder="1" applyAlignment="1">
      <alignment horizontal="center" vertical="top"/>
    </xf>
    <xf numFmtId="44" fontId="0" fillId="13" borderId="14" xfId="0" applyNumberFormat="1" applyFill="1" applyBorder="1" applyAlignment="1">
      <alignment horizontal="center" vertical="top"/>
    </xf>
    <xf numFmtId="0" fontId="0" fillId="0" borderId="11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/>
    </xf>
    <xf numFmtId="0" fontId="9" fillId="14" borderId="11" xfId="2" applyBorder="1" applyAlignment="1">
      <alignment horizontal="left" vertical="top"/>
    </xf>
    <xf numFmtId="0" fontId="9" fillId="14" borderId="11" xfId="2" applyBorder="1" applyAlignment="1">
      <alignment horizontal="left" vertical="top" wrapText="1"/>
    </xf>
    <xf numFmtId="0" fontId="10" fillId="14" borderId="11" xfId="2" applyFont="1" applyBorder="1" applyAlignment="1">
      <alignment horizontal="left" vertical="top"/>
    </xf>
    <xf numFmtId="0" fontId="9" fillId="14" borderId="11" xfId="2" applyBorder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1" fillId="6" borderId="10" xfId="0" applyFont="1" applyFill="1" applyBorder="1" applyAlignment="1">
      <alignment horizontal="right" vertical="top"/>
    </xf>
    <xf numFmtId="0" fontId="1" fillId="6" borderId="11" xfId="0" applyFont="1" applyFill="1" applyBorder="1" applyAlignment="1">
      <alignment horizontal="right"/>
    </xf>
    <xf numFmtId="0" fontId="1" fillId="6" borderId="13" xfId="0" applyFont="1" applyFill="1" applyBorder="1" applyAlignment="1">
      <alignment horizontal="right" vertical="top"/>
    </xf>
    <xf numFmtId="0" fontId="1" fillId="6" borderId="14" xfId="0" applyFont="1" applyFill="1" applyBorder="1" applyAlignment="1">
      <alignment horizontal="right"/>
    </xf>
    <xf numFmtId="0" fontId="0" fillId="0" borderId="0" xfId="0" applyBorder="1" applyAlignment="1">
      <alignment horizontal="left" vertical="top"/>
    </xf>
    <xf numFmtId="0" fontId="1" fillId="6" borderId="11" xfId="0" applyFont="1" applyFill="1" applyBorder="1" applyAlignment="1">
      <alignment horizontal="right" vertical="top"/>
    </xf>
  </cellXfs>
  <cellStyles count="3">
    <cellStyle name="Goed" xfId="2" builtinId="26"/>
    <cellStyle name="Invoer" xfId="1" builtinId="20"/>
    <cellStyle name="Standaard" xfId="0" builtinId="0"/>
  </cellStyles>
  <dxfs count="0"/>
  <tableStyles count="0" defaultTableStyle="TableStyleMedium2" defaultPivotStyle="PivotStyleLight16"/>
  <colors>
    <mruColors>
      <color rgb="FFDB3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zoomScale="90" zoomScaleNormal="90" workbookViewId="0">
      <selection sqref="A1:D1"/>
    </sheetView>
  </sheetViews>
  <sheetFormatPr defaultRowHeight="15" x14ac:dyDescent="0.25"/>
  <cols>
    <col min="1" max="1" width="6.5703125" customWidth="1"/>
    <col min="2" max="2" width="53.5703125" customWidth="1"/>
    <col min="3" max="3" width="86.85546875" bestFit="1" customWidth="1"/>
    <col min="4" max="4" width="27.42578125" customWidth="1"/>
  </cols>
  <sheetData>
    <row r="1" spans="1:4" ht="21" x14ac:dyDescent="0.35">
      <c r="A1" s="62" t="s">
        <v>209</v>
      </c>
      <c r="B1" s="63"/>
      <c r="C1" s="63"/>
      <c r="D1" s="63"/>
    </row>
    <row r="4" spans="1:4" x14ac:dyDescent="0.25">
      <c r="A4" s="27" t="s">
        <v>0</v>
      </c>
      <c r="B4" s="28" t="s">
        <v>5</v>
      </c>
      <c r="C4" s="28" t="s">
        <v>4</v>
      </c>
      <c r="D4" s="29" t="s">
        <v>3</v>
      </c>
    </row>
    <row r="5" spans="1:4" x14ac:dyDescent="0.25">
      <c r="A5" s="30" t="s">
        <v>138</v>
      </c>
      <c r="B5" s="31" t="s">
        <v>8</v>
      </c>
      <c r="C5" s="31" t="s">
        <v>18</v>
      </c>
      <c r="D5" s="32"/>
    </row>
    <row r="6" spans="1:4" x14ac:dyDescent="0.25">
      <c r="A6" s="30" t="s">
        <v>139</v>
      </c>
      <c r="B6" s="31"/>
      <c r="C6" s="31" t="s">
        <v>19</v>
      </c>
      <c r="D6" s="32"/>
    </row>
    <row r="7" spans="1:4" x14ac:dyDescent="0.25">
      <c r="A7" s="30" t="s">
        <v>140</v>
      </c>
      <c r="B7" s="31"/>
      <c r="C7" s="31" t="s">
        <v>16</v>
      </c>
      <c r="D7" s="32"/>
    </row>
    <row r="8" spans="1:4" x14ac:dyDescent="0.25">
      <c r="A8" s="30" t="s">
        <v>141</v>
      </c>
      <c r="B8" s="31"/>
      <c r="C8" s="33" t="s">
        <v>23</v>
      </c>
      <c r="D8" s="32"/>
    </row>
    <row r="9" spans="1:4" x14ac:dyDescent="0.25">
      <c r="A9" s="30" t="s">
        <v>142</v>
      </c>
      <c r="B9" s="31"/>
      <c r="C9" s="31" t="s">
        <v>24</v>
      </c>
      <c r="D9" s="32"/>
    </row>
    <row r="10" spans="1:4" x14ac:dyDescent="0.25">
      <c r="A10" s="30" t="s">
        <v>143</v>
      </c>
      <c r="B10" s="31"/>
      <c r="C10" s="31" t="s">
        <v>199</v>
      </c>
      <c r="D10" s="32"/>
    </row>
    <row r="11" spans="1:4" x14ac:dyDescent="0.25">
      <c r="A11" s="30" t="s">
        <v>144</v>
      </c>
      <c r="B11" s="31"/>
      <c r="C11" s="31" t="s">
        <v>2</v>
      </c>
      <c r="D11" s="32"/>
    </row>
    <row r="12" spans="1:4" x14ac:dyDescent="0.25">
      <c r="A12" s="30" t="s">
        <v>145</v>
      </c>
      <c r="B12" s="31"/>
      <c r="C12" s="31" t="s">
        <v>176</v>
      </c>
      <c r="D12" s="32"/>
    </row>
    <row r="13" spans="1:4" x14ac:dyDescent="0.25">
      <c r="A13" s="30"/>
      <c r="B13" s="31"/>
      <c r="C13" s="31"/>
      <c r="D13" s="34"/>
    </row>
    <row r="14" spans="1:4" x14ac:dyDescent="0.25">
      <c r="A14" s="30" t="s">
        <v>146</v>
      </c>
      <c r="B14" s="31" t="s">
        <v>11</v>
      </c>
      <c r="C14" s="31" t="s">
        <v>19</v>
      </c>
      <c r="D14" s="32"/>
    </row>
    <row r="15" spans="1:4" x14ac:dyDescent="0.25">
      <c r="A15" s="30" t="s">
        <v>147</v>
      </c>
      <c r="B15" s="31"/>
      <c r="C15" s="31" t="s">
        <v>21</v>
      </c>
      <c r="D15" s="32"/>
    </row>
    <row r="16" spans="1:4" x14ac:dyDescent="0.25">
      <c r="A16" s="30" t="s">
        <v>148</v>
      </c>
      <c r="B16" s="31"/>
      <c r="C16" s="31" t="s">
        <v>15</v>
      </c>
      <c r="D16" s="32"/>
    </row>
    <row r="17" spans="1:4" x14ac:dyDescent="0.25">
      <c r="A17" s="30" t="s">
        <v>149</v>
      </c>
      <c r="B17" s="31"/>
      <c r="C17" s="31" t="s">
        <v>12</v>
      </c>
      <c r="D17" s="32"/>
    </row>
    <row r="18" spans="1:4" x14ac:dyDescent="0.25">
      <c r="A18" s="30" t="s">
        <v>150</v>
      </c>
      <c r="B18" s="31"/>
      <c r="C18" s="31" t="s">
        <v>23</v>
      </c>
      <c r="D18" s="32"/>
    </row>
    <row r="19" spans="1:4" x14ac:dyDescent="0.25">
      <c r="A19" s="30" t="s">
        <v>151</v>
      </c>
      <c r="B19" s="31"/>
      <c r="C19" s="31" t="s">
        <v>9</v>
      </c>
      <c r="D19" s="32"/>
    </row>
    <row r="20" spans="1:4" x14ac:dyDescent="0.25">
      <c r="A20" s="30" t="s">
        <v>152</v>
      </c>
      <c r="B20" s="31"/>
      <c r="C20" s="31" t="s">
        <v>25</v>
      </c>
      <c r="D20" s="32"/>
    </row>
    <row r="21" spans="1:4" x14ac:dyDescent="0.25">
      <c r="A21" s="30" t="s">
        <v>153</v>
      </c>
      <c r="B21" s="31"/>
      <c r="C21" s="31" t="s">
        <v>22</v>
      </c>
      <c r="D21" s="32"/>
    </row>
    <row r="22" spans="1:4" x14ac:dyDescent="0.25">
      <c r="A22" s="30" t="s">
        <v>154</v>
      </c>
      <c r="B22" s="31"/>
      <c r="C22" s="31" t="s">
        <v>200</v>
      </c>
      <c r="D22" s="32"/>
    </row>
    <row r="23" spans="1:4" x14ac:dyDescent="0.25">
      <c r="A23" s="30" t="s">
        <v>155</v>
      </c>
      <c r="B23" s="31"/>
      <c r="C23" s="31" t="s">
        <v>2</v>
      </c>
      <c r="D23" s="32"/>
    </row>
    <row r="24" spans="1:4" x14ac:dyDescent="0.25">
      <c r="A24" s="30" t="s">
        <v>156</v>
      </c>
      <c r="B24" s="31"/>
      <c r="C24" s="31" t="s">
        <v>178</v>
      </c>
      <c r="D24" s="32"/>
    </row>
    <row r="25" spans="1:4" x14ac:dyDescent="0.25">
      <c r="A25" s="30"/>
      <c r="B25" s="31"/>
      <c r="C25" s="31"/>
      <c r="D25" s="34"/>
    </row>
    <row r="26" spans="1:4" x14ac:dyDescent="0.25">
      <c r="A26" s="30" t="s">
        <v>157</v>
      </c>
      <c r="B26" s="31" t="s">
        <v>26</v>
      </c>
      <c r="C26" s="31" t="s">
        <v>2</v>
      </c>
      <c r="D26" s="32"/>
    </row>
    <row r="27" spans="1:4" x14ac:dyDescent="0.25">
      <c r="A27" s="30" t="s">
        <v>181</v>
      </c>
      <c r="B27" s="31"/>
      <c r="C27" s="31" t="s">
        <v>177</v>
      </c>
      <c r="D27" s="32"/>
    </row>
    <row r="28" spans="1:4" x14ac:dyDescent="0.25">
      <c r="A28" s="30"/>
      <c r="B28" s="31"/>
      <c r="C28" s="31"/>
      <c r="D28" s="34"/>
    </row>
    <row r="29" spans="1:4" x14ac:dyDescent="0.25">
      <c r="A29" s="30" t="s">
        <v>158</v>
      </c>
      <c r="B29" s="31" t="s">
        <v>1</v>
      </c>
      <c r="C29" s="31" t="s">
        <v>17</v>
      </c>
      <c r="D29" s="32"/>
    </row>
    <row r="30" spans="1:4" x14ac:dyDescent="0.25">
      <c r="A30" s="30" t="s">
        <v>159</v>
      </c>
      <c r="B30" s="31"/>
      <c r="C30" s="31" t="s">
        <v>13</v>
      </c>
      <c r="D30" s="32"/>
    </row>
    <row r="31" spans="1:4" x14ac:dyDescent="0.25">
      <c r="A31" s="30" t="s">
        <v>160</v>
      </c>
      <c r="B31" s="31"/>
      <c r="C31" s="31" t="s">
        <v>20</v>
      </c>
      <c r="D31" s="32"/>
    </row>
    <row r="32" spans="1:4" x14ac:dyDescent="0.25">
      <c r="A32" s="30" t="s">
        <v>161</v>
      </c>
      <c r="B32" s="31"/>
      <c r="C32" s="31" t="s">
        <v>94</v>
      </c>
      <c r="D32" s="32"/>
    </row>
    <row r="33" spans="1:4" x14ac:dyDescent="0.25">
      <c r="A33" s="30" t="s">
        <v>162</v>
      </c>
      <c r="B33" s="31"/>
      <c r="C33" s="31" t="s">
        <v>24</v>
      </c>
      <c r="D33" s="32"/>
    </row>
    <row r="34" spans="1:4" x14ac:dyDescent="0.25">
      <c r="A34" s="30" t="s">
        <v>163</v>
      </c>
      <c r="B34" s="31"/>
      <c r="C34" s="31" t="s">
        <v>10</v>
      </c>
      <c r="D34" s="32"/>
    </row>
    <row r="35" spans="1:4" x14ac:dyDescent="0.25">
      <c r="A35" s="30" t="s">
        <v>164</v>
      </c>
      <c r="B35" s="31"/>
      <c r="C35" s="31" t="s">
        <v>25</v>
      </c>
      <c r="D35" s="32"/>
    </row>
    <row r="36" spans="1:4" x14ac:dyDescent="0.25">
      <c r="A36" s="30" t="s">
        <v>165</v>
      </c>
      <c r="B36" s="31"/>
      <c r="C36" s="31" t="s">
        <v>64</v>
      </c>
      <c r="D36" s="32"/>
    </row>
    <row r="37" spans="1:4" x14ac:dyDescent="0.25">
      <c r="A37" s="30" t="s">
        <v>166</v>
      </c>
      <c r="B37" s="31"/>
      <c r="C37" s="31" t="s">
        <v>6</v>
      </c>
      <c r="D37" s="32"/>
    </row>
    <row r="38" spans="1:4" x14ac:dyDescent="0.25">
      <c r="A38" s="30" t="s">
        <v>167</v>
      </c>
      <c r="B38" s="31"/>
      <c r="C38" s="31" t="s">
        <v>22</v>
      </c>
      <c r="D38" s="32"/>
    </row>
    <row r="39" spans="1:4" x14ac:dyDescent="0.25">
      <c r="A39" s="30" t="s">
        <v>168</v>
      </c>
      <c r="B39" s="31"/>
      <c r="C39" s="31" t="s">
        <v>14</v>
      </c>
      <c r="D39" s="32"/>
    </row>
    <row r="40" spans="1:4" x14ac:dyDescent="0.25">
      <c r="A40" s="30" t="s">
        <v>169</v>
      </c>
      <c r="B40" s="31"/>
      <c r="C40" s="31" t="s">
        <v>2</v>
      </c>
      <c r="D40" s="32"/>
    </row>
    <row r="41" spans="1:4" x14ac:dyDescent="0.25">
      <c r="A41" s="30" t="s">
        <v>170</v>
      </c>
      <c r="B41" s="31"/>
      <c r="C41" s="31" t="s">
        <v>193</v>
      </c>
      <c r="D41" s="32"/>
    </row>
    <row r="42" spans="1:4" x14ac:dyDescent="0.25">
      <c r="A42" s="30"/>
      <c r="B42" s="31"/>
      <c r="C42" s="31"/>
      <c r="D42" s="34"/>
    </row>
    <row r="43" spans="1:4" x14ac:dyDescent="0.25">
      <c r="A43" s="30" t="s">
        <v>171</v>
      </c>
      <c r="B43" s="31" t="s">
        <v>7</v>
      </c>
      <c r="C43" s="31" t="s">
        <v>180</v>
      </c>
      <c r="D43" s="32"/>
    </row>
    <row r="44" spans="1:4" x14ac:dyDescent="0.25">
      <c r="A44" s="35" t="s">
        <v>172</v>
      </c>
      <c r="B44" s="36"/>
      <c r="C44" s="37" t="s">
        <v>179</v>
      </c>
      <c r="D44" s="38"/>
    </row>
  </sheetData>
  <mergeCells count="1">
    <mergeCell ref="A1:D1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0"/>
  <sheetViews>
    <sheetView tabSelected="1" topLeftCell="B139" zoomScale="80" zoomScaleNormal="80" workbookViewId="0">
      <selection activeCell="D12" sqref="D12"/>
    </sheetView>
  </sheetViews>
  <sheetFormatPr defaultRowHeight="15" x14ac:dyDescent="0.25"/>
  <cols>
    <col min="1" max="1" width="7" customWidth="1"/>
    <col min="2" max="2" width="32" customWidth="1"/>
    <col min="3" max="3" width="55.28515625" customWidth="1"/>
    <col min="4" max="4" width="78.7109375" bestFit="1" customWidth="1"/>
    <col min="5" max="5" width="14.5703125" style="5" customWidth="1"/>
    <col min="6" max="6" width="26.140625" customWidth="1"/>
    <col min="7" max="8" width="29.42578125" customWidth="1"/>
    <col min="9" max="10" width="31.140625" customWidth="1"/>
  </cols>
  <sheetData>
    <row r="1" spans="1:10" ht="21" x14ac:dyDescent="0.35">
      <c r="A1" s="62" t="str">
        <f>Kortingspercentages!A1</f>
        <v>Formulier E2 - Prijzenblad Perceel 2 Gereedschappen</v>
      </c>
      <c r="B1" s="62"/>
      <c r="C1" s="62"/>
      <c r="D1" s="62"/>
      <c r="E1" s="62"/>
      <c r="F1" s="62"/>
      <c r="G1" s="62"/>
      <c r="H1" s="62"/>
      <c r="I1" s="62"/>
    </row>
    <row r="2" spans="1:10" x14ac:dyDescent="0.25">
      <c r="G2" s="44"/>
      <c r="H2" s="44"/>
      <c r="I2" s="44"/>
      <c r="J2" s="44"/>
    </row>
    <row r="4" spans="1:10" ht="90" x14ac:dyDescent="0.25">
      <c r="A4" s="9" t="s">
        <v>0</v>
      </c>
      <c r="B4" s="10" t="s">
        <v>5</v>
      </c>
      <c r="C4" s="10" t="s">
        <v>4</v>
      </c>
      <c r="D4" s="11" t="s">
        <v>173</v>
      </c>
      <c r="E4" s="11" t="s">
        <v>195</v>
      </c>
      <c r="F4" s="11" t="s">
        <v>196</v>
      </c>
      <c r="G4" s="12" t="s">
        <v>206</v>
      </c>
      <c r="H4" s="11" t="s">
        <v>207</v>
      </c>
      <c r="I4" s="11" t="s">
        <v>174</v>
      </c>
      <c r="J4" s="13" t="s">
        <v>175</v>
      </c>
    </row>
    <row r="5" spans="1:10" x14ac:dyDescent="0.25">
      <c r="A5" s="14" t="s">
        <v>138</v>
      </c>
      <c r="B5" s="15" t="s">
        <v>8</v>
      </c>
      <c r="C5" s="15" t="s">
        <v>18</v>
      </c>
      <c r="D5" s="15" t="s">
        <v>28</v>
      </c>
      <c r="E5" s="46">
        <v>1</v>
      </c>
      <c r="F5" s="16"/>
      <c r="G5" s="48">
        <f>F5-F5*Kortingspercentages!$D$5</f>
        <v>0</v>
      </c>
      <c r="H5" s="49">
        <f>E5*G5</f>
        <v>0</v>
      </c>
      <c r="I5" s="17"/>
      <c r="J5" s="18"/>
    </row>
    <row r="6" spans="1:10" x14ac:dyDescent="0.25">
      <c r="A6" s="14"/>
      <c r="B6" s="15"/>
      <c r="C6" s="15"/>
      <c r="D6" s="59" t="s">
        <v>239</v>
      </c>
      <c r="E6" s="46">
        <v>1</v>
      </c>
      <c r="F6" s="16"/>
      <c r="G6" s="48">
        <f>F6-F6*Kortingspercentages!$D$5</f>
        <v>0</v>
      </c>
      <c r="H6" s="49">
        <f t="shared" ref="H6:H37" si="0">E6*G6</f>
        <v>0</v>
      </c>
      <c r="I6" s="17"/>
      <c r="J6" s="18"/>
    </row>
    <row r="7" spans="1:10" x14ac:dyDescent="0.25">
      <c r="A7" s="14"/>
      <c r="B7" s="15"/>
      <c r="C7" s="15"/>
      <c r="D7" s="39" t="s">
        <v>190</v>
      </c>
      <c r="E7" s="46">
        <v>1</v>
      </c>
      <c r="F7" s="16"/>
      <c r="G7" s="48">
        <f>F7-F7*Kortingspercentages!$D$5</f>
        <v>0</v>
      </c>
      <c r="H7" s="49">
        <f t="shared" si="0"/>
        <v>0</v>
      </c>
      <c r="I7" s="17"/>
      <c r="J7" s="18"/>
    </row>
    <row r="8" spans="1:10" x14ac:dyDescent="0.25">
      <c r="A8" s="14"/>
      <c r="B8" s="15"/>
      <c r="C8" s="15"/>
      <c r="D8" s="59" t="s">
        <v>249</v>
      </c>
      <c r="E8" s="46">
        <v>1</v>
      </c>
      <c r="F8" s="16"/>
      <c r="G8" s="48">
        <f>F8-F8*Kortingspercentages!$D$5</f>
        <v>0</v>
      </c>
      <c r="H8" s="49">
        <f t="shared" si="0"/>
        <v>0</v>
      </c>
      <c r="I8" s="17"/>
      <c r="J8" s="18"/>
    </row>
    <row r="9" spans="1:10" x14ac:dyDescent="0.25">
      <c r="A9" s="14" t="s">
        <v>139</v>
      </c>
      <c r="B9" s="15"/>
      <c r="C9" s="15" t="s">
        <v>19</v>
      </c>
      <c r="D9" s="15" t="s">
        <v>30</v>
      </c>
      <c r="E9" s="46">
        <v>1</v>
      </c>
      <c r="F9" s="16"/>
      <c r="G9" s="48">
        <f>F9-F9*Kortingspercentages!$D$6</f>
        <v>0</v>
      </c>
      <c r="H9" s="49">
        <f t="shared" si="0"/>
        <v>0</v>
      </c>
      <c r="I9" s="17"/>
      <c r="J9" s="18"/>
    </row>
    <row r="10" spans="1:10" x14ac:dyDescent="0.25">
      <c r="A10" s="14"/>
      <c r="B10" s="15"/>
      <c r="C10" s="15"/>
      <c r="D10" s="15" t="s">
        <v>98</v>
      </c>
      <c r="E10" s="46">
        <v>1</v>
      </c>
      <c r="F10" s="16"/>
      <c r="G10" s="48">
        <f>F10-F10*Kortingspercentages!$D$6</f>
        <v>0</v>
      </c>
      <c r="H10" s="49">
        <f t="shared" si="0"/>
        <v>0</v>
      </c>
      <c r="I10" s="17"/>
      <c r="J10" s="18"/>
    </row>
    <row r="11" spans="1:10" x14ac:dyDescent="0.25">
      <c r="A11" s="14"/>
      <c r="B11" s="15"/>
      <c r="C11" s="15"/>
      <c r="D11" s="15" t="s">
        <v>99</v>
      </c>
      <c r="E11" s="46">
        <v>1</v>
      </c>
      <c r="F11" s="16"/>
      <c r="G11" s="48">
        <f>F11-F11*Kortingspercentages!$D$6</f>
        <v>0</v>
      </c>
      <c r="H11" s="49">
        <f t="shared" si="0"/>
        <v>0</v>
      </c>
      <c r="I11" s="17"/>
      <c r="J11" s="18"/>
    </row>
    <row r="12" spans="1:10" x14ac:dyDescent="0.25">
      <c r="A12" s="14"/>
      <c r="B12" s="15"/>
      <c r="C12" s="15"/>
      <c r="D12" s="15" t="s">
        <v>29</v>
      </c>
      <c r="E12" s="46">
        <v>1</v>
      </c>
      <c r="F12" s="16"/>
      <c r="G12" s="48">
        <f>F12-F12*Kortingspercentages!$D$6</f>
        <v>0</v>
      </c>
      <c r="H12" s="49">
        <f t="shared" si="0"/>
        <v>0</v>
      </c>
      <c r="I12" s="17"/>
      <c r="J12" s="18"/>
    </row>
    <row r="13" spans="1:10" x14ac:dyDescent="0.25">
      <c r="A13" s="14"/>
      <c r="B13" s="15"/>
      <c r="C13" s="15"/>
      <c r="D13" s="15" t="s">
        <v>104</v>
      </c>
      <c r="E13" s="46">
        <v>1</v>
      </c>
      <c r="F13" s="16"/>
      <c r="G13" s="48">
        <f>F13-F13*Kortingspercentages!$D$6</f>
        <v>0</v>
      </c>
      <c r="H13" s="49">
        <f t="shared" si="0"/>
        <v>0</v>
      </c>
      <c r="I13" s="17"/>
      <c r="J13" s="18"/>
    </row>
    <row r="14" spans="1:10" x14ac:dyDescent="0.25">
      <c r="A14" s="14" t="s">
        <v>140</v>
      </c>
      <c r="B14" s="15"/>
      <c r="C14" s="15" t="s">
        <v>16</v>
      </c>
      <c r="D14" s="15" t="s">
        <v>72</v>
      </c>
      <c r="E14" s="46">
        <v>1</v>
      </c>
      <c r="F14" s="16"/>
      <c r="G14" s="48">
        <f>F14-F14*Kortingspercentages!$D$7</f>
        <v>0</v>
      </c>
      <c r="H14" s="49">
        <f t="shared" si="0"/>
        <v>0</v>
      </c>
      <c r="I14" s="17"/>
      <c r="J14" s="18"/>
    </row>
    <row r="15" spans="1:10" x14ac:dyDescent="0.25">
      <c r="A15" s="14"/>
      <c r="B15" s="15"/>
      <c r="C15" s="15"/>
      <c r="D15" s="15" t="s">
        <v>73</v>
      </c>
      <c r="E15" s="46">
        <v>1</v>
      </c>
      <c r="F15" s="16"/>
      <c r="G15" s="48">
        <f>F15-F15*Kortingspercentages!$D$7</f>
        <v>0</v>
      </c>
      <c r="H15" s="49">
        <f t="shared" si="0"/>
        <v>0</v>
      </c>
      <c r="I15" s="17"/>
      <c r="J15" s="18"/>
    </row>
    <row r="16" spans="1:10" x14ac:dyDescent="0.25">
      <c r="A16" s="14" t="s">
        <v>141</v>
      </c>
      <c r="B16" s="15"/>
      <c r="C16" s="15" t="s">
        <v>23</v>
      </c>
      <c r="D16" s="15" t="s">
        <v>95</v>
      </c>
      <c r="E16" s="46">
        <v>1</v>
      </c>
      <c r="F16" s="16"/>
      <c r="G16" s="48">
        <f>F16-F16*Kortingspercentages!$D$8</f>
        <v>0</v>
      </c>
      <c r="H16" s="49">
        <f t="shared" si="0"/>
        <v>0</v>
      </c>
      <c r="I16" s="17"/>
      <c r="J16" s="18"/>
    </row>
    <row r="17" spans="1:10" x14ac:dyDescent="0.25">
      <c r="A17" s="14" t="s">
        <v>142</v>
      </c>
      <c r="B17" s="15"/>
      <c r="C17" s="15" t="s">
        <v>24</v>
      </c>
      <c r="D17" s="58" t="s">
        <v>240</v>
      </c>
      <c r="E17" s="46">
        <v>1</v>
      </c>
      <c r="F17" s="16"/>
      <c r="G17" s="48">
        <f>F17-F17*Kortingspercentages!$D$9</f>
        <v>0</v>
      </c>
      <c r="H17" s="49">
        <f t="shared" si="0"/>
        <v>0</v>
      </c>
      <c r="I17" s="17"/>
      <c r="J17" s="18"/>
    </row>
    <row r="18" spans="1:10" x14ac:dyDescent="0.25">
      <c r="A18" s="14"/>
      <c r="B18" s="15"/>
      <c r="C18" s="15"/>
      <c r="D18" s="15" t="s">
        <v>79</v>
      </c>
      <c r="E18" s="46">
        <v>1</v>
      </c>
      <c r="F18" s="16"/>
      <c r="G18" s="48">
        <f>F18-F18*Kortingspercentages!$D$9</f>
        <v>0</v>
      </c>
      <c r="H18" s="49">
        <f t="shared" si="0"/>
        <v>0</v>
      </c>
      <c r="I18" s="17"/>
      <c r="J18" s="18"/>
    </row>
    <row r="19" spans="1:10" x14ac:dyDescent="0.25">
      <c r="A19" s="14"/>
      <c r="B19" s="15"/>
      <c r="C19" s="15"/>
      <c r="D19" s="15" t="s">
        <v>80</v>
      </c>
      <c r="E19" s="46">
        <v>1</v>
      </c>
      <c r="F19" s="16"/>
      <c r="G19" s="48">
        <f>F19-F19*Kortingspercentages!$D$9</f>
        <v>0</v>
      </c>
      <c r="H19" s="49">
        <f t="shared" si="0"/>
        <v>0</v>
      </c>
      <c r="I19" s="17"/>
      <c r="J19" s="18"/>
    </row>
    <row r="20" spans="1:10" x14ac:dyDescent="0.25">
      <c r="A20" s="14"/>
      <c r="B20" s="15"/>
      <c r="C20" s="15"/>
      <c r="D20" s="15" t="s">
        <v>82</v>
      </c>
      <c r="E20" s="46">
        <v>1</v>
      </c>
      <c r="F20" s="16"/>
      <c r="G20" s="48">
        <f>F20-F20*Kortingspercentages!$D$9</f>
        <v>0</v>
      </c>
      <c r="H20" s="49">
        <f t="shared" si="0"/>
        <v>0</v>
      </c>
      <c r="I20" s="17"/>
      <c r="J20" s="18"/>
    </row>
    <row r="21" spans="1:10" x14ac:dyDescent="0.25">
      <c r="A21" s="14"/>
      <c r="B21" s="15"/>
      <c r="C21" s="15"/>
      <c r="D21" s="57" t="s">
        <v>210</v>
      </c>
      <c r="E21" s="46">
        <v>1</v>
      </c>
      <c r="F21" s="16"/>
      <c r="G21" s="48">
        <f>F21-F21*Kortingspercentages!$D$9</f>
        <v>0</v>
      </c>
      <c r="H21" s="49">
        <f t="shared" si="0"/>
        <v>0</v>
      </c>
      <c r="I21" s="17"/>
      <c r="J21" s="18"/>
    </row>
    <row r="22" spans="1:10" x14ac:dyDescent="0.25">
      <c r="A22" s="14" t="s">
        <v>143</v>
      </c>
      <c r="B22" s="15"/>
      <c r="C22" s="15" t="s">
        <v>194</v>
      </c>
      <c r="D22" s="59" t="s">
        <v>214</v>
      </c>
      <c r="E22" s="46">
        <v>1</v>
      </c>
      <c r="F22" s="16"/>
      <c r="G22" s="48">
        <f>F22-F22*Kortingspercentages!$D$10</f>
        <v>0</v>
      </c>
      <c r="H22" s="49">
        <f t="shared" si="0"/>
        <v>0</v>
      </c>
      <c r="I22" s="17"/>
      <c r="J22" s="18"/>
    </row>
    <row r="23" spans="1:10" x14ac:dyDescent="0.25">
      <c r="A23" s="14"/>
      <c r="B23" s="15"/>
      <c r="C23" s="15"/>
      <c r="D23" s="59" t="s">
        <v>238</v>
      </c>
      <c r="E23" s="46">
        <v>1</v>
      </c>
      <c r="F23" s="16"/>
      <c r="G23" s="48">
        <f>F23-F23*Kortingspercentages!$D$10</f>
        <v>0</v>
      </c>
      <c r="H23" s="49">
        <f t="shared" si="0"/>
        <v>0</v>
      </c>
      <c r="I23" s="17"/>
      <c r="J23" s="18"/>
    </row>
    <row r="24" spans="1:10" x14ac:dyDescent="0.25">
      <c r="A24" s="14"/>
      <c r="B24" s="15"/>
      <c r="C24" s="15"/>
      <c r="D24" s="59" t="s">
        <v>215</v>
      </c>
      <c r="E24" s="46">
        <v>1</v>
      </c>
      <c r="F24" s="16"/>
      <c r="G24" s="48">
        <f>F24-F24*Kortingspercentages!$D$10</f>
        <v>0</v>
      </c>
      <c r="H24" s="49">
        <f t="shared" si="0"/>
        <v>0</v>
      </c>
      <c r="I24" s="17"/>
      <c r="J24" s="18"/>
    </row>
    <row r="25" spans="1:10" x14ac:dyDescent="0.25">
      <c r="A25" s="14"/>
      <c r="B25" s="15"/>
      <c r="C25" s="15"/>
      <c r="D25" s="59" t="s">
        <v>241</v>
      </c>
      <c r="E25" s="46">
        <v>1</v>
      </c>
      <c r="F25" s="16"/>
      <c r="G25" s="48">
        <f>F25-F25*Kortingspercentages!$D$10</f>
        <v>0</v>
      </c>
      <c r="H25" s="49">
        <f t="shared" si="0"/>
        <v>0</v>
      </c>
      <c r="I25" s="17"/>
      <c r="J25" s="18"/>
    </row>
    <row r="26" spans="1:10" x14ac:dyDescent="0.25">
      <c r="A26" s="20"/>
      <c r="B26" s="15"/>
      <c r="C26" s="21"/>
      <c r="D26" s="15" t="s">
        <v>136</v>
      </c>
      <c r="E26" s="46">
        <v>1</v>
      </c>
      <c r="F26" s="16"/>
      <c r="G26" s="48">
        <f>F26-F26*Kortingspercentages!$D$10</f>
        <v>0</v>
      </c>
      <c r="H26" s="49">
        <f t="shared" si="0"/>
        <v>0</v>
      </c>
      <c r="I26" s="17"/>
      <c r="J26" s="18"/>
    </row>
    <row r="27" spans="1:10" x14ac:dyDescent="0.25">
      <c r="A27" s="14" t="s">
        <v>144</v>
      </c>
      <c r="B27" s="15"/>
      <c r="C27" s="15" t="s">
        <v>2</v>
      </c>
      <c r="D27" s="15" t="s">
        <v>27</v>
      </c>
      <c r="E27" s="46">
        <v>1</v>
      </c>
      <c r="F27" s="16"/>
      <c r="G27" s="48">
        <f>F27-F27*Kortingspercentages!$D$11</f>
        <v>0</v>
      </c>
      <c r="H27" s="49">
        <f t="shared" si="0"/>
        <v>0</v>
      </c>
      <c r="I27" s="17"/>
      <c r="J27" s="18"/>
    </row>
    <row r="28" spans="1:10" x14ac:dyDescent="0.25">
      <c r="A28" s="14"/>
      <c r="B28" s="15"/>
      <c r="C28" s="15"/>
      <c r="D28" s="58" t="s">
        <v>216</v>
      </c>
      <c r="E28" s="46">
        <v>1</v>
      </c>
      <c r="F28" s="16"/>
      <c r="G28" s="48">
        <f>F28-F28*Kortingspercentages!$D$11</f>
        <v>0</v>
      </c>
      <c r="H28" s="49">
        <f t="shared" si="0"/>
        <v>0</v>
      </c>
      <c r="I28" s="17"/>
      <c r="J28" s="18"/>
    </row>
    <row r="29" spans="1:10" x14ac:dyDescent="0.25">
      <c r="A29" s="14"/>
      <c r="B29" s="15"/>
      <c r="C29" s="15"/>
      <c r="D29" s="58" t="s">
        <v>217</v>
      </c>
      <c r="E29" s="46">
        <v>1</v>
      </c>
      <c r="F29" s="16"/>
      <c r="G29" s="48">
        <f>F29-F29*Kortingspercentages!$D$11</f>
        <v>0</v>
      </c>
      <c r="H29" s="49">
        <f t="shared" si="0"/>
        <v>0</v>
      </c>
      <c r="I29" s="17"/>
      <c r="J29" s="18"/>
    </row>
    <row r="30" spans="1:10" x14ac:dyDescent="0.25">
      <c r="A30" s="14"/>
      <c r="B30" s="15"/>
      <c r="C30" s="15"/>
      <c r="D30" s="58" t="s">
        <v>242</v>
      </c>
      <c r="E30" s="46">
        <v>1</v>
      </c>
      <c r="F30" s="16"/>
      <c r="G30" s="48">
        <f>F30-F30*Kortingspercentages!$D$11</f>
        <v>0</v>
      </c>
      <c r="H30" s="49">
        <f t="shared" si="0"/>
        <v>0</v>
      </c>
      <c r="I30" s="17"/>
      <c r="J30" s="18"/>
    </row>
    <row r="31" spans="1:10" x14ac:dyDescent="0.25">
      <c r="A31" s="14"/>
      <c r="B31" s="15"/>
      <c r="C31" s="15"/>
      <c r="D31" s="58" t="s">
        <v>218</v>
      </c>
      <c r="E31" s="46">
        <v>1</v>
      </c>
      <c r="F31" s="16"/>
      <c r="G31" s="48">
        <f>F31-F31*Kortingspercentages!$D$11</f>
        <v>0</v>
      </c>
      <c r="H31" s="49">
        <f t="shared" si="0"/>
        <v>0</v>
      </c>
      <c r="I31" s="17"/>
      <c r="J31" s="18"/>
    </row>
    <row r="32" spans="1:10" x14ac:dyDescent="0.25">
      <c r="A32" s="14" t="s">
        <v>145</v>
      </c>
      <c r="B32" s="15"/>
      <c r="C32" s="53" t="s">
        <v>176</v>
      </c>
      <c r="D32" s="56" t="s">
        <v>211</v>
      </c>
      <c r="E32" s="46">
        <v>10</v>
      </c>
      <c r="F32" s="16"/>
      <c r="G32" s="48">
        <f>F32-F32*Kortingspercentages!$D$12</f>
        <v>0</v>
      </c>
      <c r="H32" s="49">
        <f t="shared" si="0"/>
        <v>0</v>
      </c>
      <c r="I32" s="17"/>
      <c r="J32" s="18"/>
    </row>
    <row r="33" spans="1:10" x14ac:dyDescent="0.25">
      <c r="A33" s="14"/>
      <c r="B33" s="15"/>
      <c r="C33" s="19"/>
      <c r="D33" s="60" t="s">
        <v>76</v>
      </c>
      <c r="E33" s="46">
        <v>0</v>
      </c>
      <c r="F33" s="16"/>
      <c r="G33" s="48">
        <f>F33-F33*Kortingspercentages!$D$12</f>
        <v>0</v>
      </c>
      <c r="H33" s="49">
        <f t="shared" si="0"/>
        <v>0</v>
      </c>
      <c r="I33" s="17"/>
      <c r="J33" s="18"/>
    </row>
    <row r="34" spans="1:10" x14ac:dyDescent="0.25">
      <c r="A34" s="14"/>
      <c r="B34" s="15"/>
      <c r="C34" s="19"/>
      <c r="D34" s="58" t="s">
        <v>219</v>
      </c>
      <c r="E34" s="46">
        <v>10</v>
      </c>
      <c r="F34" s="16"/>
      <c r="G34" s="48">
        <f>F34-F34*Kortingspercentages!$D$12</f>
        <v>0</v>
      </c>
      <c r="H34" s="49">
        <f t="shared" si="0"/>
        <v>0</v>
      </c>
      <c r="I34" s="17"/>
      <c r="J34" s="18"/>
    </row>
    <row r="35" spans="1:10" x14ac:dyDescent="0.25">
      <c r="A35" s="14"/>
      <c r="B35" s="15"/>
      <c r="C35" s="19"/>
      <c r="D35" s="15" t="s">
        <v>93</v>
      </c>
      <c r="E35" s="46">
        <v>10</v>
      </c>
      <c r="F35" s="16"/>
      <c r="G35" s="48">
        <f>F35-F35*Kortingspercentages!$D$12</f>
        <v>0</v>
      </c>
      <c r="H35" s="49">
        <f t="shared" si="0"/>
        <v>0</v>
      </c>
      <c r="I35" s="17"/>
      <c r="J35" s="18"/>
    </row>
    <row r="36" spans="1:10" x14ac:dyDescent="0.25">
      <c r="A36" s="14"/>
      <c r="B36" s="15"/>
      <c r="C36" s="19"/>
      <c r="D36" s="15" t="s">
        <v>188</v>
      </c>
      <c r="E36" s="46">
        <v>10</v>
      </c>
      <c r="F36" s="16"/>
      <c r="G36" s="48">
        <f>F36-F36*Kortingspercentages!$D$12</f>
        <v>0</v>
      </c>
      <c r="H36" s="49">
        <f t="shared" si="0"/>
        <v>0</v>
      </c>
      <c r="I36" s="17"/>
      <c r="J36" s="18"/>
    </row>
    <row r="37" spans="1:10" x14ac:dyDescent="0.25">
      <c r="A37" s="14"/>
      <c r="B37" s="15"/>
      <c r="C37" s="19"/>
      <c r="D37" s="15" t="s">
        <v>189</v>
      </c>
      <c r="E37" s="46">
        <v>10</v>
      </c>
      <c r="F37" s="16"/>
      <c r="G37" s="48">
        <f>F37-F37*Kortingspercentages!$D$12</f>
        <v>0</v>
      </c>
      <c r="H37" s="49">
        <f t="shared" si="0"/>
        <v>0</v>
      </c>
      <c r="I37" s="17"/>
      <c r="J37" s="18"/>
    </row>
    <row r="38" spans="1:10" x14ac:dyDescent="0.25">
      <c r="A38" s="64" t="s">
        <v>201</v>
      </c>
      <c r="B38" s="69"/>
      <c r="C38" s="69"/>
      <c r="D38" s="69"/>
      <c r="E38" s="69"/>
      <c r="F38" s="69"/>
      <c r="G38" s="69"/>
      <c r="H38" s="23"/>
      <c r="I38" s="54">
        <f>SUM(H5:H37)</f>
        <v>0</v>
      </c>
      <c r="J38" s="50">
        <f>I38*4</f>
        <v>0</v>
      </c>
    </row>
    <row r="39" spans="1:10" ht="14.25" customHeight="1" x14ac:dyDescent="0.25">
      <c r="A39" s="14" t="s">
        <v>146</v>
      </c>
      <c r="B39" s="15" t="s">
        <v>11</v>
      </c>
      <c r="C39" s="15" t="s">
        <v>19</v>
      </c>
      <c r="D39" s="15" t="s">
        <v>31</v>
      </c>
      <c r="E39" s="46">
        <v>1</v>
      </c>
      <c r="F39" s="16"/>
      <c r="G39" s="48">
        <f>F39-F39*Kortingspercentages!$D$14</f>
        <v>0</v>
      </c>
      <c r="H39" s="49">
        <f>E39*G39</f>
        <v>0</v>
      </c>
      <c r="I39" s="17"/>
      <c r="J39" s="18"/>
    </row>
    <row r="40" spans="1:10" ht="14.25" customHeight="1" x14ac:dyDescent="0.25">
      <c r="A40" s="14"/>
      <c r="B40" s="15"/>
      <c r="C40" s="15"/>
      <c r="D40" s="15" t="s">
        <v>32</v>
      </c>
      <c r="E40" s="46">
        <v>1</v>
      </c>
      <c r="F40" s="16"/>
      <c r="G40" s="48">
        <f>F40-F40*Kortingspercentages!$D$14</f>
        <v>0</v>
      </c>
      <c r="H40" s="49">
        <f t="shared" ref="H40:H88" si="1">E40*G40</f>
        <v>0</v>
      </c>
      <c r="I40" s="17"/>
      <c r="J40" s="18"/>
    </row>
    <row r="41" spans="1:10" ht="14.25" customHeight="1" x14ac:dyDescent="0.25">
      <c r="A41" s="14"/>
      <c r="B41" s="15"/>
      <c r="C41" s="15"/>
      <c r="D41" s="15" t="s">
        <v>75</v>
      </c>
      <c r="E41" s="46">
        <v>1</v>
      </c>
      <c r="F41" s="16"/>
      <c r="G41" s="48">
        <f>F41-F41*Kortingspercentages!$D$14</f>
        <v>0</v>
      </c>
      <c r="H41" s="49">
        <f t="shared" si="1"/>
        <v>0</v>
      </c>
      <c r="I41" s="17"/>
      <c r="J41" s="18"/>
    </row>
    <row r="42" spans="1:10" ht="14.25" customHeight="1" x14ac:dyDescent="0.25">
      <c r="A42" s="14"/>
      <c r="B42" s="15"/>
      <c r="C42" s="15"/>
      <c r="D42" s="15" t="s">
        <v>103</v>
      </c>
      <c r="E42" s="46">
        <v>1</v>
      </c>
      <c r="F42" s="16"/>
      <c r="G42" s="48">
        <f>F42-F42*Kortingspercentages!$D$14</f>
        <v>0</v>
      </c>
      <c r="H42" s="49">
        <f t="shared" si="1"/>
        <v>0</v>
      </c>
      <c r="I42" s="17"/>
      <c r="J42" s="18"/>
    </row>
    <row r="43" spans="1:10" ht="14.25" customHeight="1" x14ac:dyDescent="0.25">
      <c r="A43" s="14" t="s">
        <v>147</v>
      </c>
      <c r="B43" s="15"/>
      <c r="C43" s="15" t="s">
        <v>21</v>
      </c>
      <c r="D43" s="58" t="s">
        <v>220</v>
      </c>
      <c r="E43" s="46">
        <v>1</v>
      </c>
      <c r="F43" s="16"/>
      <c r="G43" s="48">
        <f>F43-F43*Kortingspercentages!$D$15</f>
        <v>0</v>
      </c>
      <c r="H43" s="49">
        <f t="shared" si="1"/>
        <v>0</v>
      </c>
      <c r="I43" s="17"/>
      <c r="J43" s="18"/>
    </row>
    <row r="44" spans="1:10" ht="14.25" customHeight="1" x14ac:dyDescent="0.25">
      <c r="A44" s="14"/>
      <c r="B44" s="15"/>
      <c r="C44" s="15"/>
      <c r="D44" s="15" t="s">
        <v>39</v>
      </c>
      <c r="E44" s="46">
        <v>1</v>
      </c>
      <c r="F44" s="16"/>
      <c r="G44" s="48">
        <f>F44-F44*Kortingspercentages!$D$15</f>
        <v>0</v>
      </c>
      <c r="H44" s="49">
        <f t="shared" si="1"/>
        <v>0</v>
      </c>
      <c r="I44" s="17"/>
      <c r="J44" s="18"/>
    </row>
    <row r="45" spans="1:10" x14ac:dyDescent="0.25">
      <c r="A45" s="14" t="s">
        <v>148</v>
      </c>
      <c r="B45" s="15"/>
      <c r="C45" s="15" t="s">
        <v>15</v>
      </c>
      <c r="D45" s="15" t="s">
        <v>71</v>
      </c>
      <c r="E45" s="46">
        <v>1</v>
      </c>
      <c r="F45" s="16"/>
      <c r="G45" s="48">
        <f>F45-F45*Kortingspercentages!$D$16</f>
        <v>0</v>
      </c>
      <c r="H45" s="49">
        <f t="shared" si="1"/>
        <v>0</v>
      </c>
      <c r="I45" s="17"/>
      <c r="J45" s="18"/>
    </row>
    <row r="46" spans="1:10" x14ac:dyDescent="0.25">
      <c r="A46" s="14"/>
      <c r="B46" s="15"/>
      <c r="C46" s="15"/>
      <c r="D46" s="15" t="s">
        <v>213</v>
      </c>
      <c r="E46" s="46">
        <v>1</v>
      </c>
      <c r="F46" s="16"/>
      <c r="G46" s="48">
        <f>F46-F46*Kortingspercentages!$D$16</f>
        <v>0</v>
      </c>
      <c r="H46" s="49">
        <f t="shared" si="1"/>
        <v>0</v>
      </c>
      <c r="I46" s="17"/>
      <c r="J46" s="18"/>
    </row>
    <row r="47" spans="1:10" x14ac:dyDescent="0.25">
      <c r="A47" s="14" t="s">
        <v>149</v>
      </c>
      <c r="B47" s="15"/>
      <c r="C47" s="15" t="s">
        <v>12</v>
      </c>
      <c r="D47" s="15" t="s">
        <v>41</v>
      </c>
      <c r="E47" s="46">
        <v>1</v>
      </c>
      <c r="F47" s="16"/>
      <c r="G47" s="48">
        <f>F47-F47*Kortingspercentages!$D$17</f>
        <v>0</v>
      </c>
      <c r="H47" s="49">
        <f t="shared" si="1"/>
        <v>0</v>
      </c>
      <c r="I47" s="17"/>
      <c r="J47" s="18"/>
    </row>
    <row r="48" spans="1:10" x14ac:dyDescent="0.25">
      <c r="A48" s="14"/>
      <c r="B48" s="15"/>
      <c r="C48" s="15"/>
      <c r="D48" s="15" t="s">
        <v>187</v>
      </c>
      <c r="E48" s="46">
        <v>1</v>
      </c>
      <c r="F48" s="16"/>
      <c r="G48" s="48">
        <f>F48-F48*Kortingspercentages!$D$17</f>
        <v>0</v>
      </c>
      <c r="H48" s="49">
        <f t="shared" si="1"/>
        <v>0</v>
      </c>
      <c r="I48" s="17"/>
      <c r="J48" s="18"/>
    </row>
    <row r="49" spans="1:10" x14ac:dyDescent="0.25">
      <c r="A49" s="14" t="s">
        <v>150</v>
      </c>
      <c r="B49" s="15"/>
      <c r="C49" s="15" t="s">
        <v>23</v>
      </c>
      <c r="D49" s="15" t="s">
        <v>78</v>
      </c>
      <c r="E49" s="46">
        <v>1</v>
      </c>
      <c r="F49" s="16"/>
      <c r="G49" s="48">
        <f>F49-F49*Kortingspercentages!$D$18</f>
        <v>0</v>
      </c>
      <c r="H49" s="49">
        <f t="shared" si="1"/>
        <v>0</v>
      </c>
      <c r="I49" s="17"/>
      <c r="J49" s="18"/>
    </row>
    <row r="50" spans="1:10" x14ac:dyDescent="0.25">
      <c r="A50" s="14"/>
      <c r="B50" s="15"/>
      <c r="C50" s="15"/>
      <c r="D50" s="15" t="s">
        <v>186</v>
      </c>
      <c r="E50" s="46">
        <v>1</v>
      </c>
      <c r="F50" s="16"/>
      <c r="G50" s="48">
        <f>F50-F50*Kortingspercentages!$D$18</f>
        <v>0</v>
      </c>
      <c r="H50" s="49">
        <f t="shared" si="1"/>
        <v>0</v>
      </c>
      <c r="I50" s="17"/>
      <c r="J50" s="18"/>
    </row>
    <row r="51" spans="1:10" x14ac:dyDescent="0.25">
      <c r="A51" s="14" t="s">
        <v>151</v>
      </c>
      <c r="B51" s="15"/>
      <c r="C51" s="15" t="s">
        <v>9</v>
      </c>
      <c r="D51" s="15" t="s">
        <v>87</v>
      </c>
      <c r="E51" s="46">
        <v>1</v>
      </c>
      <c r="F51" s="16"/>
      <c r="G51" s="48">
        <f>F51-F51*Kortingspercentages!$D$19</f>
        <v>0</v>
      </c>
      <c r="H51" s="49">
        <f t="shared" si="1"/>
        <v>0</v>
      </c>
      <c r="I51" s="17"/>
      <c r="J51" s="18"/>
    </row>
    <row r="52" spans="1:10" x14ac:dyDescent="0.25">
      <c r="A52" s="14"/>
      <c r="B52" s="15"/>
      <c r="C52" s="15"/>
      <c r="D52" s="58" t="s">
        <v>221</v>
      </c>
      <c r="E52" s="46">
        <v>1</v>
      </c>
      <c r="F52" s="16"/>
      <c r="G52" s="48">
        <f>F52-F52*Kortingspercentages!$D$19</f>
        <v>0</v>
      </c>
      <c r="H52" s="49">
        <f t="shared" si="1"/>
        <v>0</v>
      </c>
      <c r="I52" s="17"/>
      <c r="J52" s="18"/>
    </row>
    <row r="53" spans="1:10" x14ac:dyDescent="0.25">
      <c r="A53" s="14" t="s">
        <v>152</v>
      </c>
      <c r="B53" s="15"/>
      <c r="C53" s="15" t="s">
        <v>25</v>
      </c>
      <c r="D53" s="58" t="s">
        <v>222</v>
      </c>
      <c r="E53" s="46">
        <v>1</v>
      </c>
      <c r="F53" s="16"/>
      <c r="G53" s="48">
        <f>F53-F53*Kortingspercentages!$D$20</f>
        <v>0</v>
      </c>
      <c r="H53" s="49">
        <f t="shared" si="1"/>
        <v>0</v>
      </c>
      <c r="I53" s="17"/>
      <c r="J53" s="18"/>
    </row>
    <row r="54" spans="1:10" x14ac:dyDescent="0.25">
      <c r="A54" s="14"/>
      <c r="B54" s="15"/>
      <c r="C54" s="15"/>
      <c r="D54" s="58" t="s">
        <v>223</v>
      </c>
      <c r="E54" s="46">
        <v>15</v>
      </c>
      <c r="F54" s="16"/>
      <c r="G54" s="48">
        <f>F54-F54*Kortingspercentages!$D$20</f>
        <v>0</v>
      </c>
      <c r="H54" s="49">
        <f t="shared" si="1"/>
        <v>0</v>
      </c>
      <c r="I54" s="17"/>
      <c r="J54" s="18"/>
    </row>
    <row r="55" spans="1:10" x14ac:dyDescent="0.25">
      <c r="A55" s="14"/>
      <c r="B55" s="15"/>
      <c r="C55" s="15"/>
      <c r="D55" s="58" t="s">
        <v>243</v>
      </c>
      <c r="E55" s="46">
        <v>15</v>
      </c>
      <c r="F55" s="16"/>
      <c r="G55" s="48">
        <f>F55-F55*Kortingspercentages!$D$20</f>
        <v>0</v>
      </c>
      <c r="H55" s="49">
        <f t="shared" si="1"/>
        <v>0</v>
      </c>
      <c r="I55" s="17"/>
      <c r="J55" s="18"/>
    </row>
    <row r="56" spans="1:10" x14ac:dyDescent="0.25">
      <c r="A56" s="20" t="s">
        <v>153</v>
      </c>
      <c r="B56" s="15"/>
      <c r="C56" s="15" t="s">
        <v>22</v>
      </c>
      <c r="D56" s="58" t="s">
        <v>224</v>
      </c>
      <c r="E56" s="46">
        <v>1</v>
      </c>
      <c r="F56" s="16"/>
      <c r="G56" s="48">
        <f>F56-F56*Kortingspercentages!$D$21</f>
        <v>0</v>
      </c>
      <c r="H56" s="49">
        <f t="shared" si="1"/>
        <v>0</v>
      </c>
      <c r="I56" s="17"/>
      <c r="J56" s="18"/>
    </row>
    <row r="57" spans="1:10" x14ac:dyDescent="0.25">
      <c r="A57" s="14"/>
      <c r="B57" s="15"/>
      <c r="C57" s="15"/>
      <c r="D57" s="15" t="s">
        <v>40</v>
      </c>
      <c r="E57" s="46">
        <v>15</v>
      </c>
      <c r="F57" s="16"/>
      <c r="G57" s="48">
        <f>F57-F57*Kortingspercentages!$D$21</f>
        <v>0</v>
      </c>
      <c r="H57" s="49">
        <f t="shared" si="1"/>
        <v>0</v>
      </c>
      <c r="I57" s="17"/>
      <c r="J57" s="18"/>
    </row>
    <row r="58" spans="1:10" x14ac:dyDescent="0.25">
      <c r="A58" s="14"/>
      <c r="B58" s="15"/>
      <c r="C58" s="15"/>
      <c r="D58" s="58" t="s">
        <v>225</v>
      </c>
      <c r="E58" s="46">
        <v>1</v>
      </c>
      <c r="F58" s="16"/>
      <c r="G58" s="48">
        <f>F58-F58*Kortingspercentages!$D$21</f>
        <v>0</v>
      </c>
      <c r="H58" s="49">
        <f t="shared" si="1"/>
        <v>0</v>
      </c>
      <c r="I58" s="17"/>
      <c r="J58" s="18"/>
    </row>
    <row r="59" spans="1:10" x14ac:dyDescent="0.25">
      <c r="A59" s="14"/>
      <c r="B59" s="15"/>
      <c r="C59" s="15"/>
      <c r="D59" s="15" t="s">
        <v>212</v>
      </c>
      <c r="E59" s="46">
        <v>1</v>
      </c>
      <c r="F59" s="16"/>
      <c r="G59" s="48">
        <f>F59-F59*Kortingspercentages!$D$21</f>
        <v>0</v>
      </c>
      <c r="H59" s="49">
        <f t="shared" si="1"/>
        <v>0</v>
      </c>
      <c r="I59" s="17"/>
      <c r="J59" s="18"/>
    </row>
    <row r="60" spans="1:10" x14ac:dyDescent="0.25">
      <c r="A60" s="14"/>
      <c r="B60" s="15"/>
      <c r="C60" s="15"/>
      <c r="D60" s="15" t="s">
        <v>135</v>
      </c>
      <c r="E60" s="46">
        <v>1</v>
      </c>
      <c r="F60" s="16"/>
      <c r="G60" s="48">
        <f>F60-F60*Kortingspercentages!$D$21</f>
        <v>0</v>
      </c>
      <c r="H60" s="49">
        <f t="shared" si="1"/>
        <v>0</v>
      </c>
      <c r="I60" s="17"/>
      <c r="J60" s="18"/>
    </row>
    <row r="61" spans="1:10" x14ac:dyDescent="0.25">
      <c r="A61" s="14" t="s">
        <v>154</v>
      </c>
      <c r="B61" s="15"/>
      <c r="C61" s="15" t="s">
        <v>200</v>
      </c>
      <c r="D61" s="15" t="s">
        <v>109</v>
      </c>
      <c r="E61" s="46">
        <v>1</v>
      </c>
      <c r="F61" s="16"/>
      <c r="G61" s="48">
        <f>F61-F61*Kortingspercentages!$D$22</f>
        <v>0</v>
      </c>
      <c r="H61" s="49">
        <f t="shared" si="1"/>
        <v>0</v>
      </c>
      <c r="I61" s="17"/>
      <c r="J61" s="18"/>
    </row>
    <row r="62" spans="1:10" x14ac:dyDescent="0.25">
      <c r="A62" s="14"/>
      <c r="B62" s="15"/>
      <c r="C62" s="15"/>
      <c r="D62" s="15" t="s">
        <v>110</v>
      </c>
      <c r="E62" s="46">
        <v>1</v>
      </c>
      <c r="F62" s="16"/>
      <c r="G62" s="48">
        <f>F62-F62*Kortingspercentages!$D$22</f>
        <v>0</v>
      </c>
      <c r="H62" s="49">
        <f t="shared" si="1"/>
        <v>0</v>
      </c>
      <c r="I62" s="17"/>
      <c r="J62" s="18"/>
    </row>
    <row r="63" spans="1:10" x14ac:dyDescent="0.25">
      <c r="A63" s="14" t="s">
        <v>155</v>
      </c>
      <c r="B63" s="15"/>
      <c r="C63" s="15" t="s">
        <v>2</v>
      </c>
      <c r="D63" s="58" t="s">
        <v>226</v>
      </c>
      <c r="E63" s="46">
        <v>1</v>
      </c>
      <c r="F63" s="16"/>
      <c r="G63" s="48">
        <f>F63-F63*Kortingspercentages!$D$23</f>
        <v>0</v>
      </c>
      <c r="H63" s="49">
        <f t="shared" si="1"/>
        <v>0</v>
      </c>
      <c r="I63" s="17"/>
      <c r="J63" s="18"/>
    </row>
    <row r="64" spans="1:10" x14ac:dyDescent="0.25">
      <c r="A64" s="14"/>
      <c r="B64" s="15"/>
      <c r="C64" s="15"/>
      <c r="D64" s="58" t="s">
        <v>227</v>
      </c>
      <c r="E64" s="46">
        <v>1</v>
      </c>
      <c r="F64" s="16"/>
      <c r="G64" s="48">
        <f>F64-F64*Kortingspercentages!$D$23</f>
        <v>0</v>
      </c>
      <c r="H64" s="49">
        <f t="shared" si="1"/>
        <v>0</v>
      </c>
      <c r="I64" s="17"/>
      <c r="J64" s="18"/>
    </row>
    <row r="65" spans="1:10" ht="30" x14ac:dyDescent="0.25">
      <c r="A65" s="14" t="s">
        <v>156</v>
      </c>
      <c r="B65" s="15"/>
      <c r="C65" s="24" t="s">
        <v>178</v>
      </c>
      <c r="D65" s="58" t="s">
        <v>228</v>
      </c>
      <c r="E65" s="46">
        <v>5</v>
      </c>
      <c r="F65" s="16"/>
      <c r="G65" s="48">
        <f>F65-F65*Kortingspercentages!$D$24</f>
        <v>0</v>
      </c>
      <c r="H65" s="49">
        <f t="shared" si="1"/>
        <v>0</v>
      </c>
      <c r="I65" s="17"/>
      <c r="J65" s="18"/>
    </row>
    <row r="66" spans="1:10" x14ac:dyDescent="0.25">
      <c r="A66" s="14"/>
      <c r="B66" s="15"/>
      <c r="C66" s="19"/>
      <c r="D66" s="58" t="s">
        <v>229</v>
      </c>
      <c r="E66" s="46">
        <v>5</v>
      </c>
      <c r="F66" s="16"/>
      <c r="G66" s="48">
        <f>F66-F66*Kortingspercentages!$D$24</f>
        <v>0</v>
      </c>
      <c r="H66" s="49">
        <f t="shared" si="1"/>
        <v>0</v>
      </c>
      <c r="I66" s="17"/>
      <c r="J66" s="18"/>
    </row>
    <row r="67" spans="1:10" x14ac:dyDescent="0.25">
      <c r="A67" s="14"/>
      <c r="B67" s="15"/>
      <c r="C67" s="19"/>
      <c r="D67" s="15" t="s">
        <v>33</v>
      </c>
      <c r="E67" s="46">
        <v>5</v>
      </c>
      <c r="F67" s="16"/>
      <c r="G67" s="48">
        <f>F67-F67*Kortingspercentages!$D$24</f>
        <v>0</v>
      </c>
      <c r="H67" s="49">
        <f t="shared" si="1"/>
        <v>0</v>
      </c>
      <c r="I67" s="17"/>
      <c r="J67" s="18"/>
    </row>
    <row r="68" spans="1:10" x14ac:dyDescent="0.25">
      <c r="A68" s="14"/>
      <c r="B68" s="15"/>
      <c r="C68" s="19"/>
      <c r="D68" s="15" t="s">
        <v>34</v>
      </c>
      <c r="E68" s="46">
        <v>5</v>
      </c>
      <c r="F68" s="16"/>
      <c r="G68" s="48">
        <f>F68-F68*Kortingspercentages!$D$24</f>
        <v>0</v>
      </c>
      <c r="H68" s="49">
        <f t="shared" si="1"/>
        <v>0</v>
      </c>
      <c r="I68" s="17"/>
      <c r="J68" s="18"/>
    </row>
    <row r="69" spans="1:10" x14ac:dyDescent="0.25">
      <c r="A69" s="14"/>
      <c r="B69" s="15"/>
      <c r="C69" s="19"/>
      <c r="D69" s="58" t="s">
        <v>230</v>
      </c>
      <c r="E69" s="46">
        <v>5</v>
      </c>
      <c r="F69" s="16"/>
      <c r="G69" s="48">
        <f>F69-F69*Kortingspercentages!$D$24</f>
        <v>0</v>
      </c>
      <c r="H69" s="49">
        <f t="shared" si="1"/>
        <v>0</v>
      </c>
      <c r="I69" s="17"/>
      <c r="J69" s="18"/>
    </row>
    <row r="70" spans="1:10" x14ac:dyDescent="0.25">
      <c r="A70" s="14"/>
      <c r="B70" s="15"/>
      <c r="C70" s="19"/>
      <c r="D70" s="58" t="s">
        <v>245</v>
      </c>
      <c r="E70" s="46">
        <v>5</v>
      </c>
      <c r="F70" s="16"/>
      <c r="G70" s="48">
        <f>F70-F70*Kortingspercentages!$D$24</f>
        <v>0</v>
      </c>
      <c r="H70" s="49">
        <f t="shared" si="1"/>
        <v>0</v>
      </c>
      <c r="I70" s="17"/>
      <c r="J70" s="18"/>
    </row>
    <row r="71" spans="1:10" x14ac:dyDescent="0.25">
      <c r="A71" s="14"/>
      <c r="B71" s="15"/>
      <c r="C71" s="19"/>
      <c r="D71" s="15" t="s">
        <v>35</v>
      </c>
      <c r="E71" s="46">
        <v>5</v>
      </c>
      <c r="F71" s="16"/>
      <c r="G71" s="48">
        <f>F71-F71*Kortingspercentages!$D$24</f>
        <v>0</v>
      </c>
      <c r="H71" s="49">
        <f t="shared" si="1"/>
        <v>0</v>
      </c>
      <c r="I71" s="17"/>
      <c r="J71" s="18"/>
    </row>
    <row r="72" spans="1:10" x14ac:dyDescent="0.25">
      <c r="A72" s="14"/>
      <c r="B72" s="15"/>
      <c r="C72" s="19"/>
      <c r="D72" s="15" t="s">
        <v>42</v>
      </c>
      <c r="E72" s="46">
        <v>5</v>
      </c>
      <c r="F72" s="16"/>
      <c r="G72" s="48">
        <f>F72-F72*Kortingspercentages!$D$24</f>
        <v>0</v>
      </c>
      <c r="H72" s="49">
        <f t="shared" si="1"/>
        <v>0</v>
      </c>
      <c r="I72" s="17"/>
      <c r="J72" s="18"/>
    </row>
    <row r="73" spans="1:10" x14ac:dyDescent="0.25">
      <c r="A73" s="14"/>
      <c r="B73" s="15"/>
      <c r="C73" s="19"/>
      <c r="D73" s="15" t="s">
        <v>43</v>
      </c>
      <c r="E73" s="46">
        <v>5</v>
      </c>
      <c r="F73" s="16"/>
      <c r="G73" s="48">
        <f>F73-F73*Kortingspercentages!$D$24</f>
        <v>0</v>
      </c>
      <c r="H73" s="49">
        <f t="shared" si="1"/>
        <v>0</v>
      </c>
      <c r="I73" s="17"/>
      <c r="J73" s="18"/>
    </row>
    <row r="74" spans="1:10" x14ac:dyDescent="0.25">
      <c r="A74" s="14"/>
      <c r="B74" s="15"/>
      <c r="C74" s="19"/>
      <c r="D74" s="15" t="s">
        <v>100</v>
      </c>
      <c r="E74" s="46">
        <v>5</v>
      </c>
      <c r="F74" s="16"/>
      <c r="G74" s="48">
        <f>F74-F74*Kortingspercentages!$D$24</f>
        <v>0</v>
      </c>
      <c r="H74" s="49">
        <f t="shared" si="1"/>
        <v>0</v>
      </c>
      <c r="I74" s="17"/>
      <c r="J74" s="18"/>
    </row>
    <row r="75" spans="1:10" x14ac:dyDescent="0.25">
      <c r="A75" s="14"/>
      <c r="B75" s="15"/>
      <c r="C75" s="19"/>
      <c r="D75" s="15" t="s">
        <v>101</v>
      </c>
      <c r="E75" s="46">
        <v>5</v>
      </c>
      <c r="F75" s="16"/>
      <c r="G75" s="48">
        <f>F75-F75*Kortingspercentages!$D$24</f>
        <v>0</v>
      </c>
      <c r="H75" s="49">
        <f t="shared" si="1"/>
        <v>0</v>
      </c>
      <c r="I75" s="17"/>
      <c r="J75" s="18"/>
    </row>
    <row r="76" spans="1:10" ht="30" x14ac:dyDescent="0.25">
      <c r="A76" s="14"/>
      <c r="B76" s="15"/>
      <c r="C76" s="19"/>
      <c r="D76" s="40" t="s">
        <v>137</v>
      </c>
      <c r="E76" s="46">
        <v>5</v>
      </c>
      <c r="F76" s="16"/>
      <c r="G76" s="48">
        <f>F76-F76*Kortingspercentages!$D$24</f>
        <v>0</v>
      </c>
      <c r="H76" s="49">
        <f t="shared" si="1"/>
        <v>0</v>
      </c>
      <c r="I76" s="17"/>
      <c r="J76" s="18"/>
    </row>
    <row r="77" spans="1:10" x14ac:dyDescent="0.25">
      <c r="A77" s="14"/>
      <c r="B77" s="15"/>
      <c r="C77" s="19"/>
      <c r="D77" s="15" t="s">
        <v>102</v>
      </c>
      <c r="E77" s="46">
        <v>5</v>
      </c>
      <c r="F77" s="16"/>
      <c r="G77" s="48">
        <f>F77-F77*Kortingspercentages!$D$24</f>
        <v>0</v>
      </c>
      <c r="H77" s="49">
        <f t="shared" si="1"/>
        <v>0</v>
      </c>
      <c r="I77" s="17"/>
      <c r="J77" s="18"/>
    </row>
    <row r="78" spans="1:10" x14ac:dyDescent="0.25">
      <c r="A78" s="14"/>
      <c r="B78" s="15"/>
      <c r="C78" s="19"/>
      <c r="D78" s="15" t="s">
        <v>121</v>
      </c>
      <c r="E78" s="46">
        <v>5</v>
      </c>
      <c r="F78" s="16"/>
      <c r="G78" s="48">
        <f>F78-F78*Kortingspercentages!$D$24</f>
        <v>0</v>
      </c>
      <c r="H78" s="49">
        <f t="shared" si="1"/>
        <v>0</v>
      </c>
      <c r="I78" s="17"/>
      <c r="J78" s="18"/>
    </row>
    <row r="79" spans="1:10" x14ac:dyDescent="0.25">
      <c r="A79" s="14"/>
      <c r="B79" s="15"/>
      <c r="C79" s="19"/>
      <c r="D79" s="58" t="s">
        <v>244</v>
      </c>
      <c r="E79" s="46">
        <v>5</v>
      </c>
      <c r="F79" s="16"/>
      <c r="G79" s="48">
        <f>F79-F79*Kortingspercentages!$D$24</f>
        <v>0</v>
      </c>
      <c r="H79" s="49">
        <f t="shared" si="1"/>
        <v>0</v>
      </c>
      <c r="I79" s="17"/>
      <c r="J79" s="18"/>
    </row>
    <row r="80" spans="1:10" x14ac:dyDescent="0.25">
      <c r="A80" s="14"/>
      <c r="B80" s="15"/>
      <c r="C80" s="19"/>
      <c r="D80" s="15" t="s">
        <v>133</v>
      </c>
      <c r="E80" s="46">
        <v>5</v>
      </c>
      <c r="F80" s="16"/>
      <c r="G80" s="48">
        <f>F80-F80*Kortingspercentages!$D$24</f>
        <v>0</v>
      </c>
      <c r="H80" s="49">
        <f t="shared" si="1"/>
        <v>0</v>
      </c>
      <c r="I80" s="17"/>
      <c r="J80" s="18"/>
    </row>
    <row r="81" spans="1:10" x14ac:dyDescent="0.25">
      <c r="A81" s="14"/>
      <c r="B81" s="15"/>
      <c r="C81" s="19"/>
      <c r="D81" s="15" t="s">
        <v>134</v>
      </c>
      <c r="E81" s="46">
        <v>5</v>
      </c>
      <c r="F81" s="16"/>
      <c r="G81" s="48">
        <f>F81-F81*Kortingspercentages!$D$24</f>
        <v>0</v>
      </c>
      <c r="H81" s="49">
        <f t="shared" si="1"/>
        <v>0</v>
      </c>
      <c r="I81" s="17"/>
      <c r="J81" s="18"/>
    </row>
    <row r="82" spans="1:10" x14ac:dyDescent="0.25">
      <c r="A82" s="14"/>
      <c r="B82" s="15"/>
      <c r="C82" s="19"/>
      <c r="D82" s="15" t="s">
        <v>113</v>
      </c>
      <c r="E82" s="46">
        <v>5</v>
      </c>
      <c r="F82" s="16"/>
      <c r="G82" s="48">
        <f>F82-F82*Kortingspercentages!$D$24</f>
        <v>0</v>
      </c>
      <c r="H82" s="49">
        <f t="shared" si="1"/>
        <v>0</v>
      </c>
      <c r="I82" s="17"/>
      <c r="J82" s="18"/>
    </row>
    <row r="83" spans="1:10" x14ac:dyDescent="0.25">
      <c r="A83" s="14"/>
      <c r="B83" s="15"/>
      <c r="C83" s="19"/>
      <c r="D83" s="15" t="s">
        <v>114</v>
      </c>
      <c r="E83" s="46">
        <v>5</v>
      </c>
      <c r="F83" s="16"/>
      <c r="G83" s="48">
        <f>F83-F83*Kortingspercentages!$D$24</f>
        <v>0</v>
      </c>
      <c r="H83" s="49">
        <f t="shared" si="1"/>
        <v>0</v>
      </c>
      <c r="I83" s="17"/>
      <c r="J83" s="18"/>
    </row>
    <row r="84" spans="1:10" ht="30" x14ac:dyDescent="0.25">
      <c r="A84" s="14"/>
      <c r="B84" s="15"/>
      <c r="C84" s="19"/>
      <c r="D84" s="19" t="s">
        <v>115</v>
      </c>
      <c r="E84" s="46">
        <v>5</v>
      </c>
      <c r="F84" s="16"/>
      <c r="G84" s="48">
        <f>F84-F84*Kortingspercentages!$D$24</f>
        <v>0</v>
      </c>
      <c r="H84" s="49">
        <f t="shared" si="1"/>
        <v>0</v>
      </c>
      <c r="I84" s="17"/>
      <c r="J84" s="18"/>
    </row>
    <row r="85" spans="1:10" x14ac:dyDescent="0.25">
      <c r="A85" s="14"/>
      <c r="B85" s="15"/>
      <c r="C85" s="19"/>
      <c r="D85" s="15" t="s">
        <v>116</v>
      </c>
      <c r="E85" s="46">
        <v>5</v>
      </c>
      <c r="F85" s="16"/>
      <c r="G85" s="48">
        <f>F85-F85*Kortingspercentages!$D$24</f>
        <v>0</v>
      </c>
      <c r="H85" s="49">
        <f t="shared" si="1"/>
        <v>0</v>
      </c>
      <c r="I85" s="17"/>
      <c r="J85" s="18"/>
    </row>
    <row r="86" spans="1:10" x14ac:dyDescent="0.25">
      <c r="A86" s="14"/>
      <c r="B86" s="15"/>
      <c r="C86" s="19"/>
      <c r="D86" s="15" t="s">
        <v>77</v>
      </c>
      <c r="E86" s="46">
        <v>5</v>
      </c>
      <c r="F86" s="16"/>
      <c r="G86" s="48">
        <f>F86-F86*Kortingspercentages!$D$24</f>
        <v>0</v>
      </c>
      <c r="H86" s="49">
        <f t="shared" si="1"/>
        <v>0</v>
      </c>
      <c r="I86" s="17"/>
      <c r="J86" s="18"/>
    </row>
    <row r="87" spans="1:10" x14ac:dyDescent="0.25">
      <c r="A87" s="14"/>
      <c r="B87" s="15"/>
      <c r="C87" s="19"/>
      <c r="D87" s="15" t="s">
        <v>86</v>
      </c>
      <c r="E87" s="46">
        <v>5</v>
      </c>
      <c r="F87" s="16"/>
      <c r="G87" s="48">
        <f>F87-F87*Kortingspercentages!$D$24</f>
        <v>0</v>
      </c>
      <c r="H87" s="49">
        <f t="shared" si="1"/>
        <v>0</v>
      </c>
      <c r="I87" s="17"/>
      <c r="J87" s="18"/>
    </row>
    <row r="88" spans="1:10" x14ac:dyDescent="0.25">
      <c r="A88" s="14"/>
      <c r="B88" s="15"/>
      <c r="C88" s="19"/>
      <c r="D88" s="59" t="s">
        <v>232</v>
      </c>
      <c r="E88" s="46">
        <v>5</v>
      </c>
      <c r="F88" s="16"/>
      <c r="G88" s="48">
        <f>F88-F88*Kortingspercentages!$D$24</f>
        <v>0</v>
      </c>
      <c r="H88" s="49">
        <f t="shared" si="1"/>
        <v>0</v>
      </c>
      <c r="I88" s="17"/>
      <c r="J88" s="18"/>
    </row>
    <row r="89" spans="1:10" x14ac:dyDescent="0.25">
      <c r="A89" s="64" t="s">
        <v>202</v>
      </c>
      <c r="B89" s="65"/>
      <c r="C89" s="65"/>
      <c r="D89" s="65"/>
      <c r="E89" s="65"/>
      <c r="F89" s="65"/>
      <c r="G89" s="65"/>
      <c r="H89" s="25"/>
      <c r="I89" s="54">
        <f>SUM(H39:H88)</f>
        <v>0</v>
      </c>
      <c r="J89" s="50">
        <f>I89*3</f>
        <v>0</v>
      </c>
    </row>
    <row r="90" spans="1:10" x14ac:dyDescent="0.25">
      <c r="A90" s="14" t="s">
        <v>157</v>
      </c>
      <c r="B90" s="15" t="s">
        <v>26</v>
      </c>
      <c r="C90" s="15" t="s">
        <v>2</v>
      </c>
      <c r="D90" s="15" t="s">
        <v>84</v>
      </c>
      <c r="E90" s="42">
        <v>1</v>
      </c>
      <c r="F90" s="16"/>
      <c r="G90" s="48">
        <f>F90-F90*Kortingspercentages!$D$26</f>
        <v>0</v>
      </c>
      <c r="H90" s="49">
        <f>E90*G90</f>
        <v>0</v>
      </c>
      <c r="I90" s="17"/>
      <c r="J90" s="18"/>
    </row>
    <row r="91" spans="1:10" x14ac:dyDescent="0.25">
      <c r="A91" s="14"/>
      <c r="B91" s="15"/>
      <c r="C91" s="15"/>
      <c r="D91" s="58" t="s">
        <v>248</v>
      </c>
      <c r="E91" s="42">
        <v>1</v>
      </c>
      <c r="F91" s="16"/>
      <c r="G91" s="48">
        <f>F91-F91*Kortingspercentages!$D$26</f>
        <v>0</v>
      </c>
      <c r="H91" s="49">
        <f t="shared" ref="H91:H96" si="2">E91*G91</f>
        <v>0</v>
      </c>
      <c r="I91" s="17"/>
      <c r="J91" s="18"/>
    </row>
    <row r="92" spans="1:10" x14ac:dyDescent="0.25">
      <c r="A92" s="14"/>
      <c r="B92" s="15"/>
      <c r="C92" s="15"/>
      <c r="D92" s="15" t="s">
        <v>85</v>
      </c>
      <c r="E92" s="42">
        <v>1</v>
      </c>
      <c r="F92" s="16"/>
      <c r="G92" s="48">
        <f>F92-F92*Kortingspercentages!$D$26</f>
        <v>0</v>
      </c>
      <c r="H92" s="49">
        <f t="shared" si="2"/>
        <v>0</v>
      </c>
      <c r="I92" s="17"/>
      <c r="J92" s="18"/>
    </row>
    <row r="93" spans="1:10" x14ac:dyDescent="0.25">
      <c r="A93" s="14" t="s">
        <v>181</v>
      </c>
      <c r="B93" s="15"/>
      <c r="C93" s="22"/>
      <c r="D93" s="60" t="s">
        <v>182</v>
      </c>
      <c r="E93" s="42">
        <v>0</v>
      </c>
      <c r="F93" s="16"/>
      <c r="G93" s="48">
        <f>F93-F93*Kortingspercentages!$D$27</f>
        <v>0</v>
      </c>
      <c r="H93" s="49">
        <f t="shared" si="2"/>
        <v>0</v>
      </c>
      <c r="I93" s="17"/>
      <c r="J93" s="18"/>
    </row>
    <row r="94" spans="1:10" x14ac:dyDescent="0.25">
      <c r="A94" s="14"/>
      <c r="B94" s="15"/>
      <c r="C94" s="22"/>
      <c r="D94" s="19" t="s">
        <v>184</v>
      </c>
      <c r="E94" s="43">
        <v>2</v>
      </c>
      <c r="F94" s="16"/>
      <c r="G94" s="48">
        <f>F94-F94*Kortingspercentages!$D$27</f>
        <v>0</v>
      </c>
      <c r="H94" s="49">
        <f t="shared" si="2"/>
        <v>0</v>
      </c>
      <c r="I94" s="17"/>
      <c r="J94" s="18"/>
    </row>
    <row r="95" spans="1:10" x14ac:dyDescent="0.25">
      <c r="A95" s="14"/>
      <c r="B95" s="15"/>
      <c r="C95" s="22"/>
      <c r="D95" s="19" t="s">
        <v>185</v>
      </c>
      <c r="E95" s="43">
        <v>2</v>
      </c>
      <c r="F95" s="16"/>
      <c r="G95" s="48">
        <f>F95-F95*Kortingspercentages!$D$27</f>
        <v>0</v>
      </c>
      <c r="H95" s="49">
        <f t="shared" si="2"/>
        <v>0</v>
      </c>
      <c r="I95" s="17"/>
      <c r="J95" s="18"/>
    </row>
    <row r="96" spans="1:10" x14ac:dyDescent="0.25">
      <c r="A96" s="14"/>
      <c r="B96" s="15"/>
      <c r="C96" s="22"/>
      <c r="D96" s="15" t="s">
        <v>183</v>
      </c>
      <c r="E96" s="42">
        <v>2</v>
      </c>
      <c r="F96" s="16"/>
      <c r="G96" s="48">
        <f>F96-F96*Kortingspercentages!$D$27</f>
        <v>0</v>
      </c>
      <c r="H96" s="49">
        <f t="shared" si="2"/>
        <v>0</v>
      </c>
      <c r="I96" s="17"/>
      <c r="J96" s="18"/>
    </row>
    <row r="97" spans="1:10" x14ac:dyDescent="0.25">
      <c r="A97" s="64" t="s">
        <v>203</v>
      </c>
      <c r="B97" s="65"/>
      <c r="C97" s="65"/>
      <c r="D97" s="65"/>
      <c r="E97" s="65"/>
      <c r="F97" s="65"/>
      <c r="G97" s="65"/>
      <c r="H97" s="25"/>
      <c r="I97" s="54">
        <f>SUM(H90:H96)</f>
        <v>0</v>
      </c>
      <c r="J97" s="50">
        <f>I97*15</f>
        <v>0</v>
      </c>
    </row>
    <row r="98" spans="1:10" x14ac:dyDescent="0.25">
      <c r="A98" s="14" t="s">
        <v>158</v>
      </c>
      <c r="B98" s="15" t="s">
        <v>1</v>
      </c>
      <c r="C98" s="15" t="s">
        <v>17</v>
      </c>
      <c r="D98" s="15" t="s">
        <v>44</v>
      </c>
      <c r="E98" s="42">
        <v>1</v>
      </c>
      <c r="F98" s="16"/>
      <c r="G98" s="48">
        <f>F98-F98*Kortingspercentages!$D$29</f>
        <v>0</v>
      </c>
      <c r="H98" s="49">
        <f>E98*G98</f>
        <v>0</v>
      </c>
      <c r="I98" s="17"/>
      <c r="J98" s="18"/>
    </row>
    <row r="99" spans="1:10" x14ac:dyDescent="0.25">
      <c r="A99" s="14"/>
      <c r="B99" s="15"/>
      <c r="C99" s="15"/>
      <c r="D99" s="41" t="s">
        <v>198</v>
      </c>
      <c r="E99" s="42">
        <v>2</v>
      </c>
      <c r="F99" s="16"/>
      <c r="G99" s="48">
        <f>F99-F99*Kortingspercentages!$D$29</f>
        <v>0</v>
      </c>
      <c r="H99" s="49">
        <f t="shared" ref="H99:H162" si="3">E99*G99</f>
        <v>0</v>
      </c>
      <c r="I99" s="17"/>
      <c r="J99" s="18"/>
    </row>
    <row r="100" spans="1:10" x14ac:dyDescent="0.25">
      <c r="A100" s="14"/>
      <c r="B100" s="15"/>
      <c r="C100" s="15"/>
      <c r="D100" s="61" t="s">
        <v>231</v>
      </c>
      <c r="E100" s="42">
        <v>2</v>
      </c>
      <c r="F100" s="16"/>
      <c r="G100" s="48">
        <f>F100-F100*Kortingspercentages!$D$29</f>
        <v>0</v>
      </c>
      <c r="H100" s="49">
        <f t="shared" si="3"/>
        <v>0</v>
      </c>
      <c r="I100" s="17"/>
      <c r="J100" s="18"/>
    </row>
    <row r="101" spans="1:10" x14ac:dyDescent="0.25">
      <c r="A101" s="14"/>
      <c r="B101" s="15"/>
      <c r="C101" s="15"/>
      <c r="D101" s="61" t="s">
        <v>233</v>
      </c>
      <c r="E101" s="42">
        <v>2</v>
      </c>
      <c r="F101" s="16"/>
      <c r="G101" s="48">
        <f>F101-F101*Kortingspercentages!$D$29</f>
        <v>0</v>
      </c>
      <c r="H101" s="49">
        <f t="shared" si="3"/>
        <v>0</v>
      </c>
      <c r="I101" s="17"/>
      <c r="J101" s="18"/>
    </row>
    <row r="102" spans="1:10" x14ac:dyDescent="0.25">
      <c r="A102" s="14"/>
      <c r="B102" s="15"/>
      <c r="C102" s="15"/>
      <c r="D102" s="15" t="s">
        <v>45</v>
      </c>
      <c r="E102" s="42">
        <v>1</v>
      </c>
      <c r="F102" s="16"/>
      <c r="G102" s="48">
        <f>F102-F102*Kortingspercentages!$D$29</f>
        <v>0</v>
      </c>
      <c r="H102" s="49">
        <f t="shared" si="3"/>
        <v>0</v>
      </c>
      <c r="I102" s="17"/>
      <c r="J102" s="18"/>
    </row>
    <row r="103" spans="1:10" x14ac:dyDescent="0.25">
      <c r="A103" s="14" t="s">
        <v>159</v>
      </c>
      <c r="B103" s="15"/>
      <c r="C103" s="15" t="s">
        <v>13</v>
      </c>
      <c r="D103" s="15" t="s">
        <v>46</v>
      </c>
      <c r="E103" s="42">
        <v>1</v>
      </c>
      <c r="F103" s="16"/>
      <c r="G103" s="48">
        <f>F103-F103*Kortingspercentages!$D$30</f>
        <v>0</v>
      </c>
      <c r="H103" s="49">
        <f t="shared" si="3"/>
        <v>0</v>
      </c>
      <c r="I103" s="17"/>
      <c r="J103" s="18"/>
    </row>
    <row r="104" spans="1:10" x14ac:dyDescent="0.25">
      <c r="A104" s="14"/>
      <c r="B104" s="15"/>
      <c r="C104" s="15"/>
      <c r="D104" s="15" t="s">
        <v>47</v>
      </c>
      <c r="E104" s="42">
        <v>1</v>
      </c>
      <c r="F104" s="16"/>
      <c r="G104" s="48">
        <f>F104-F104*Kortingspercentages!$D$30</f>
        <v>0</v>
      </c>
      <c r="H104" s="49">
        <f t="shared" si="3"/>
        <v>0</v>
      </c>
      <c r="I104" s="17"/>
      <c r="J104" s="18"/>
    </row>
    <row r="105" spans="1:10" x14ac:dyDescent="0.25">
      <c r="A105" s="14"/>
      <c r="B105" s="15"/>
      <c r="C105" s="15"/>
      <c r="D105" s="15" t="s">
        <v>51</v>
      </c>
      <c r="E105" s="42">
        <v>1</v>
      </c>
      <c r="F105" s="16"/>
      <c r="G105" s="48">
        <f>F105-F105*Kortingspercentages!$D$30</f>
        <v>0</v>
      </c>
      <c r="H105" s="49">
        <f t="shared" si="3"/>
        <v>0</v>
      </c>
      <c r="I105" s="17"/>
      <c r="J105" s="18"/>
    </row>
    <row r="106" spans="1:10" x14ac:dyDescent="0.25">
      <c r="A106" s="14"/>
      <c r="B106" s="15"/>
      <c r="C106" s="15"/>
      <c r="D106" s="58" t="s">
        <v>246</v>
      </c>
      <c r="E106" s="42">
        <v>1</v>
      </c>
      <c r="F106" s="16"/>
      <c r="G106" s="48">
        <f>F106-F106*Kortingspercentages!$D$30</f>
        <v>0</v>
      </c>
      <c r="H106" s="49">
        <f t="shared" si="3"/>
        <v>0</v>
      </c>
      <c r="I106" s="17"/>
      <c r="J106" s="18"/>
    </row>
    <row r="107" spans="1:10" x14ac:dyDescent="0.25">
      <c r="A107" s="14"/>
      <c r="B107" s="15"/>
      <c r="C107" s="15"/>
      <c r="D107" s="15" t="s">
        <v>57</v>
      </c>
      <c r="E107" s="42">
        <v>1</v>
      </c>
      <c r="F107" s="16"/>
      <c r="G107" s="48">
        <f>F107-F107*Kortingspercentages!$D$30</f>
        <v>0</v>
      </c>
      <c r="H107" s="49">
        <f t="shared" si="3"/>
        <v>0</v>
      </c>
      <c r="I107" s="17"/>
      <c r="J107" s="18"/>
    </row>
    <row r="108" spans="1:10" x14ac:dyDescent="0.25">
      <c r="A108" s="14"/>
      <c r="B108" s="15"/>
      <c r="C108" s="15"/>
      <c r="D108" s="15" t="s">
        <v>63</v>
      </c>
      <c r="E108" s="42">
        <v>1</v>
      </c>
      <c r="F108" s="16"/>
      <c r="G108" s="48">
        <f>F108-F108*Kortingspercentages!$D$30</f>
        <v>0</v>
      </c>
      <c r="H108" s="49">
        <f t="shared" si="3"/>
        <v>0</v>
      </c>
      <c r="I108" s="17"/>
      <c r="J108" s="18"/>
    </row>
    <row r="109" spans="1:10" x14ac:dyDescent="0.25">
      <c r="A109" s="14" t="s">
        <v>160</v>
      </c>
      <c r="B109" s="15"/>
      <c r="C109" s="15" t="s">
        <v>20</v>
      </c>
      <c r="D109" s="15" t="s">
        <v>111</v>
      </c>
      <c r="E109" s="42">
        <v>1</v>
      </c>
      <c r="F109" s="16"/>
      <c r="G109" s="48">
        <f>F109-F109*Kortingspercentages!$D$31</f>
        <v>0</v>
      </c>
      <c r="H109" s="49">
        <f t="shared" si="3"/>
        <v>0</v>
      </c>
      <c r="I109" s="17"/>
      <c r="J109" s="18"/>
    </row>
    <row r="110" spans="1:10" x14ac:dyDescent="0.25">
      <c r="A110" s="14"/>
      <c r="B110" s="15"/>
      <c r="C110" s="15"/>
      <c r="D110" s="15" t="s">
        <v>112</v>
      </c>
      <c r="E110" s="42">
        <v>1</v>
      </c>
      <c r="F110" s="16"/>
      <c r="G110" s="48">
        <f>F110-F110*Kortingspercentages!$D$31</f>
        <v>0</v>
      </c>
      <c r="H110" s="49">
        <f t="shared" si="3"/>
        <v>0</v>
      </c>
      <c r="I110" s="17"/>
      <c r="J110" s="18"/>
    </row>
    <row r="111" spans="1:10" x14ac:dyDescent="0.25">
      <c r="A111" s="14" t="s">
        <v>161</v>
      </c>
      <c r="B111" s="15"/>
      <c r="C111" s="15" t="s">
        <v>94</v>
      </c>
      <c r="D111" s="15" t="s">
        <v>52</v>
      </c>
      <c r="E111" s="42">
        <v>1</v>
      </c>
      <c r="F111" s="16"/>
      <c r="G111" s="48">
        <f>F111-F111*Kortingspercentages!$D$32</f>
        <v>0</v>
      </c>
      <c r="H111" s="49">
        <f t="shared" si="3"/>
        <v>0</v>
      </c>
      <c r="I111" s="17"/>
      <c r="J111" s="18"/>
    </row>
    <row r="112" spans="1:10" x14ac:dyDescent="0.25">
      <c r="A112" s="14" t="s">
        <v>162</v>
      </c>
      <c r="B112" s="15"/>
      <c r="C112" s="15" t="s">
        <v>24</v>
      </c>
      <c r="D112" s="15" t="s">
        <v>81</v>
      </c>
      <c r="E112" s="42">
        <v>1</v>
      </c>
      <c r="F112" s="16"/>
      <c r="G112" s="48">
        <f>F112-F112*Kortingspercentages!$D$33</f>
        <v>0</v>
      </c>
      <c r="H112" s="49">
        <f t="shared" si="3"/>
        <v>0</v>
      </c>
      <c r="I112" s="17"/>
      <c r="J112" s="18"/>
    </row>
    <row r="113" spans="1:10" x14ac:dyDescent="0.25">
      <c r="A113" s="14"/>
      <c r="B113" s="15"/>
      <c r="C113" s="15"/>
      <c r="D113" s="15" t="s">
        <v>83</v>
      </c>
      <c r="E113" s="42">
        <v>1</v>
      </c>
      <c r="F113" s="16"/>
      <c r="G113" s="48">
        <f>F113-F113*Kortingspercentages!$D$33</f>
        <v>0</v>
      </c>
      <c r="H113" s="49">
        <f t="shared" si="3"/>
        <v>0</v>
      </c>
      <c r="I113" s="17"/>
      <c r="J113" s="18"/>
    </row>
    <row r="114" spans="1:10" x14ac:dyDescent="0.25">
      <c r="A114" s="14" t="s">
        <v>163</v>
      </c>
      <c r="B114" s="15"/>
      <c r="C114" s="15" t="s">
        <v>10</v>
      </c>
      <c r="D114" s="15" t="s">
        <v>90</v>
      </c>
      <c r="E114" s="42">
        <v>1</v>
      </c>
      <c r="F114" s="16"/>
      <c r="G114" s="48">
        <f>F114-F114*Kortingspercentages!$D$34</f>
        <v>0</v>
      </c>
      <c r="H114" s="49">
        <f t="shared" si="3"/>
        <v>0</v>
      </c>
      <c r="I114" s="17"/>
      <c r="J114" s="18"/>
    </row>
    <row r="115" spans="1:10" x14ac:dyDescent="0.25">
      <c r="A115" s="14"/>
      <c r="B115" s="15"/>
      <c r="C115" s="15"/>
      <c r="D115" s="15" t="s">
        <v>91</v>
      </c>
      <c r="E115" s="42">
        <v>1</v>
      </c>
      <c r="F115" s="16"/>
      <c r="G115" s="48">
        <f>F115-F115*Kortingspercentages!$D$34</f>
        <v>0</v>
      </c>
      <c r="H115" s="49">
        <f t="shared" si="3"/>
        <v>0</v>
      </c>
      <c r="I115" s="17"/>
      <c r="J115" s="18"/>
    </row>
    <row r="116" spans="1:10" x14ac:dyDescent="0.25">
      <c r="A116" s="14"/>
      <c r="B116" s="15"/>
      <c r="C116" s="15"/>
      <c r="D116" s="15" t="s">
        <v>92</v>
      </c>
      <c r="E116" s="42">
        <v>1</v>
      </c>
      <c r="F116" s="16"/>
      <c r="G116" s="48">
        <f>F116-F116*Kortingspercentages!$D$34</f>
        <v>0</v>
      </c>
      <c r="H116" s="49">
        <f t="shared" si="3"/>
        <v>0</v>
      </c>
      <c r="I116" s="17"/>
      <c r="J116" s="18"/>
    </row>
    <row r="117" spans="1:10" x14ac:dyDescent="0.25">
      <c r="A117" s="14" t="s">
        <v>164</v>
      </c>
      <c r="B117" s="15"/>
      <c r="C117" s="15" t="s">
        <v>25</v>
      </c>
      <c r="D117" s="15" t="s">
        <v>130</v>
      </c>
      <c r="E117" s="42">
        <v>1</v>
      </c>
      <c r="F117" s="16"/>
      <c r="G117" s="48">
        <f>F117-F117*Kortingspercentages!$D$35</f>
        <v>0</v>
      </c>
      <c r="H117" s="49">
        <f t="shared" si="3"/>
        <v>0</v>
      </c>
      <c r="I117" s="17"/>
      <c r="J117" s="18"/>
    </row>
    <row r="118" spans="1:10" x14ac:dyDescent="0.25">
      <c r="A118" s="14" t="s">
        <v>165</v>
      </c>
      <c r="B118" s="15"/>
      <c r="C118" s="15" t="s">
        <v>64</v>
      </c>
      <c r="D118" s="15" t="s">
        <v>60</v>
      </c>
      <c r="E118" s="42">
        <v>1</v>
      </c>
      <c r="F118" s="16"/>
      <c r="G118" s="48">
        <f>F118-F118*Kortingspercentages!$D$36</f>
        <v>0</v>
      </c>
      <c r="H118" s="49">
        <f t="shared" si="3"/>
        <v>0</v>
      </c>
      <c r="I118" s="17"/>
      <c r="J118" s="18"/>
    </row>
    <row r="119" spans="1:10" x14ac:dyDescent="0.25">
      <c r="A119" s="14"/>
      <c r="B119" s="15"/>
      <c r="C119" s="15"/>
      <c r="D119" s="15" t="s">
        <v>61</v>
      </c>
      <c r="E119" s="42">
        <v>1</v>
      </c>
      <c r="F119" s="16"/>
      <c r="G119" s="48">
        <f>F119-F119*Kortingspercentages!$D$36</f>
        <v>0</v>
      </c>
      <c r="H119" s="49">
        <f t="shared" si="3"/>
        <v>0</v>
      </c>
      <c r="I119" s="17"/>
      <c r="J119" s="18"/>
    </row>
    <row r="120" spans="1:10" x14ac:dyDescent="0.25">
      <c r="A120" s="14"/>
      <c r="B120" s="15"/>
      <c r="C120" s="15"/>
      <c r="D120" s="15" t="s">
        <v>62</v>
      </c>
      <c r="E120" s="42">
        <v>1</v>
      </c>
      <c r="F120" s="16"/>
      <c r="G120" s="48">
        <f>F120-F120*Kortingspercentages!$D$36</f>
        <v>0</v>
      </c>
      <c r="H120" s="49">
        <f t="shared" si="3"/>
        <v>0</v>
      </c>
      <c r="I120" s="17"/>
      <c r="J120" s="18"/>
    </row>
    <row r="121" spans="1:10" x14ac:dyDescent="0.25">
      <c r="A121" s="14"/>
      <c r="B121" s="15"/>
      <c r="C121" s="15"/>
      <c r="D121" s="15" t="s">
        <v>65</v>
      </c>
      <c r="E121" s="42">
        <v>1</v>
      </c>
      <c r="F121" s="16"/>
      <c r="G121" s="48">
        <f>F121-F121*Kortingspercentages!$D$36</f>
        <v>0</v>
      </c>
      <c r="H121" s="49">
        <f t="shared" si="3"/>
        <v>0</v>
      </c>
      <c r="I121" s="17"/>
      <c r="J121" s="18"/>
    </row>
    <row r="122" spans="1:10" ht="15.75" customHeight="1" x14ac:dyDescent="0.25">
      <c r="A122" s="14" t="s">
        <v>166</v>
      </c>
      <c r="B122" s="15"/>
      <c r="C122" s="15" t="s">
        <v>6</v>
      </c>
      <c r="D122" s="15" t="s">
        <v>48</v>
      </c>
      <c r="E122" s="42">
        <v>1</v>
      </c>
      <c r="F122" s="16"/>
      <c r="G122" s="48">
        <f>F122-F122*Kortingspercentages!$D$37</f>
        <v>0</v>
      </c>
      <c r="H122" s="49">
        <f t="shared" si="3"/>
        <v>0</v>
      </c>
      <c r="I122" s="17"/>
      <c r="J122" s="18"/>
    </row>
    <row r="123" spans="1:10" ht="15.75" customHeight="1" x14ac:dyDescent="0.25">
      <c r="A123" s="14"/>
      <c r="B123" s="15"/>
      <c r="C123" s="15"/>
      <c r="D123" s="15" t="s">
        <v>49</v>
      </c>
      <c r="E123" s="42">
        <v>1</v>
      </c>
      <c r="F123" s="16"/>
      <c r="G123" s="48">
        <f>F123-F123*Kortingspercentages!$D$37</f>
        <v>0</v>
      </c>
      <c r="H123" s="49">
        <f t="shared" si="3"/>
        <v>0</v>
      </c>
      <c r="I123" s="17"/>
      <c r="J123" s="18"/>
    </row>
    <row r="124" spans="1:10" ht="15.75" customHeight="1" x14ac:dyDescent="0.25">
      <c r="A124" s="14"/>
      <c r="B124" s="15"/>
      <c r="C124" s="15"/>
      <c r="D124" s="15" t="s">
        <v>50</v>
      </c>
      <c r="E124" s="42">
        <v>1</v>
      </c>
      <c r="F124" s="16"/>
      <c r="G124" s="48">
        <f>F124-F124*Kortingspercentages!$D$37</f>
        <v>0</v>
      </c>
      <c r="H124" s="49">
        <f t="shared" si="3"/>
        <v>0</v>
      </c>
      <c r="I124" s="17"/>
      <c r="J124" s="18"/>
    </row>
    <row r="125" spans="1:10" ht="15.75" customHeight="1" x14ac:dyDescent="0.25">
      <c r="A125" s="14" t="s">
        <v>167</v>
      </c>
      <c r="B125" s="15"/>
      <c r="C125" s="15" t="s">
        <v>22</v>
      </c>
      <c r="D125" s="15" t="s">
        <v>58</v>
      </c>
      <c r="E125" s="42">
        <v>1</v>
      </c>
      <c r="F125" s="16"/>
      <c r="G125" s="48">
        <f>F125-F125*Kortingspercentages!$D$38</f>
        <v>0</v>
      </c>
      <c r="H125" s="49">
        <f t="shared" si="3"/>
        <v>0</v>
      </c>
      <c r="I125" s="17"/>
      <c r="J125" s="18"/>
    </row>
    <row r="126" spans="1:10" ht="15.75" customHeight="1" x14ac:dyDescent="0.25">
      <c r="A126" s="14"/>
      <c r="B126" s="15"/>
      <c r="C126" s="15"/>
      <c r="D126" s="15" t="s">
        <v>59</v>
      </c>
      <c r="E126" s="42">
        <v>1</v>
      </c>
      <c r="F126" s="16"/>
      <c r="G126" s="48">
        <f>F126-F126*Kortingspercentages!$D$38</f>
        <v>0</v>
      </c>
      <c r="H126" s="49">
        <f t="shared" si="3"/>
        <v>0</v>
      </c>
      <c r="I126" s="17"/>
      <c r="J126" s="18"/>
    </row>
    <row r="127" spans="1:10" ht="15.75" customHeight="1" x14ac:dyDescent="0.25">
      <c r="A127" s="14"/>
      <c r="B127" s="15"/>
      <c r="C127" s="15"/>
      <c r="D127" s="15" t="s">
        <v>69</v>
      </c>
      <c r="E127" s="42">
        <v>1</v>
      </c>
      <c r="F127" s="16"/>
      <c r="G127" s="48">
        <f>F127-F127*Kortingspercentages!$D$38</f>
        <v>0</v>
      </c>
      <c r="H127" s="49">
        <f t="shared" si="3"/>
        <v>0</v>
      </c>
      <c r="I127" s="17"/>
      <c r="J127" s="18"/>
    </row>
    <row r="128" spans="1:10" ht="15.75" customHeight="1" x14ac:dyDescent="0.25">
      <c r="A128" s="14"/>
      <c r="B128" s="15"/>
      <c r="C128" s="15"/>
      <c r="D128" s="15" t="s">
        <v>70</v>
      </c>
      <c r="E128" s="42">
        <v>1</v>
      </c>
      <c r="F128" s="16"/>
      <c r="G128" s="48">
        <f>F128-F128*Kortingspercentages!$D$38</f>
        <v>0</v>
      </c>
      <c r="H128" s="49">
        <f t="shared" si="3"/>
        <v>0</v>
      </c>
      <c r="I128" s="17"/>
      <c r="J128" s="18"/>
    </row>
    <row r="129" spans="1:10" ht="15.75" customHeight="1" x14ac:dyDescent="0.25">
      <c r="A129" s="14"/>
      <c r="B129" s="15"/>
      <c r="C129" s="15"/>
      <c r="D129" s="58" t="s">
        <v>234</v>
      </c>
      <c r="E129" s="42">
        <v>1</v>
      </c>
      <c r="F129" s="16"/>
      <c r="G129" s="48">
        <f>F129-F129*Kortingspercentages!$D$38</f>
        <v>0</v>
      </c>
      <c r="H129" s="49">
        <f t="shared" si="3"/>
        <v>0</v>
      </c>
      <c r="I129" s="17"/>
      <c r="J129" s="18"/>
    </row>
    <row r="130" spans="1:10" ht="15.75" customHeight="1" x14ac:dyDescent="0.25">
      <c r="A130" s="14"/>
      <c r="B130" s="15"/>
      <c r="C130" s="15"/>
      <c r="D130" s="58" t="s">
        <v>235</v>
      </c>
      <c r="E130" s="42">
        <v>1</v>
      </c>
      <c r="F130" s="16"/>
      <c r="G130" s="48">
        <f>F130-F130*Kortingspercentages!$D$38</f>
        <v>0</v>
      </c>
      <c r="H130" s="49">
        <f t="shared" si="3"/>
        <v>0</v>
      </c>
      <c r="I130" s="17"/>
      <c r="J130" s="18"/>
    </row>
    <row r="131" spans="1:10" ht="15.75" customHeight="1" x14ac:dyDescent="0.25">
      <c r="A131" s="14"/>
      <c r="B131" s="15"/>
      <c r="C131" s="15"/>
      <c r="D131" s="15" t="s">
        <v>108</v>
      </c>
      <c r="E131" s="42">
        <v>1</v>
      </c>
      <c r="F131" s="16"/>
      <c r="G131" s="48">
        <f>F131-F131*Kortingspercentages!$D$38</f>
        <v>0</v>
      </c>
      <c r="H131" s="49">
        <f t="shared" si="3"/>
        <v>0</v>
      </c>
      <c r="I131" s="17"/>
      <c r="J131" s="18"/>
    </row>
    <row r="132" spans="1:10" ht="15.75" customHeight="1" x14ac:dyDescent="0.25">
      <c r="A132" s="14"/>
      <c r="B132" s="15"/>
      <c r="C132" s="15"/>
      <c r="D132" s="58" t="s">
        <v>236</v>
      </c>
      <c r="E132" s="42">
        <v>1</v>
      </c>
      <c r="F132" s="16"/>
      <c r="G132" s="48">
        <f>F132-F132*Kortingspercentages!$D$38</f>
        <v>0</v>
      </c>
      <c r="H132" s="49">
        <f t="shared" si="3"/>
        <v>0</v>
      </c>
      <c r="I132" s="17"/>
      <c r="J132" s="18"/>
    </row>
    <row r="133" spans="1:10" ht="15.75" customHeight="1" x14ac:dyDescent="0.25">
      <c r="A133" s="14" t="s">
        <v>168</v>
      </c>
      <c r="B133" s="15"/>
      <c r="C133" s="15" t="s">
        <v>14</v>
      </c>
      <c r="D133" s="15" t="s">
        <v>66</v>
      </c>
      <c r="E133" s="42">
        <v>1</v>
      </c>
      <c r="F133" s="16"/>
      <c r="G133" s="48">
        <f>F133-F133*Kortingspercentages!$D$39</f>
        <v>0</v>
      </c>
      <c r="H133" s="49">
        <f t="shared" si="3"/>
        <v>0</v>
      </c>
      <c r="I133" s="17"/>
      <c r="J133" s="18"/>
    </row>
    <row r="134" spans="1:10" ht="15.75" customHeight="1" x14ac:dyDescent="0.25">
      <c r="A134" s="14"/>
      <c r="B134" s="15"/>
      <c r="C134" s="15"/>
      <c r="D134" s="15" t="s">
        <v>67</v>
      </c>
      <c r="E134" s="42">
        <v>1</v>
      </c>
      <c r="F134" s="16"/>
      <c r="G134" s="48">
        <f>F134-F134*Kortingspercentages!$D$39</f>
        <v>0</v>
      </c>
      <c r="H134" s="49">
        <f t="shared" si="3"/>
        <v>0</v>
      </c>
      <c r="I134" s="17"/>
      <c r="J134" s="18"/>
    </row>
    <row r="135" spans="1:10" ht="15.75" customHeight="1" x14ac:dyDescent="0.25">
      <c r="A135" s="14"/>
      <c r="B135" s="15"/>
      <c r="C135" s="15"/>
      <c r="D135" s="15" t="s">
        <v>68</v>
      </c>
      <c r="E135" s="42">
        <v>2</v>
      </c>
      <c r="F135" s="16"/>
      <c r="G135" s="48">
        <f>F135-F135*Kortingspercentages!$D$39</f>
        <v>0</v>
      </c>
      <c r="H135" s="49">
        <f t="shared" si="3"/>
        <v>0</v>
      </c>
      <c r="I135" s="17"/>
      <c r="J135" s="18"/>
    </row>
    <row r="136" spans="1:10" ht="15.75" customHeight="1" x14ac:dyDescent="0.25">
      <c r="A136" s="14" t="s">
        <v>169</v>
      </c>
      <c r="B136" s="15"/>
      <c r="C136" s="15" t="s">
        <v>2</v>
      </c>
      <c r="D136" s="15" t="s">
        <v>106</v>
      </c>
      <c r="E136" s="42">
        <v>1</v>
      </c>
      <c r="F136" s="16"/>
      <c r="G136" s="48">
        <f>F136-F136*Kortingspercentages!$D$40</f>
        <v>0</v>
      </c>
      <c r="H136" s="49">
        <f t="shared" si="3"/>
        <v>0</v>
      </c>
      <c r="I136" s="17"/>
      <c r="J136" s="18"/>
    </row>
    <row r="137" spans="1:10" ht="33" customHeight="1" x14ac:dyDescent="0.25">
      <c r="A137" s="14"/>
      <c r="B137" s="15"/>
      <c r="C137" s="15"/>
      <c r="D137" s="19" t="s">
        <v>117</v>
      </c>
      <c r="E137" s="43">
        <v>1</v>
      </c>
      <c r="F137" s="16"/>
      <c r="G137" s="48">
        <f>F137-F137*Kortingspercentages!$D$40</f>
        <v>0</v>
      </c>
      <c r="H137" s="49">
        <f t="shared" si="3"/>
        <v>0</v>
      </c>
      <c r="I137" s="17"/>
      <c r="J137" s="18"/>
    </row>
    <row r="138" spans="1:10" x14ac:dyDescent="0.25">
      <c r="A138" s="14"/>
      <c r="B138" s="15"/>
      <c r="C138" s="15"/>
      <c r="D138" s="19" t="s">
        <v>118</v>
      </c>
      <c r="E138" s="42">
        <v>1</v>
      </c>
      <c r="F138" s="16"/>
      <c r="G138" s="48">
        <f>F138-F138*Kortingspercentages!$D$40</f>
        <v>0</v>
      </c>
      <c r="H138" s="49">
        <f t="shared" si="3"/>
        <v>0</v>
      </c>
      <c r="I138" s="17"/>
      <c r="J138" s="18"/>
    </row>
    <row r="139" spans="1:10" x14ac:dyDescent="0.25">
      <c r="A139" s="14"/>
      <c r="B139" s="15"/>
      <c r="C139" s="15"/>
      <c r="D139" s="19" t="s">
        <v>119</v>
      </c>
      <c r="E139" s="43">
        <v>1</v>
      </c>
      <c r="F139" s="16"/>
      <c r="G139" s="48">
        <f>F139-F139*Kortingspercentages!$D$40</f>
        <v>0</v>
      </c>
      <c r="H139" s="49">
        <f t="shared" si="3"/>
        <v>0</v>
      </c>
      <c r="I139" s="17"/>
      <c r="J139" s="18"/>
    </row>
    <row r="140" spans="1:10" x14ac:dyDescent="0.25">
      <c r="A140" s="14"/>
      <c r="B140" s="15"/>
      <c r="C140" s="15"/>
      <c r="D140" s="19" t="s">
        <v>120</v>
      </c>
      <c r="E140" s="42">
        <v>1</v>
      </c>
      <c r="F140" s="16"/>
      <c r="G140" s="48">
        <f>F140-F140*Kortingspercentages!$D$40</f>
        <v>0</v>
      </c>
      <c r="H140" s="49">
        <f t="shared" si="3"/>
        <v>0</v>
      </c>
      <c r="I140" s="17"/>
      <c r="J140" s="18"/>
    </row>
    <row r="141" spans="1:10" x14ac:dyDescent="0.25">
      <c r="A141" s="14"/>
      <c r="B141" s="15"/>
      <c r="C141" s="15"/>
      <c r="D141" s="19" t="s">
        <v>122</v>
      </c>
      <c r="E141" s="43">
        <v>1</v>
      </c>
      <c r="F141" s="16"/>
      <c r="G141" s="48">
        <f>F141-F141*Kortingspercentages!$D$40</f>
        <v>0</v>
      </c>
      <c r="H141" s="49">
        <f t="shared" si="3"/>
        <v>0</v>
      </c>
      <c r="I141" s="17"/>
      <c r="J141" s="18"/>
    </row>
    <row r="142" spans="1:10" x14ac:dyDescent="0.25">
      <c r="A142" s="14"/>
      <c r="B142" s="15"/>
      <c r="C142" s="15"/>
      <c r="D142" s="19" t="s">
        <v>123</v>
      </c>
      <c r="E142" s="42">
        <v>1</v>
      </c>
      <c r="F142" s="16"/>
      <c r="G142" s="48">
        <f>F142-F142*Kortingspercentages!$D$40</f>
        <v>0</v>
      </c>
      <c r="H142" s="49">
        <f t="shared" si="3"/>
        <v>0</v>
      </c>
      <c r="I142" s="17"/>
      <c r="J142" s="18"/>
    </row>
    <row r="143" spans="1:10" x14ac:dyDescent="0.25">
      <c r="A143" s="14"/>
      <c r="B143" s="15"/>
      <c r="C143" s="15"/>
      <c r="D143" s="19" t="s">
        <v>124</v>
      </c>
      <c r="E143" s="43">
        <v>1</v>
      </c>
      <c r="F143" s="16"/>
      <c r="G143" s="48">
        <f>F143-F143*Kortingspercentages!$D$40</f>
        <v>0</v>
      </c>
      <c r="H143" s="49">
        <f t="shared" si="3"/>
        <v>0</v>
      </c>
      <c r="I143" s="17"/>
      <c r="J143" s="18"/>
    </row>
    <row r="144" spans="1:10" x14ac:dyDescent="0.25">
      <c r="A144" s="14"/>
      <c r="B144" s="15"/>
      <c r="C144" s="15"/>
      <c r="D144" s="19" t="s">
        <v>125</v>
      </c>
      <c r="E144" s="42">
        <v>1</v>
      </c>
      <c r="F144" s="16"/>
      <c r="G144" s="48">
        <f>F144-F144*Kortingspercentages!$D$40</f>
        <v>0</v>
      </c>
      <c r="H144" s="49">
        <f t="shared" si="3"/>
        <v>0</v>
      </c>
      <c r="I144" s="17"/>
      <c r="J144" s="18"/>
    </row>
    <row r="145" spans="1:10" x14ac:dyDescent="0.25">
      <c r="A145" s="14"/>
      <c r="B145" s="15"/>
      <c r="C145" s="15"/>
      <c r="D145" s="19" t="s">
        <v>126</v>
      </c>
      <c r="E145" s="43">
        <v>1</v>
      </c>
      <c r="F145" s="16"/>
      <c r="G145" s="48">
        <f>F145-F145*Kortingspercentages!$D$40</f>
        <v>0</v>
      </c>
      <c r="H145" s="49">
        <f t="shared" si="3"/>
        <v>0</v>
      </c>
      <c r="I145" s="17"/>
      <c r="J145" s="18"/>
    </row>
    <row r="146" spans="1:10" x14ac:dyDescent="0.25">
      <c r="A146" s="14"/>
      <c r="B146" s="15"/>
      <c r="C146" s="15"/>
      <c r="D146" s="19" t="s">
        <v>127</v>
      </c>
      <c r="E146" s="42">
        <v>1</v>
      </c>
      <c r="F146" s="16"/>
      <c r="G146" s="48">
        <f>F146-F146*Kortingspercentages!$D$40</f>
        <v>0</v>
      </c>
      <c r="H146" s="49">
        <f t="shared" si="3"/>
        <v>0</v>
      </c>
      <c r="I146" s="17"/>
      <c r="J146" s="18"/>
    </row>
    <row r="147" spans="1:10" x14ac:dyDescent="0.25">
      <c r="A147" s="14"/>
      <c r="B147" s="15"/>
      <c r="C147" s="15"/>
      <c r="D147" s="19" t="s">
        <v>128</v>
      </c>
      <c r="E147" s="43">
        <v>1</v>
      </c>
      <c r="F147" s="16"/>
      <c r="G147" s="48">
        <f>F147-F147*Kortingspercentages!$D$40</f>
        <v>0</v>
      </c>
      <c r="H147" s="49">
        <f t="shared" si="3"/>
        <v>0</v>
      </c>
      <c r="I147" s="17"/>
      <c r="J147" s="18"/>
    </row>
    <row r="148" spans="1:10" x14ac:dyDescent="0.25">
      <c r="A148" s="14"/>
      <c r="B148" s="15"/>
      <c r="C148" s="15"/>
      <c r="D148" s="19" t="s">
        <v>129</v>
      </c>
      <c r="E148" s="42">
        <v>1</v>
      </c>
      <c r="F148" s="16"/>
      <c r="G148" s="48">
        <f>F148-F148*Kortingspercentages!$D$40</f>
        <v>0</v>
      </c>
      <c r="H148" s="49">
        <f t="shared" si="3"/>
        <v>0</v>
      </c>
      <c r="I148" s="17"/>
      <c r="J148" s="18"/>
    </row>
    <row r="149" spans="1:10" ht="33.75" customHeight="1" x14ac:dyDescent="0.25">
      <c r="A149" s="14" t="s">
        <v>170</v>
      </c>
      <c r="B149" s="15"/>
      <c r="C149" s="19" t="s">
        <v>193</v>
      </c>
      <c r="D149" s="15" t="s">
        <v>197</v>
      </c>
      <c r="E149" s="43">
        <v>1</v>
      </c>
      <c r="F149" s="16"/>
      <c r="G149" s="48">
        <f>F149-F149*Kortingspercentages!$D$41</f>
        <v>0</v>
      </c>
      <c r="H149" s="49">
        <f t="shared" si="3"/>
        <v>0</v>
      </c>
      <c r="I149" s="17"/>
      <c r="J149" s="18"/>
    </row>
    <row r="150" spans="1:10" ht="15.75" customHeight="1" x14ac:dyDescent="0.25">
      <c r="A150" s="14"/>
      <c r="B150" s="15"/>
      <c r="C150" s="19"/>
      <c r="D150" s="15" t="s">
        <v>36</v>
      </c>
      <c r="E150" s="42">
        <v>2</v>
      </c>
      <c r="F150" s="16"/>
      <c r="G150" s="48">
        <f>F150-F150*Kortingspercentages!$D$41</f>
        <v>0</v>
      </c>
      <c r="H150" s="49">
        <f t="shared" si="3"/>
        <v>0</v>
      </c>
      <c r="I150" s="17"/>
      <c r="J150" s="18"/>
    </row>
    <row r="151" spans="1:10" ht="15.75" customHeight="1" x14ac:dyDescent="0.25">
      <c r="A151" s="14"/>
      <c r="B151" s="15"/>
      <c r="C151" s="19"/>
      <c r="D151" s="15" t="s">
        <v>37</v>
      </c>
      <c r="E151" s="42">
        <v>2</v>
      </c>
      <c r="F151" s="16"/>
      <c r="G151" s="48">
        <f>F151-F151*Kortingspercentages!$D$41</f>
        <v>0</v>
      </c>
      <c r="H151" s="49">
        <f t="shared" si="3"/>
        <v>0</v>
      </c>
      <c r="I151" s="17"/>
      <c r="J151" s="18"/>
    </row>
    <row r="152" spans="1:10" ht="15.75" customHeight="1" x14ac:dyDescent="0.25">
      <c r="A152" s="14"/>
      <c r="B152" s="15"/>
      <c r="C152" s="19"/>
      <c r="D152" s="15" t="s">
        <v>38</v>
      </c>
      <c r="E152" s="42">
        <v>2</v>
      </c>
      <c r="F152" s="16"/>
      <c r="G152" s="48">
        <f>F152-F152*Kortingspercentages!$D$41</f>
        <v>0</v>
      </c>
      <c r="H152" s="49">
        <f t="shared" si="3"/>
        <v>0</v>
      </c>
      <c r="I152" s="17"/>
      <c r="J152" s="18"/>
    </row>
    <row r="153" spans="1:10" ht="15.75" customHeight="1" x14ac:dyDescent="0.25">
      <c r="A153" s="14"/>
      <c r="B153" s="15"/>
      <c r="C153" s="19"/>
      <c r="D153" s="15" t="s">
        <v>53</v>
      </c>
      <c r="E153" s="42">
        <v>2</v>
      </c>
      <c r="F153" s="16"/>
      <c r="G153" s="48">
        <f>F153-F153*Kortingspercentages!$D$41</f>
        <v>0</v>
      </c>
      <c r="H153" s="49">
        <f t="shared" si="3"/>
        <v>0</v>
      </c>
      <c r="I153" s="17"/>
      <c r="J153" s="18"/>
    </row>
    <row r="154" spans="1:10" ht="15.75" customHeight="1" x14ac:dyDescent="0.25">
      <c r="A154" s="14"/>
      <c r="B154" s="15"/>
      <c r="C154" s="19"/>
      <c r="D154" s="15" t="s">
        <v>54</v>
      </c>
      <c r="E154" s="42">
        <v>2</v>
      </c>
      <c r="F154" s="16"/>
      <c r="G154" s="48">
        <f>F154-F154*Kortingspercentages!$D$41</f>
        <v>0</v>
      </c>
      <c r="H154" s="49">
        <f t="shared" si="3"/>
        <v>0</v>
      </c>
      <c r="I154" s="17"/>
      <c r="J154" s="18"/>
    </row>
    <row r="155" spans="1:10" ht="15.75" customHeight="1" x14ac:dyDescent="0.25">
      <c r="A155" s="14"/>
      <c r="B155" s="15"/>
      <c r="C155" s="19"/>
      <c r="D155" s="15" t="s">
        <v>55</v>
      </c>
      <c r="E155" s="42">
        <v>2</v>
      </c>
      <c r="F155" s="16"/>
      <c r="G155" s="48">
        <f>F155-F155*Kortingspercentages!$D$41</f>
        <v>0</v>
      </c>
      <c r="H155" s="49">
        <f t="shared" si="3"/>
        <v>0</v>
      </c>
      <c r="I155" s="17"/>
      <c r="J155" s="18"/>
    </row>
    <row r="156" spans="1:10" ht="15.75" customHeight="1" x14ac:dyDescent="0.25">
      <c r="A156" s="14"/>
      <c r="B156" s="15"/>
      <c r="C156" s="19"/>
      <c r="D156" s="15" t="s">
        <v>56</v>
      </c>
      <c r="E156" s="42">
        <v>2</v>
      </c>
      <c r="F156" s="16"/>
      <c r="G156" s="48">
        <f>F156-F156*Kortingspercentages!$D$41</f>
        <v>0</v>
      </c>
      <c r="H156" s="49">
        <f t="shared" si="3"/>
        <v>0</v>
      </c>
      <c r="I156" s="17"/>
      <c r="J156" s="18"/>
    </row>
    <row r="157" spans="1:10" ht="15.75" customHeight="1" x14ac:dyDescent="0.25">
      <c r="A157" s="14"/>
      <c r="B157" s="15"/>
      <c r="C157" s="19"/>
      <c r="D157" s="15" t="s">
        <v>74</v>
      </c>
      <c r="E157" s="42">
        <v>2</v>
      </c>
      <c r="F157" s="16"/>
      <c r="G157" s="48">
        <f>F157-F157*Kortingspercentages!$D$41</f>
        <v>0</v>
      </c>
      <c r="H157" s="49">
        <f t="shared" si="3"/>
        <v>0</v>
      </c>
      <c r="I157" s="17"/>
      <c r="J157" s="18"/>
    </row>
    <row r="158" spans="1:10" ht="15.75" customHeight="1" x14ac:dyDescent="0.25">
      <c r="A158" s="14"/>
      <c r="B158" s="15"/>
      <c r="C158" s="19"/>
      <c r="D158" s="15" t="s">
        <v>96</v>
      </c>
      <c r="E158" s="42">
        <v>2</v>
      </c>
      <c r="F158" s="16"/>
      <c r="G158" s="48">
        <f>F158-F158*Kortingspercentages!$D$41</f>
        <v>0</v>
      </c>
      <c r="H158" s="49">
        <f t="shared" si="3"/>
        <v>0</v>
      </c>
      <c r="I158" s="17"/>
      <c r="J158" s="18"/>
    </row>
    <row r="159" spans="1:10" ht="15.75" customHeight="1" x14ac:dyDescent="0.25">
      <c r="A159" s="14"/>
      <c r="B159" s="15"/>
      <c r="C159" s="19"/>
      <c r="D159" s="15" t="s">
        <v>97</v>
      </c>
      <c r="E159" s="42">
        <v>2</v>
      </c>
      <c r="F159" s="16"/>
      <c r="G159" s="48">
        <f>F159-F159*Kortingspercentages!$D$41</f>
        <v>0</v>
      </c>
      <c r="H159" s="49">
        <f t="shared" si="3"/>
        <v>0</v>
      </c>
      <c r="I159" s="17"/>
      <c r="J159" s="18"/>
    </row>
    <row r="160" spans="1:10" ht="15.75" customHeight="1" x14ac:dyDescent="0.25">
      <c r="A160" s="14"/>
      <c r="B160" s="15"/>
      <c r="C160" s="15"/>
      <c r="D160" s="15" t="s">
        <v>105</v>
      </c>
      <c r="E160" s="42">
        <v>2</v>
      </c>
      <c r="F160" s="16"/>
      <c r="G160" s="48">
        <f>F160-F160*Kortingspercentages!$D$41</f>
        <v>0</v>
      </c>
      <c r="H160" s="49">
        <f t="shared" si="3"/>
        <v>0</v>
      </c>
      <c r="I160" s="17"/>
      <c r="J160" s="18"/>
    </row>
    <row r="161" spans="1:10" x14ac:dyDescent="0.25">
      <c r="A161" s="14"/>
      <c r="B161" s="15"/>
      <c r="C161" s="15"/>
      <c r="D161" s="15" t="s">
        <v>107</v>
      </c>
      <c r="E161" s="42">
        <v>2</v>
      </c>
      <c r="F161" s="16"/>
      <c r="G161" s="48">
        <f>F161-F161*Kortingspercentages!$D$41</f>
        <v>0</v>
      </c>
      <c r="H161" s="49">
        <f t="shared" si="3"/>
        <v>0</v>
      </c>
      <c r="I161" s="17"/>
      <c r="J161" s="18"/>
    </row>
    <row r="162" spans="1:10" x14ac:dyDescent="0.25">
      <c r="A162" s="14"/>
      <c r="B162" s="15"/>
      <c r="C162" s="15"/>
      <c r="D162" s="15" t="s">
        <v>131</v>
      </c>
      <c r="E162" s="42">
        <v>2</v>
      </c>
      <c r="F162" s="16"/>
      <c r="G162" s="48">
        <f>F162-F162*Kortingspercentages!$D$41</f>
        <v>0</v>
      </c>
      <c r="H162" s="49">
        <f t="shared" si="3"/>
        <v>0</v>
      </c>
      <c r="I162" s="17"/>
      <c r="J162" s="18"/>
    </row>
    <row r="163" spans="1:10" x14ac:dyDescent="0.25">
      <c r="A163" s="14"/>
      <c r="B163" s="15"/>
      <c r="C163" s="15"/>
      <c r="D163" s="58" t="s">
        <v>247</v>
      </c>
      <c r="E163" s="42">
        <v>2</v>
      </c>
      <c r="F163" s="16"/>
      <c r="G163" s="48">
        <f>F163-F163*Kortingspercentages!$D$41</f>
        <v>0</v>
      </c>
      <c r="H163" s="49">
        <f t="shared" ref="H163:H164" si="4">E163*G163</f>
        <v>0</v>
      </c>
      <c r="I163" s="17"/>
      <c r="J163" s="18"/>
    </row>
    <row r="164" spans="1:10" x14ac:dyDescent="0.25">
      <c r="A164" s="14"/>
      <c r="B164" s="15"/>
      <c r="C164" s="15"/>
      <c r="D164" s="15" t="s">
        <v>132</v>
      </c>
      <c r="E164" s="42">
        <v>2</v>
      </c>
      <c r="F164" s="16"/>
      <c r="G164" s="48">
        <f>F164-F164*Kortingspercentages!$D$41</f>
        <v>0</v>
      </c>
      <c r="H164" s="49">
        <f t="shared" si="4"/>
        <v>0</v>
      </c>
      <c r="I164" s="17"/>
      <c r="J164" s="18"/>
    </row>
    <row r="165" spans="1:10" x14ac:dyDescent="0.25">
      <c r="A165" s="64" t="s">
        <v>204</v>
      </c>
      <c r="B165" s="65"/>
      <c r="C165" s="65"/>
      <c r="D165" s="65"/>
      <c r="E165" s="65"/>
      <c r="F165" s="65"/>
      <c r="G165" s="65"/>
      <c r="H165" s="25"/>
      <c r="I165" s="54">
        <f>SUM(H98:H164)</f>
        <v>0</v>
      </c>
      <c r="J165" s="50">
        <f>I165*2</f>
        <v>0</v>
      </c>
    </row>
    <row r="166" spans="1:10" x14ac:dyDescent="0.25">
      <c r="A166" s="14" t="s">
        <v>171</v>
      </c>
      <c r="B166" s="15" t="s">
        <v>7</v>
      </c>
      <c r="C166" s="19" t="s">
        <v>180</v>
      </c>
      <c r="D166" s="15" t="s">
        <v>89</v>
      </c>
      <c r="E166" s="42">
        <v>1</v>
      </c>
      <c r="F166" s="16"/>
      <c r="G166" s="48">
        <f>F166-F166*Kortingspercentages!$D$43</f>
        <v>0</v>
      </c>
      <c r="H166" s="49">
        <f>E166*G166</f>
        <v>0</v>
      </c>
      <c r="I166" s="17"/>
      <c r="J166" s="18"/>
    </row>
    <row r="167" spans="1:10" x14ac:dyDescent="0.25">
      <c r="A167" s="14"/>
      <c r="B167" s="15"/>
      <c r="C167" s="19"/>
      <c r="D167" s="15" t="s">
        <v>191</v>
      </c>
      <c r="E167" s="42">
        <v>1</v>
      </c>
      <c r="F167" s="16"/>
      <c r="G167" s="48">
        <f>F167-F167*Kortingspercentages!$D$43</f>
        <v>0</v>
      </c>
      <c r="H167" s="49">
        <f t="shared" ref="H167:H170" si="5">E167*G167</f>
        <v>0</v>
      </c>
      <c r="I167" s="17"/>
      <c r="J167" s="18"/>
    </row>
    <row r="168" spans="1:10" x14ac:dyDescent="0.25">
      <c r="A168" s="14"/>
      <c r="B168" s="15"/>
      <c r="C168" s="19"/>
      <c r="D168" s="15" t="s">
        <v>192</v>
      </c>
      <c r="E168" s="42">
        <v>1</v>
      </c>
      <c r="F168" s="16"/>
      <c r="G168" s="48">
        <f>F168-F168*Kortingspercentages!$D$43</f>
        <v>0</v>
      </c>
      <c r="H168" s="49">
        <f t="shared" si="5"/>
        <v>0</v>
      </c>
      <c r="I168" s="17"/>
      <c r="J168" s="18"/>
    </row>
    <row r="169" spans="1:10" ht="29.25" customHeight="1" x14ac:dyDescent="0.25">
      <c r="A169" s="14" t="s">
        <v>172</v>
      </c>
      <c r="B169" s="15"/>
      <c r="C169" s="24" t="s">
        <v>179</v>
      </c>
      <c r="D169" s="58" t="s">
        <v>237</v>
      </c>
      <c r="E169" s="42">
        <v>1</v>
      </c>
      <c r="F169" s="16"/>
      <c r="G169" s="48">
        <f>F169-F169*Kortingspercentages!$D$44</f>
        <v>0</v>
      </c>
      <c r="H169" s="49">
        <f t="shared" si="5"/>
        <v>0</v>
      </c>
      <c r="I169" s="17"/>
      <c r="J169" s="18"/>
    </row>
    <row r="170" spans="1:10" x14ac:dyDescent="0.25">
      <c r="A170" s="14"/>
      <c r="B170" s="15"/>
      <c r="C170" s="24"/>
      <c r="D170" s="15" t="s">
        <v>88</v>
      </c>
      <c r="E170" s="42">
        <v>1</v>
      </c>
      <c r="F170" s="16"/>
      <c r="G170" s="48">
        <f>F170-F170*Kortingspercentages!$D$44</f>
        <v>0</v>
      </c>
      <c r="H170" s="49">
        <f t="shared" si="5"/>
        <v>0</v>
      </c>
      <c r="I170" s="17"/>
      <c r="J170" s="18"/>
    </row>
    <row r="171" spans="1:10" x14ac:dyDescent="0.25">
      <c r="A171" s="66" t="s">
        <v>205</v>
      </c>
      <c r="B171" s="67"/>
      <c r="C171" s="67"/>
      <c r="D171" s="67"/>
      <c r="E171" s="67"/>
      <c r="F171" s="67"/>
      <c r="G171" s="67"/>
      <c r="H171" s="26"/>
      <c r="I171" s="55">
        <f>SUM(H166:H170)</f>
        <v>0</v>
      </c>
      <c r="J171" s="51">
        <f>I171*20</f>
        <v>0</v>
      </c>
    </row>
    <row r="172" spans="1:10" ht="15.75" x14ac:dyDescent="0.25">
      <c r="A172" s="68"/>
      <c r="B172" s="68"/>
      <c r="C172" s="68"/>
      <c r="D172" s="68"/>
      <c r="E172" s="6"/>
      <c r="F172" s="3"/>
      <c r="G172" s="4"/>
      <c r="H172" s="47"/>
      <c r="I172" s="8" t="s">
        <v>208</v>
      </c>
      <c r="J172" s="52">
        <f>SUM(J38,J89,J97,J165,J171)</f>
        <v>0</v>
      </c>
    </row>
    <row r="173" spans="1:10" x14ac:dyDescent="0.25">
      <c r="C173" s="1"/>
      <c r="D173" s="1"/>
      <c r="E173" s="7"/>
      <c r="I173" s="2"/>
    </row>
    <row r="174" spans="1:10" x14ac:dyDescent="0.25">
      <c r="C174" s="1"/>
      <c r="D174" s="1"/>
      <c r="E174" s="7"/>
    </row>
    <row r="175" spans="1:10" x14ac:dyDescent="0.25">
      <c r="C175" s="1"/>
      <c r="D175" s="1"/>
      <c r="E175" s="7"/>
    </row>
    <row r="189" spans="4:4" x14ac:dyDescent="0.25">
      <c r="D189" s="45"/>
    </row>
    <row r="190" spans="4:4" x14ac:dyDescent="0.25">
      <c r="D190" s="45"/>
    </row>
  </sheetData>
  <mergeCells count="7">
    <mergeCell ref="A165:G165"/>
    <mergeCell ref="A171:G171"/>
    <mergeCell ref="A1:I1"/>
    <mergeCell ref="A172:D172"/>
    <mergeCell ref="A38:G38"/>
    <mergeCell ref="A89:G89"/>
    <mergeCell ref="A97:G97"/>
  </mergeCells>
  <pageMargins left="0.7" right="0.7" top="0.75" bottom="0.75" header="0.3" footer="0.3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Kortingspercentages</vt:lpstr>
      <vt:lpstr>Vergelijkingsprijs</vt:lpstr>
      <vt:lpstr>Kortingspercentages!Afdrukbereik</vt:lpstr>
      <vt:lpstr>Vergelijkingsprijs!Afdrukbereik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van, Christine</dc:creator>
  <cp:lastModifiedBy>Veltman, Erik</cp:lastModifiedBy>
  <cp:lastPrinted>2019-06-03T09:23:58Z</cp:lastPrinted>
  <dcterms:created xsi:type="dcterms:W3CDTF">2019-02-12T13:25:02Z</dcterms:created>
  <dcterms:modified xsi:type="dcterms:W3CDTF">2023-07-13T09:24:05Z</dcterms:modified>
</cp:coreProperties>
</file>