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Bevestigingsmaterialen BGLT\EA Bevestigingsmaterialen en gereedschappen 2022\_7 Vragen en antwoorden\1e NvI\"/>
    </mc:Choice>
  </mc:AlternateContent>
  <bookViews>
    <workbookView xWindow="-120" yWindow="-120" windowWidth="15480" windowHeight="8850" activeTab="1"/>
  </bookViews>
  <sheets>
    <sheet name="Kortingspercentages" sheetId="4" r:id="rId1"/>
    <sheet name="Vergelijkingsprijs" sheetId="1" r:id="rId2"/>
  </sheets>
  <definedNames>
    <definedName name="_xlnm.Print_Area" localSheetId="0">Kortingspercentages!$A$1:$D$35</definedName>
    <definedName name="_xlnm.Print_Area" localSheetId="1">Vergelijkingsprijs!$A$1:$J$145</definedName>
  </definedNames>
  <calcPr calcId="162913"/>
</workbook>
</file>

<file path=xl/calcChain.xml><?xml version="1.0" encoding="utf-8"?>
<calcChain xmlns="http://schemas.openxmlformats.org/spreadsheetml/2006/main">
  <c r="E149" i="1" l="1"/>
  <c r="E152" i="1"/>
  <c r="A1" i="1" l="1"/>
  <c r="H7" i="1" l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5" i="1"/>
  <c r="I5" i="1" s="1"/>
  <c r="H6" i="1"/>
  <c r="I6" i="1" s="1"/>
  <c r="I49" i="1"/>
  <c r="I15" i="1"/>
  <c r="J93" i="1" l="1"/>
  <c r="J115" i="1"/>
  <c r="J131" i="1"/>
  <c r="J15" i="1"/>
  <c r="J141" i="1"/>
  <c r="J142" i="1"/>
  <c r="J143" i="1"/>
  <c r="J144" i="1"/>
  <c r="J113" i="1"/>
  <c r="J114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2" i="1"/>
  <c r="J133" i="1"/>
  <c r="J134" i="1"/>
  <c r="J135" i="1"/>
  <c r="J136" i="1"/>
  <c r="J137" i="1"/>
  <c r="J138" i="1"/>
  <c r="J139" i="1"/>
  <c r="J140" i="1"/>
  <c r="J112" i="1"/>
  <c r="J111" i="1"/>
  <c r="J106" i="1"/>
  <c r="J107" i="1"/>
  <c r="J108" i="1"/>
  <c r="J109" i="1"/>
  <c r="J110" i="1"/>
  <c r="J105" i="1"/>
  <c r="J103" i="1"/>
  <c r="J104" i="1"/>
  <c r="J102" i="1"/>
  <c r="J100" i="1"/>
  <c r="J101" i="1"/>
  <c r="J99" i="1"/>
  <c r="J97" i="1"/>
  <c r="J98" i="1"/>
  <c r="J96" i="1"/>
  <c r="J95" i="1"/>
  <c r="J94" i="1"/>
  <c r="J92" i="1"/>
  <c r="J91" i="1"/>
  <c r="J90" i="1"/>
  <c r="J88" i="1"/>
  <c r="J89" i="1"/>
  <c r="J87" i="1"/>
  <c r="J84" i="1"/>
  <c r="J85" i="1"/>
  <c r="J86" i="1"/>
  <c r="J83" i="1"/>
  <c r="J82" i="1"/>
  <c r="J80" i="1"/>
  <c r="J81" i="1"/>
  <c r="J79" i="1"/>
  <c r="J77" i="1"/>
  <c r="J78" i="1"/>
  <c r="J76" i="1"/>
  <c r="J74" i="1"/>
  <c r="J75" i="1"/>
  <c r="J73" i="1"/>
  <c r="J72" i="1"/>
  <c r="J71" i="1"/>
  <c r="J70" i="1"/>
  <c r="J69" i="1"/>
  <c r="J68" i="1"/>
  <c r="J67" i="1"/>
  <c r="J64" i="1"/>
  <c r="J65" i="1"/>
  <c r="J66" i="1"/>
  <c r="J63" i="1"/>
  <c r="J58" i="1"/>
  <c r="J59" i="1"/>
  <c r="J60" i="1"/>
  <c r="J61" i="1"/>
  <c r="J62" i="1"/>
  <c r="J57" i="1"/>
  <c r="J54" i="1"/>
  <c r="J55" i="1"/>
  <c r="J56" i="1"/>
  <c r="J53" i="1"/>
  <c r="J52" i="1"/>
  <c r="J51" i="1"/>
  <c r="J50" i="1"/>
  <c r="J49" i="1"/>
  <c r="J42" i="1"/>
  <c r="J43" i="1"/>
  <c r="J44" i="1"/>
  <c r="J45" i="1"/>
  <c r="J46" i="1"/>
  <c r="J47" i="1"/>
  <c r="J48" i="1"/>
  <c r="J41" i="1"/>
  <c r="J26" i="1"/>
  <c r="J27" i="1"/>
  <c r="J28" i="1"/>
  <c r="J29" i="1"/>
  <c r="J30" i="1"/>
  <c r="J34" i="1"/>
  <c r="J33" i="1"/>
  <c r="J32" i="1"/>
  <c r="J31" i="1"/>
  <c r="J36" i="1"/>
  <c r="J35" i="1"/>
  <c r="J37" i="1"/>
  <c r="J38" i="1"/>
  <c r="J39" i="1"/>
  <c r="J40" i="1"/>
  <c r="J5" i="1"/>
  <c r="J25" i="1"/>
  <c r="J23" i="1"/>
  <c r="J24" i="1"/>
  <c r="J22" i="1"/>
  <c r="J12" i="1"/>
  <c r="J13" i="1"/>
  <c r="J14" i="1"/>
  <c r="J16" i="1"/>
  <c r="J17" i="1"/>
  <c r="J18" i="1"/>
  <c r="J19" i="1"/>
  <c r="J20" i="1"/>
  <c r="J21" i="1"/>
  <c r="J11" i="1"/>
  <c r="J6" i="1"/>
  <c r="J7" i="1"/>
  <c r="J8" i="1"/>
  <c r="J9" i="1"/>
  <c r="J10" i="1"/>
  <c r="J145" i="1" l="1"/>
  <c r="C155" i="1"/>
</calcChain>
</file>

<file path=xl/sharedStrings.xml><?xml version="1.0" encoding="utf-8"?>
<sst xmlns="http://schemas.openxmlformats.org/spreadsheetml/2006/main" count="279" uniqueCount="219">
  <si>
    <t>Nr.</t>
  </si>
  <si>
    <t>Kortingspercentage</t>
  </si>
  <si>
    <t>Kortingsgroep</t>
  </si>
  <si>
    <t>Productcategorie</t>
  </si>
  <si>
    <t>MIG/MAG</t>
  </si>
  <si>
    <t>TIG</t>
  </si>
  <si>
    <t>klemnippelhouder</t>
  </si>
  <si>
    <t>TIG lasdraad rvs 316</t>
  </si>
  <si>
    <t>TIG lasdraad AlMg</t>
  </si>
  <si>
    <t xml:space="preserve">Mig toorts PAR MB240 - 3-mtr </t>
  </si>
  <si>
    <t xml:space="preserve">Mig toorts PAR MB240 - 4-mtr </t>
  </si>
  <si>
    <t>SB 240 W - 4m Ergo 270/300Amp PARWELD WATERGEKOELD MIG PISTOOL</t>
  </si>
  <si>
    <t>Duratorque kit fe(mc/fc) v1,0 f000331</t>
  </si>
  <si>
    <t>Duratorque kit fe(mc/fc) v0.8-0.9 f000330</t>
  </si>
  <si>
    <t>Aardklem schroefmodel        600Amp</t>
  </si>
  <si>
    <t>Aardklem 250A</t>
  </si>
  <si>
    <t>Slangenpakket voor Tig commander 320 AC/DC</t>
  </si>
  <si>
    <t>Tig las toorts 3 meter</t>
  </si>
  <si>
    <t>Tig toorts Migatronic 400F 0313173</t>
  </si>
  <si>
    <t>Zwanehals mb15ak 002.0009</t>
  </si>
  <si>
    <t>Toortskap kort 57y04 17/18/26 712.1053 L9550100</t>
  </si>
  <si>
    <t>Toortskap lang 57y02 17/18/26 712.1051 L9550102</t>
  </si>
  <si>
    <t>Toortslichaam abitig 18 712.2020</t>
  </si>
  <si>
    <t>Isolatiering 54 n 01 701,0130</t>
  </si>
  <si>
    <t>Lasdraad 0,8mm SG2 perfect</t>
  </si>
  <si>
    <t>Lasdraad 1,2 mm SG2 perfect</t>
  </si>
  <si>
    <t>Puntlassen</t>
  </si>
  <si>
    <t>Stiftlasbout staal  m 4 x 15</t>
  </si>
  <si>
    <t>Stiftlasbout staal  m 6 x 15</t>
  </si>
  <si>
    <t>Stiftlasbout staal  m 4x 20</t>
  </si>
  <si>
    <t>Puntlas Elektroden en toebehoren. Art. 139029219</t>
  </si>
  <si>
    <t>Puntlas Elektroden. Elektrode centrisch 19mm L55mm conus MK2</t>
  </si>
  <si>
    <t>Puntlas Elektroden. Elektrodehouder 30mm L=100mm conus MK2 Art. 139049667</t>
  </si>
  <si>
    <t>Electrodehouder 25mm L=150mm conus BS 14.7 messing, art.nr. 139617967</t>
  </si>
  <si>
    <t>Electrosoldeer+harskern 40/60 1.5mm</t>
  </si>
  <si>
    <t>Fix CO2 draad kniptang</t>
  </si>
  <si>
    <t>Gys laselektr.gietijzer diam3.25(9)</t>
  </si>
  <si>
    <t>Gys laselektrode inox  diam.2.5(10)</t>
  </si>
  <si>
    <t>Gys laselektrode staal diam.2,0(13)</t>
  </si>
  <si>
    <t>Gys laselektrode staal diam.2,5(50)</t>
  </si>
  <si>
    <t>Gys laselektrode staal diam.3.25(9)</t>
  </si>
  <si>
    <t>Gys lasmagneet</t>
  </si>
  <si>
    <t>Gys pikeerhamer</t>
  </si>
  <si>
    <t>Hasmi gas/soldeerbrander met piezo</t>
  </si>
  <si>
    <t>Hasmi propaanslang m/aansl. 5m</t>
  </si>
  <si>
    <t>Hasmi slangbreukvent.shellx3/8</t>
  </si>
  <si>
    <t>lasgordijn 220x140 breed met bevestigingsogen. kleur rood</t>
  </si>
  <si>
    <t>Lasspiegel compleet</t>
  </si>
  <si>
    <t>Printsoldeer+harskern40/60 0,7mmx4m</t>
  </si>
  <si>
    <t>Rutiel elektrode 3,2 mm voor RVS 316 (1 pakket a 100 elektrodes)</t>
  </si>
  <si>
    <t>Smitw.laselektr.omnia  2.5x350(145)</t>
  </si>
  <si>
    <t>Smitw.laselektr.supra  3.2x350(180)</t>
  </si>
  <si>
    <t>Smitw.laselektrode     2.5x350(135)</t>
  </si>
  <si>
    <t>Smitw.laselektrode     3.2x350(120)</t>
  </si>
  <si>
    <t>Smitw.laselektrode rvs 3.2x350(150)</t>
  </si>
  <si>
    <t>Weller gassoldeerbout profi wp2</t>
  </si>
  <si>
    <t>Weller gasvulling pyrop. rb-ts</t>
  </si>
  <si>
    <t>Welper lastang 210 mm 333.ky-500</t>
  </si>
  <si>
    <t>Cromarod 316L - 3,25mm ELGA RVS LASELEKTRODEN</t>
  </si>
  <si>
    <t>Lasspray silicon-vrij 400 ml</t>
  </si>
  <si>
    <t>Lasspray Kelfort siliconenvrij 400ml</t>
  </si>
  <si>
    <t>Lasspray Kelfort onbrandbaar 400 ml.</t>
  </si>
  <si>
    <t>Antispatspray MIG-Spray van TBi industries</t>
  </si>
  <si>
    <t>ANTISPATSPRAY KUMO SUPER ANTI-SPAT 400ml</t>
  </si>
  <si>
    <t>Antispat Weldclean zonder tapkraann a 5l</t>
  </si>
  <si>
    <t>Anti spat vet</t>
  </si>
  <si>
    <t>Anti lasspray  400ml</t>
  </si>
  <si>
    <t>Toorts compleet</t>
  </si>
  <si>
    <t>Spare-part gasmondstuk</t>
  </si>
  <si>
    <t>Spare-part kontaktbuisjes/contacttip</t>
  </si>
  <si>
    <t>Spare-part gasverdeler</t>
  </si>
  <si>
    <t>Spare-part contacttiphouder</t>
  </si>
  <si>
    <t>Gasverdeler MB24KD 012.0183</t>
  </si>
  <si>
    <t>Tiphouder 26 142.0007 m6 kort</t>
  </si>
  <si>
    <t>Spare-part spiraalinliner</t>
  </si>
  <si>
    <t>Spare-part tefloninliner</t>
  </si>
  <si>
    <t xml:space="preserve">Tig toorts </t>
  </si>
  <si>
    <t>Kap</t>
  </si>
  <si>
    <t>Teflon afdichting</t>
  </si>
  <si>
    <t>Klem nippel</t>
  </si>
  <si>
    <t>Gascup</t>
  </si>
  <si>
    <t>Aardklem schroefmodel</t>
  </si>
  <si>
    <t>Lasdraad fijngespoeld RVS per pallet</t>
  </si>
  <si>
    <t>Lastoevoegmateriaal</t>
  </si>
  <si>
    <t>Lasdraad fijngespoeld staal SG2 per pallet</t>
  </si>
  <si>
    <t>Lasdraad fijngespoeld RVS per rol á 15 kg</t>
  </si>
  <si>
    <t>Lasdraad fijngespoeld staal SG2 per rol á 15 kg</t>
  </si>
  <si>
    <t>Wolfram elektroden paars</t>
  </si>
  <si>
    <t>Wolfram elektroden paars 1,6x175</t>
  </si>
  <si>
    <t>Wolfram elektroden paars 2,0x175</t>
  </si>
  <si>
    <t>Wolfram elektroden paars 2,4x175</t>
  </si>
  <si>
    <t>Wolfram elektroden paars 3,2x175</t>
  </si>
  <si>
    <t>Wolfram elektroden groen</t>
  </si>
  <si>
    <t>Wolfram elektroden groen 1,6x175</t>
  </si>
  <si>
    <t>Wolfram elektroden groen 2,0x175</t>
  </si>
  <si>
    <t>Wolfram elektroden groen 2,4x175</t>
  </si>
  <si>
    <t>Wolfram elektroden groen 3,2x175</t>
  </si>
  <si>
    <t>Wolfram elektroden grijs</t>
  </si>
  <si>
    <t>Wolfram elektroden grijs 1,6x175</t>
  </si>
  <si>
    <t>Wolfram elektroden grijs 2,0x175</t>
  </si>
  <si>
    <t>Wolfram elektrode  grijs 2,4x175</t>
  </si>
  <si>
    <t>Wolfram elektroden grijs 3,2x175</t>
  </si>
  <si>
    <t>Plasmasnijden/snijden</t>
  </si>
  <si>
    <t>Tig lasdraad SG2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</si>
  <si>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</si>
  <si>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</si>
  <si>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</si>
  <si>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</si>
  <si>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</si>
  <si>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</si>
  <si>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</si>
  <si>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</si>
  <si>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</si>
  <si>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</si>
  <si>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</si>
  <si>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</si>
  <si>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</si>
  <si>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3.1</t>
  </si>
  <si>
    <t xml:space="preserve">3.2 </t>
  </si>
  <si>
    <t>3.3</t>
  </si>
  <si>
    <t>3.4</t>
  </si>
  <si>
    <t>3.5</t>
  </si>
  <si>
    <t>3.6</t>
  </si>
  <si>
    <t>3.7</t>
  </si>
  <si>
    <t>3.8</t>
  </si>
  <si>
    <t>3.9</t>
  </si>
  <si>
    <t>3.10</t>
  </si>
  <si>
    <t>4.1</t>
  </si>
  <si>
    <t xml:space="preserve">4.2 </t>
  </si>
  <si>
    <t>4.4</t>
  </si>
  <si>
    <t>3.2</t>
  </si>
  <si>
    <t>4.2</t>
  </si>
  <si>
    <t>4.3</t>
  </si>
  <si>
    <t>Overige lasbenodigdheden</t>
  </si>
  <si>
    <t>Niet-gecategoriseerde lasmaterialen</t>
  </si>
  <si>
    <t>Klemnippelhouder</t>
  </si>
  <si>
    <t xml:space="preserve">Product </t>
  </si>
  <si>
    <t>Weging</t>
  </si>
  <si>
    <t>1.8</t>
  </si>
  <si>
    <t>Aandrijfset</t>
  </si>
  <si>
    <t>Eenheid waarvoor de prijs voor het in kolom D gespecificeerde Product moet worden opgegeven</t>
  </si>
  <si>
    <t>LASDRAAD TIG CEWELD RVS 308 Lsi 1000x1.6 5KG</t>
  </si>
  <si>
    <t>LASDRAAD TIG CEWELD RVS 308 Lsi 1000x2.0 5KG</t>
  </si>
  <si>
    <t>LASDRAAD TIG CEWELD RVS 316 Lsi 1000x1.6 5KG</t>
  </si>
  <si>
    <t>LASDRAAD TIG CEWELD RVS 316 Lsi 1000x2.0 5KG</t>
  </si>
  <si>
    <t>LASDRAAD TIG CEWELD RVS 316 Lsi 1000x3.2 5KG</t>
  </si>
  <si>
    <t>Aga lasdraad H-44-mo 1,6  5KG</t>
  </si>
  <si>
    <t>Aga lasdraad H-44-mo 2,0  5KG</t>
  </si>
  <si>
    <t>Aga lasdraad H-44-mo 2,5  5KG</t>
  </si>
  <si>
    <t>Lasdraad Aluminium ALMG-5 3,2mm 2,5kg</t>
  </si>
  <si>
    <t>Lasdraad Aluminium ALMG-5 2,4mm 2,5kg</t>
  </si>
  <si>
    <t>Lasdraad Aluminium ALMG-5 1,6mm 2,5kg</t>
  </si>
  <si>
    <t>Lasdraad 0,8mm RVS 316 L  15 kg</t>
  </si>
  <si>
    <t>Lasdraad 1,0 mm RVS 316 L  15 kg</t>
  </si>
  <si>
    <t>Lasdraad 1,2 mm RVS 316 L  15 kg</t>
  </si>
  <si>
    <t>Lasdraad 0,8mm RVS 316 L 15 kg</t>
  </si>
  <si>
    <t>Lasdraad 0,8mm SG2 perfect  15 kg</t>
  </si>
  <si>
    <t>Lasdraad 1,0 mm SG2 perfect  15 kg</t>
  </si>
  <si>
    <t>Lasdraad 1,2 mm SG2 perfect  15 kg</t>
  </si>
  <si>
    <t>Catalogusprijs exclusief btw</t>
  </si>
  <si>
    <t>Gewogen prijs (zijnde kortingsprijs (kolom I) x weging (kolom F))</t>
  </si>
  <si>
    <t xml:space="preserve">Prijs per aangegeven eenheid met korting (kolom H - (kolom H x kortingspercentage dat is opgegegeven in het tabblad 'Kortingspercentages' voor de relevante kortingsgroep) </t>
  </si>
  <si>
    <t>Catalogusprijs exclusief btw x eenheid (= kolom G x kolom E)</t>
  </si>
  <si>
    <t>Vergelijkingsprijs:</t>
  </si>
  <si>
    <t>Formulier E3 - Prijzenblad Perceel 3 Lasbenodigdheden</t>
  </si>
  <si>
    <t>Correctief onderhoud</t>
  </si>
  <si>
    <t>Preventief onderhoud</t>
  </si>
  <si>
    <t>Totaalprijs</t>
  </si>
  <si>
    <t>All-in tarief per Product per jaar, excl btw</t>
  </si>
  <si>
    <t>All-in uurtarief (vermenigvuldigd met factor 10), excl. btw</t>
  </si>
  <si>
    <t>Lastoorts mb24kd plus-4 mtr EAN: 2011611003722</t>
  </si>
  <si>
    <t>Lastoorts, MIG SGB 250A - 4 mtr "GT EAN 3154020040694</t>
  </si>
  <si>
    <t>Mig toorts MB 501 EAN: 2011611370442</t>
  </si>
  <si>
    <t>Gasmondstuk 12.5mm 701.0107 / 10N50</t>
  </si>
  <si>
    <t>Gasmondstuk 15.0mm  701.0107 / 10N50</t>
  </si>
  <si>
    <t>Gasmondstuk 9,5mm 701.0107 / 10N50</t>
  </si>
  <si>
    <t>Gasmondstuk 16-12 mm pb 2416 145.D001</t>
  </si>
  <si>
    <t>Gasmondstuk 16mm 345P022171</t>
  </si>
  <si>
    <t>Gasmondstuk 17 mm conisch 145.0088</t>
  </si>
  <si>
    <t>Gasmondstuk 17mm 145.0088</t>
  </si>
  <si>
    <t>GASMONDSTUK KUMOWELD KW-24 CIL. 8718524331693</t>
  </si>
  <si>
    <t>Gasmondstuk mb15ak 32.12.0128</t>
  </si>
  <si>
    <t>Gasmondstuk mb24kd 145.0021</t>
  </si>
  <si>
    <t>MB24 Gasmondstuk lengte 75mm inwendig 20mm EAN: 2031611002181</t>
  </si>
  <si>
    <t>Contacttip e-cu/alu m6-1.0 9876635</t>
  </si>
  <si>
    <t>Contacttip m8x0,8 28mm 140.0315</t>
  </si>
  <si>
    <t>Contacttip e-cu d6 m6-0.8   9876635</t>
  </si>
  <si>
    <t>Contacttip e-cu d8 m6-1.0 1.400.249</t>
  </si>
  <si>
    <t>GASVERDELER KUMOWELD KW-24 WIT  14.0261</t>
  </si>
  <si>
    <t>Gasverdeler PB 2405W  EAN: 5055365335903</t>
  </si>
  <si>
    <t>Gasverdeler wit B2405W EAN: 5055365335903</t>
  </si>
  <si>
    <t>Gasverdelers MGW240W EAN: 5055365335903</t>
  </si>
  <si>
    <t>MB 25 AK gripplus: kontacttiphouder 142.011</t>
  </si>
  <si>
    <t>Kontaktbuishouder M6x35 342P006003</t>
  </si>
  <si>
    <t>Kontakttiphouder MDSm6-m6x26 EAN: 4036584108951</t>
  </si>
  <si>
    <t>Liner staal rood 4m 1,0-1,2 mm  124.0026</t>
  </si>
  <si>
    <t xml:space="preserve">Liner staal blauw 4m 0,8-1,0 mm 124.0012
</t>
  </si>
  <si>
    <t xml:space="preserve">Teflon liner 1.0-1.2\4mtr.rood, 124.0021 </t>
  </si>
  <si>
    <t xml:space="preserve">Teflon geleider blauw- 4 mt 124.0021 </t>
  </si>
  <si>
    <t>Tig Ergo 201 - 4meter gasgekoeld MIGATRONIC TIG LASTOORTSEN 4260294085497</t>
  </si>
  <si>
    <t>Abitig grip 18-4m 7.122.030</t>
  </si>
  <si>
    <t>Toortslich.abitig grip little 17/SR 17 712.103</t>
  </si>
  <si>
    <t>CUPAFDICHTING WP-17/18/26 18CG 403P171000</t>
  </si>
  <si>
    <t>SPANTANG 10N23 WP-17/18/26 1.6-50mm 331.10N23</t>
  </si>
  <si>
    <t>SPANTANG 10N23M WP-17/18/26 2.0-50mm 331.10N23M</t>
  </si>
  <si>
    <t>SPANTANG 10N24 WP-17/18/26 2.4-50mm 331.10N24</t>
  </si>
  <si>
    <t>SPANTANG 10N25 WP-17/18/26 3.2-50mm 331.10N25</t>
  </si>
  <si>
    <t>GASLENS 45V24 WP-17/18/26 1.0mm 701.0209</t>
  </si>
  <si>
    <t>GASLENS 45V25 WP-17/18/26 1.6mm 701.0209</t>
  </si>
  <si>
    <t>GASLENS 45V26 WP-17/18/26 2.4mm 701.0209</t>
  </si>
  <si>
    <t>GASLENS 45V27 WP-17/18/26 3.2mm 701.0209</t>
  </si>
  <si>
    <t>GASLENS 54N14 WP-17/18/26 GR-8 12.5mm 8785270500642</t>
  </si>
  <si>
    <t>GASLENS 54N15 WP-17/18/26 GR-7 11.0mm 8785270500642</t>
  </si>
  <si>
    <t>Alumina gaslenscup cup nr.6 401P222208</t>
  </si>
  <si>
    <t>Alumina gaslenscup GR.7 rond 12,8 mm 401P222208</t>
  </si>
  <si>
    <t>Alumina gaslenscup GR.8 rond 401P222208</t>
  </si>
  <si>
    <t>Alumina gaslenscup. groot. diameter 30 naar 20. Lengte 48 mm.401P222208</t>
  </si>
  <si>
    <t>Lasdraad 1,0 mm SG2 perfect Lasdraad 0,8mm RVS 316 L  15 kg</t>
  </si>
  <si>
    <t>Aardklem  400Amp knijpmodel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</si>
</sst>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164" formatCode="0.0%"/>
    <numFmt numFmtId="165" formatCode="&quot;€&quot;\ #,##0.00"/>
    <numFmt numFmtId="166" formatCode="_ [$€-2]\ * #,##0.00_ ;_ [$€-2]\ * \-#,##0.00_ ;_ [$€-2]\ * &quot;-&quot;??_ ;_ @_ "/>
    <numFmt numFmtId="167" formatCode="[$€-2]\ #,##0.00;[$€-2]\ \-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8E08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/>
    <xf numFmtId="0" fontId="0" fillId="0" borderId="2" xfId="0" applyBorder="1" applyAlignment="1"/>
    <xf numFmtId="0" fontId="0" fillId="0" borderId="2" xfId="0" applyFill="1" applyBorder="1" applyAlignment="1"/>
    <xf numFmtId="0" fontId="0" fillId="0" borderId="2" xfId="0" applyBorder="1" applyAlignment="1">
      <alignment wrapText="1"/>
    </xf>
    <xf numFmtId="0" fontId="1" fillId="2" borderId="2" xfId="0" applyFont="1" applyFill="1" applyBorder="1" applyAlignment="1"/>
    <xf numFmtId="0" fontId="0" fillId="0" borderId="0" xfId="0" applyBorder="1" applyAlignment="1">
      <alignment horizontal="left" vertical="top"/>
    </xf>
    <xf numFmtId="0" fontId="0" fillId="0" borderId="1" xfId="0" applyFont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164" fontId="0" fillId="3" borderId="1" xfId="0" applyNumberFormat="1" applyFill="1" applyBorder="1" applyAlignment="1"/>
    <xf numFmtId="164" fontId="1" fillId="2" borderId="1" xfId="0" applyNumberFormat="1" applyFont="1" applyFill="1" applyBorder="1"/>
    <xf numFmtId="164" fontId="0" fillId="7" borderId="1" xfId="0" applyNumberFormat="1" applyFill="1" applyBorder="1" applyAlignment="1"/>
    <xf numFmtId="164" fontId="0" fillId="0" borderId="0" xfId="0" applyNumberForma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6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8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>
      <alignment horizontal="center" wrapText="1"/>
    </xf>
    <xf numFmtId="0" fontId="0" fillId="7" borderId="1" xfId="0" applyFill="1" applyBorder="1" applyAlignment="1" applyProtection="1">
      <alignment horizontal="center" wrapText="1"/>
      <protection locked="0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wrapText="1"/>
    </xf>
    <xf numFmtId="0" fontId="0" fillId="7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0" fillId="5" borderId="1" xfId="0" applyNumberFormat="1" applyFill="1" applyBorder="1" applyAlignment="1">
      <alignment horizontal="center" vertical="center" wrapText="1"/>
    </xf>
    <xf numFmtId="165" fontId="2" fillId="5" borderId="2" xfId="0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 wrapText="1"/>
    </xf>
    <xf numFmtId="166" fontId="1" fillId="7" borderId="0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67" fontId="0" fillId="9" borderId="1" xfId="0" applyNumberFormat="1" applyFill="1" applyBorder="1" applyAlignment="1">
      <alignment horizontal="center" vertical="center" wrapText="1"/>
    </xf>
    <xf numFmtId="165" fontId="2" fillId="10" borderId="2" xfId="0" applyNumberFormat="1" applyFont="1" applyFill="1" applyBorder="1" applyAlignment="1">
      <alignment horizontal="center" vertical="center" wrapText="1"/>
    </xf>
    <xf numFmtId="44" fontId="0" fillId="3" borderId="1" xfId="0" applyNumberFormat="1" applyFill="1" applyBorder="1"/>
    <xf numFmtId="44" fontId="0" fillId="5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 applyProtection="1">
      <alignment horizontal="left" wrapText="1"/>
      <protection locked="0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wrapText="1"/>
    </xf>
    <xf numFmtId="0" fontId="6" fillId="8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 applyProtection="1">
      <alignment vertical="center" wrapText="1"/>
      <protection locked="0"/>
    </xf>
    <xf numFmtId="0" fontId="6" fillId="7" borderId="1" xfId="0" applyFont="1" applyFill="1" applyBorder="1" applyAlignment="1">
      <alignment horizontal="left" wrapText="1"/>
    </xf>
    <xf numFmtId="0" fontId="4" fillId="0" borderId="0" xfId="0" applyFont="1" applyAlignment="1"/>
    <xf numFmtId="0" fontId="5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11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80" zoomScaleNormal="80" workbookViewId="0">
      <selection sqref="A1:D1"/>
    </sheetView>
  </sheetViews>
  <sheetFormatPr defaultRowHeight="15" x14ac:dyDescent="0.25"/>
  <cols>
    <col min="1" max="1" width="6.5703125" customWidth="1"/>
    <col min="2" max="2" width="40.5703125" customWidth="1"/>
    <col min="3" max="3" width="70.7109375" customWidth="1"/>
    <col min="4" max="4" width="27.42578125" style="14" customWidth="1"/>
  </cols>
  <sheetData>
    <row r="1" spans="1:4" ht="21" x14ac:dyDescent="0.35">
      <c r="A1" s="67" t="s">
        <v>164</v>
      </c>
      <c r="B1" s="68"/>
      <c r="C1" s="68"/>
      <c r="D1" s="68"/>
    </row>
    <row r="4" spans="1:4" x14ac:dyDescent="0.25">
      <c r="A4" s="2" t="s">
        <v>0</v>
      </c>
      <c r="B4" s="6" t="s">
        <v>3</v>
      </c>
      <c r="C4" s="6" t="s">
        <v>2</v>
      </c>
      <c r="D4" s="12" t="s">
        <v>1</v>
      </c>
    </row>
    <row r="5" spans="1:4" x14ac:dyDescent="0.25">
      <c r="A5" s="15" t="s">
        <v>104</v>
      </c>
      <c r="B5" s="44" t="s">
        <v>4</v>
      </c>
      <c r="C5" s="3" t="s">
        <v>67</v>
      </c>
      <c r="D5" s="11"/>
    </row>
    <row r="6" spans="1:4" x14ac:dyDescent="0.25">
      <c r="A6" s="15" t="s">
        <v>105</v>
      </c>
      <c r="B6" s="3"/>
      <c r="C6" s="5" t="s">
        <v>68</v>
      </c>
      <c r="D6" s="11"/>
    </row>
    <row r="7" spans="1:4" x14ac:dyDescent="0.25">
      <c r="A7" s="15" t="s">
        <v>106</v>
      </c>
      <c r="B7" s="3"/>
      <c r="C7" s="3" t="s">
        <v>69</v>
      </c>
      <c r="D7" s="11"/>
    </row>
    <row r="8" spans="1:4" x14ac:dyDescent="0.25">
      <c r="A8" s="15" t="s">
        <v>107</v>
      </c>
      <c r="B8" s="3"/>
      <c r="C8" s="3" t="s">
        <v>70</v>
      </c>
      <c r="D8" s="11"/>
    </row>
    <row r="9" spans="1:4" x14ac:dyDescent="0.25">
      <c r="A9" s="15" t="s">
        <v>108</v>
      </c>
      <c r="B9" s="3"/>
      <c r="C9" s="3" t="s">
        <v>71</v>
      </c>
      <c r="D9" s="11"/>
    </row>
    <row r="10" spans="1:4" x14ac:dyDescent="0.25">
      <c r="A10" s="15" t="s">
        <v>109</v>
      </c>
      <c r="B10" s="3"/>
      <c r="C10" s="3" t="s">
        <v>74</v>
      </c>
      <c r="D10" s="11"/>
    </row>
    <row r="11" spans="1:4" x14ac:dyDescent="0.25">
      <c r="A11" s="15" t="s">
        <v>110</v>
      </c>
      <c r="B11" s="3"/>
      <c r="C11" s="3" t="s">
        <v>75</v>
      </c>
      <c r="D11" s="11"/>
    </row>
    <row r="12" spans="1:4" x14ac:dyDescent="0.25">
      <c r="A12" s="15" t="s">
        <v>138</v>
      </c>
      <c r="B12" s="3"/>
      <c r="C12" s="3" t="s">
        <v>139</v>
      </c>
      <c r="D12" s="11"/>
    </row>
    <row r="13" spans="1:4" x14ac:dyDescent="0.25">
      <c r="A13" s="15"/>
      <c r="B13" s="3"/>
      <c r="C13" s="3"/>
      <c r="D13" s="13"/>
    </row>
    <row r="14" spans="1:4" x14ac:dyDescent="0.25">
      <c r="A14" s="15" t="s">
        <v>111</v>
      </c>
      <c r="B14" s="44" t="s">
        <v>5</v>
      </c>
      <c r="C14" s="3" t="s">
        <v>76</v>
      </c>
      <c r="D14" s="11"/>
    </row>
    <row r="15" spans="1:4" x14ac:dyDescent="0.25">
      <c r="A15" s="15" t="s">
        <v>112</v>
      </c>
      <c r="B15" s="3"/>
      <c r="C15" s="3" t="s">
        <v>77</v>
      </c>
      <c r="D15" s="11"/>
    </row>
    <row r="16" spans="1:4" x14ac:dyDescent="0.25">
      <c r="A16" s="15" t="s">
        <v>113</v>
      </c>
      <c r="B16" s="3"/>
      <c r="C16" s="3" t="s">
        <v>78</v>
      </c>
      <c r="D16" s="11"/>
    </row>
    <row r="17" spans="1:4" x14ac:dyDescent="0.25">
      <c r="A17" s="15" t="s">
        <v>114</v>
      </c>
      <c r="B17" s="4"/>
      <c r="C17" s="3" t="s">
        <v>79</v>
      </c>
      <c r="D17" s="11"/>
    </row>
    <row r="18" spans="1:4" x14ac:dyDescent="0.25">
      <c r="A18" s="15" t="s">
        <v>115</v>
      </c>
      <c r="B18" s="3"/>
      <c r="C18" s="3" t="s">
        <v>135</v>
      </c>
      <c r="D18" s="11"/>
    </row>
    <row r="19" spans="1:4" x14ac:dyDescent="0.25">
      <c r="A19" s="15" t="s">
        <v>116</v>
      </c>
      <c r="B19" s="3"/>
      <c r="C19" s="3" t="s">
        <v>80</v>
      </c>
      <c r="D19" s="11"/>
    </row>
    <row r="20" spans="1:4" x14ac:dyDescent="0.25">
      <c r="A20" s="15"/>
      <c r="B20" s="4"/>
      <c r="C20" s="4"/>
      <c r="D20" s="13"/>
    </row>
    <row r="21" spans="1:4" x14ac:dyDescent="0.25">
      <c r="A21" s="15" t="s">
        <v>117</v>
      </c>
      <c r="B21" s="44" t="s">
        <v>83</v>
      </c>
      <c r="C21" s="4" t="s">
        <v>82</v>
      </c>
      <c r="D21" s="11"/>
    </row>
    <row r="22" spans="1:4" x14ac:dyDescent="0.25">
      <c r="A22" s="15" t="s">
        <v>118</v>
      </c>
      <c r="B22" s="4"/>
      <c r="C22" s="4" t="s">
        <v>84</v>
      </c>
      <c r="D22" s="11"/>
    </row>
    <row r="23" spans="1:4" x14ac:dyDescent="0.25">
      <c r="A23" s="15" t="s">
        <v>119</v>
      </c>
      <c r="B23" s="4"/>
      <c r="C23" s="4" t="s">
        <v>85</v>
      </c>
      <c r="D23" s="11"/>
    </row>
    <row r="24" spans="1:4" x14ac:dyDescent="0.25">
      <c r="A24" s="15" t="s">
        <v>120</v>
      </c>
      <c r="B24" s="4"/>
      <c r="C24" s="4" t="s">
        <v>86</v>
      </c>
      <c r="D24" s="11"/>
    </row>
    <row r="25" spans="1:4" x14ac:dyDescent="0.25">
      <c r="A25" s="15" t="s">
        <v>121</v>
      </c>
      <c r="B25" s="3"/>
      <c r="C25" s="3" t="s">
        <v>87</v>
      </c>
      <c r="D25" s="11"/>
    </row>
    <row r="26" spans="1:4" x14ac:dyDescent="0.25">
      <c r="A26" s="15" t="s">
        <v>122</v>
      </c>
      <c r="B26" s="4"/>
      <c r="C26" s="4" t="s">
        <v>92</v>
      </c>
      <c r="D26" s="11"/>
    </row>
    <row r="27" spans="1:4" x14ac:dyDescent="0.25">
      <c r="A27" s="15" t="s">
        <v>123</v>
      </c>
      <c r="B27" s="4"/>
      <c r="C27" s="3" t="s">
        <v>97</v>
      </c>
      <c r="D27" s="11"/>
    </row>
    <row r="28" spans="1:4" x14ac:dyDescent="0.25">
      <c r="A28" s="15" t="s">
        <v>124</v>
      </c>
      <c r="B28" s="4"/>
      <c r="C28" s="3" t="s">
        <v>7</v>
      </c>
      <c r="D28" s="11"/>
    </row>
    <row r="29" spans="1:4" x14ac:dyDescent="0.25">
      <c r="A29" s="15" t="s">
        <v>125</v>
      </c>
      <c r="B29" s="4"/>
      <c r="C29" s="3" t="s">
        <v>8</v>
      </c>
      <c r="D29" s="11"/>
    </row>
    <row r="30" spans="1:4" x14ac:dyDescent="0.25">
      <c r="A30" s="15" t="s">
        <v>126</v>
      </c>
      <c r="B30" s="4"/>
      <c r="C30" s="3" t="s">
        <v>103</v>
      </c>
      <c r="D30" s="11"/>
    </row>
    <row r="31" spans="1:4" x14ac:dyDescent="0.25">
      <c r="A31" s="15"/>
      <c r="B31" s="4"/>
      <c r="C31" s="3"/>
      <c r="D31" s="13"/>
    </row>
    <row r="32" spans="1:4" x14ac:dyDescent="0.25">
      <c r="A32" s="15" t="s">
        <v>127</v>
      </c>
      <c r="B32" s="45" t="s">
        <v>133</v>
      </c>
      <c r="C32" s="3" t="s">
        <v>81</v>
      </c>
      <c r="D32" s="11"/>
    </row>
    <row r="33" spans="1:4" x14ac:dyDescent="0.25">
      <c r="A33" s="15" t="s">
        <v>128</v>
      </c>
      <c r="B33" s="4"/>
      <c r="C33" s="3" t="s">
        <v>26</v>
      </c>
      <c r="D33" s="11"/>
    </row>
    <row r="34" spans="1:4" x14ac:dyDescent="0.25">
      <c r="A34" s="15" t="s">
        <v>132</v>
      </c>
      <c r="B34" s="4"/>
      <c r="C34" s="3" t="s">
        <v>102</v>
      </c>
      <c r="D34" s="11"/>
    </row>
    <row r="35" spans="1:4" x14ac:dyDescent="0.25">
      <c r="A35" s="15" t="s">
        <v>129</v>
      </c>
      <c r="B35" s="3"/>
      <c r="C35" s="3" t="s">
        <v>134</v>
      </c>
      <c r="D35" s="1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5"/>
  <sheetViews>
    <sheetView showGridLines="0" tabSelected="1" zoomScale="70" zoomScaleNormal="70" workbookViewId="0">
      <selection activeCell="L4" sqref="L4"/>
    </sheetView>
  </sheetViews>
  <sheetFormatPr defaultRowHeight="15" x14ac:dyDescent="0.25"/>
  <cols>
    <col min="1" max="1" width="7" customWidth="1"/>
    <col min="2" max="2" width="33" style="37" bestFit="1" customWidth="1"/>
    <col min="3" max="3" width="45.85546875" bestFit="1" customWidth="1"/>
    <col min="4" max="4" width="79.28515625" bestFit="1" customWidth="1"/>
    <col min="5" max="5" width="25.5703125" customWidth="1"/>
    <col min="6" max="6" width="13.140625" style="38" customWidth="1"/>
    <col min="7" max="8" width="26.7109375" style="42" customWidth="1"/>
    <col min="9" max="9" width="30.7109375" style="35" customWidth="1"/>
    <col min="10" max="10" width="29.5703125" style="35" customWidth="1"/>
  </cols>
  <sheetData>
    <row r="1" spans="1:10" ht="21" x14ac:dyDescent="0.35">
      <c r="A1" s="67" t="str">
        <f>Kortingspercentages!A1</f>
        <v>Formulier E3 - Prijzenblad Perceel 3 Lasbenodigdheden</v>
      </c>
      <c r="B1" s="67"/>
      <c r="C1" s="67"/>
      <c r="D1" s="67"/>
      <c r="E1" s="67"/>
      <c r="F1" s="67"/>
      <c r="G1" s="67"/>
      <c r="H1" s="67"/>
      <c r="I1" s="67"/>
      <c r="J1" s="67"/>
    </row>
    <row r="4" spans="1:10" s="38" customFormat="1" ht="156" customHeight="1" x14ac:dyDescent="0.25">
      <c r="A4" s="36" t="s">
        <v>0</v>
      </c>
      <c r="B4" s="36" t="s">
        <v>3</v>
      </c>
      <c r="C4" s="36" t="s">
        <v>2</v>
      </c>
      <c r="D4" s="36" t="s">
        <v>136</v>
      </c>
      <c r="E4" s="36" t="s">
        <v>140</v>
      </c>
      <c r="F4" s="36" t="s">
        <v>137</v>
      </c>
      <c r="G4" s="51" t="s">
        <v>159</v>
      </c>
      <c r="H4" s="51" t="s">
        <v>162</v>
      </c>
      <c r="I4" s="31" t="s">
        <v>161</v>
      </c>
      <c r="J4" s="31" t="s">
        <v>160</v>
      </c>
    </row>
    <row r="5" spans="1:10" ht="17.25" customHeight="1" x14ac:dyDescent="0.25">
      <c r="A5" s="16" t="s">
        <v>104</v>
      </c>
      <c r="B5" s="50" t="s">
        <v>4</v>
      </c>
      <c r="C5" s="8" t="s">
        <v>67</v>
      </c>
      <c r="D5" s="56" t="s">
        <v>170</v>
      </c>
      <c r="E5" s="17">
        <v>1</v>
      </c>
      <c r="F5" s="18">
        <v>3</v>
      </c>
      <c r="G5" s="40"/>
      <c r="H5" s="52">
        <f>E5*G5</f>
        <v>0</v>
      </c>
      <c r="I5" s="39">
        <f>H5-H5*Kortingspercentages!$D$5</f>
        <v>0</v>
      </c>
      <c r="J5" s="32">
        <f t="shared" ref="J5:J32" si="0">I5*F5</f>
        <v>0</v>
      </c>
    </row>
    <row r="6" spans="1:10" ht="16.5" customHeight="1" x14ac:dyDescent="0.25">
      <c r="A6" s="16"/>
      <c r="B6" s="46"/>
      <c r="C6" s="8"/>
      <c r="D6" s="57" t="s">
        <v>171</v>
      </c>
      <c r="E6" s="19">
        <v>1</v>
      </c>
      <c r="F6" s="18">
        <v>3</v>
      </c>
      <c r="G6" s="40"/>
      <c r="H6" s="52">
        <f>E6*G6</f>
        <v>0</v>
      </c>
      <c r="I6" s="39">
        <f>H6-H6*Kortingspercentages!$D$5</f>
        <v>0</v>
      </c>
      <c r="J6" s="32">
        <f t="shared" si="0"/>
        <v>0</v>
      </c>
    </row>
    <row r="7" spans="1:10" ht="20.25" customHeight="1" x14ac:dyDescent="0.25">
      <c r="A7" s="16"/>
      <c r="B7" s="46"/>
      <c r="C7" s="8"/>
      <c r="D7" s="57" t="s">
        <v>172</v>
      </c>
      <c r="E7" s="19">
        <v>1</v>
      </c>
      <c r="F7" s="18">
        <v>3</v>
      </c>
      <c r="G7" s="40"/>
      <c r="H7" s="52">
        <f t="shared" ref="H7:H62" si="1">E7*G7</f>
        <v>0</v>
      </c>
      <c r="I7" s="39">
        <f>H7-H7*Kortingspercentages!$D$5</f>
        <v>0</v>
      </c>
      <c r="J7" s="32">
        <f t="shared" si="0"/>
        <v>0</v>
      </c>
    </row>
    <row r="8" spans="1:10" ht="20.25" customHeight="1" x14ac:dyDescent="0.25">
      <c r="A8" s="16"/>
      <c r="B8" s="46"/>
      <c r="C8" s="8"/>
      <c r="D8" s="57" t="s">
        <v>9</v>
      </c>
      <c r="E8" s="19">
        <v>1</v>
      </c>
      <c r="F8" s="18">
        <v>3</v>
      </c>
      <c r="G8" s="40"/>
      <c r="H8" s="52">
        <f t="shared" si="1"/>
        <v>0</v>
      </c>
      <c r="I8" s="39">
        <f>H8-H8*Kortingspercentages!$D$5</f>
        <v>0</v>
      </c>
      <c r="J8" s="32">
        <f t="shared" si="0"/>
        <v>0</v>
      </c>
    </row>
    <row r="9" spans="1:10" ht="16.5" customHeight="1" x14ac:dyDescent="0.25">
      <c r="A9" s="16"/>
      <c r="B9" s="46"/>
      <c r="C9" s="8"/>
      <c r="D9" s="57" t="s">
        <v>10</v>
      </c>
      <c r="E9" s="19">
        <v>1</v>
      </c>
      <c r="F9" s="18">
        <v>3</v>
      </c>
      <c r="G9" s="40"/>
      <c r="H9" s="52">
        <f t="shared" si="1"/>
        <v>0</v>
      </c>
      <c r="I9" s="39">
        <f>H9-H9*Kortingspercentages!$D$5</f>
        <v>0</v>
      </c>
      <c r="J9" s="32">
        <f t="shared" si="0"/>
        <v>0</v>
      </c>
    </row>
    <row r="10" spans="1:10" ht="15.75" customHeight="1" x14ac:dyDescent="0.25">
      <c r="A10" s="16"/>
      <c r="B10" s="46"/>
      <c r="C10" s="8"/>
      <c r="D10" s="57" t="s">
        <v>11</v>
      </c>
      <c r="E10" s="19">
        <v>1</v>
      </c>
      <c r="F10" s="18">
        <v>3</v>
      </c>
      <c r="G10" s="40"/>
      <c r="H10" s="52">
        <f t="shared" si="1"/>
        <v>0</v>
      </c>
      <c r="I10" s="39">
        <f>H10-H10*Kortingspercentages!$D$5</f>
        <v>0</v>
      </c>
      <c r="J10" s="32">
        <f t="shared" si="0"/>
        <v>0</v>
      </c>
    </row>
    <row r="11" spans="1:10" x14ac:dyDescent="0.25">
      <c r="A11" s="16" t="s">
        <v>105</v>
      </c>
      <c r="B11" s="46"/>
      <c r="C11" s="8" t="s">
        <v>68</v>
      </c>
      <c r="D11" s="57" t="s">
        <v>175</v>
      </c>
      <c r="E11" s="19">
        <v>5</v>
      </c>
      <c r="F11" s="18">
        <v>3</v>
      </c>
      <c r="G11" s="40"/>
      <c r="H11" s="52">
        <f t="shared" si="1"/>
        <v>0</v>
      </c>
      <c r="I11" s="39">
        <f>H11-H11*Kortingspercentages!$D$6</f>
        <v>0</v>
      </c>
      <c r="J11" s="32">
        <f t="shared" si="0"/>
        <v>0</v>
      </c>
    </row>
    <row r="12" spans="1:10" x14ac:dyDescent="0.25">
      <c r="A12" s="16"/>
      <c r="B12" s="46"/>
      <c r="C12" s="8"/>
      <c r="D12" s="57" t="s">
        <v>173</v>
      </c>
      <c r="E12" s="19">
        <v>5</v>
      </c>
      <c r="F12" s="18">
        <v>3</v>
      </c>
      <c r="G12" s="40"/>
      <c r="H12" s="52">
        <f t="shared" si="1"/>
        <v>0</v>
      </c>
      <c r="I12" s="39">
        <f>H12-H12*Kortingspercentages!$D$6</f>
        <v>0</v>
      </c>
      <c r="J12" s="32">
        <f t="shared" si="0"/>
        <v>0</v>
      </c>
    </row>
    <row r="13" spans="1:10" x14ac:dyDescent="0.25">
      <c r="A13" s="16"/>
      <c r="B13" s="46"/>
      <c r="C13" s="8"/>
      <c r="D13" s="57" t="s">
        <v>174</v>
      </c>
      <c r="E13" s="19">
        <v>5</v>
      </c>
      <c r="F13" s="18">
        <v>3</v>
      </c>
      <c r="G13" s="40"/>
      <c r="H13" s="52">
        <f t="shared" si="1"/>
        <v>0</v>
      </c>
      <c r="I13" s="39">
        <f>H13-H13*Kortingspercentages!$D$6</f>
        <v>0</v>
      </c>
      <c r="J13" s="32">
        <f t="shared" si="0"/>
        <v>0</v>
      </c>
    </row>
    <row r="14" spans="1:10" x14ac:dyDescent="0.25">
      <c r="A14" s="16"/>
      <c r="B14" s="46"/>
      <c r="C14" s="8"/>
      <c r="D14" s="57" t="s">
        <v>176</v>
      </c>
      <c r="E14" s="19">
        <v>5</v>
      </c>
      <c r="F14" s="18">
        <v>3</v>
      </c>
      <c r="G14" s="40"/>
      <c r="H14" s="52">
        <f t="shared" si="1"/>
        <v>0</v>
      </c>
      <c r="I14" s="39">
        <f>H14-H14*Kortingspercentages!$D$6</f>
        <v>0</v>
      </c>
      <c r="J14" s="32">
        <f t="shared" si="0"/>
        <v>0</v>
      </c>
    </row>
    <row r="15" spans="1:10" x14ac:dyDescent="0.25">
      <c r="A15" s="16"/>
      <c r="B15" s="46"/>
      <c r="C15" s="8"/>
      <c r="D15" s="57" t="s">
        <v>177</v>
      </c>
      <c r="E15" s="19">
        <v>5</v>
      </c>
      <c r="F15" s="18">
        <v>3</v>
      </c>
      <c r="G15" s="40"/>
      <c r="H15" s="52">
        <f t="shared" si="1"/>
        <v>0</v>
      </c>
      <c r="I15" s="39">
        <f>H15-H15*Kortingspercentages!$D$6</f>
        <v>0</v>
      </c>
      <c r="J15" s="32">
        <f t="shared" si="0"/>
        <v>0</v>
      </c>
    </row>
    <row r="16" spans="1:10" x14ac:dyDescent="0.25">
      <c r="A16" s="16"/>
      <c r="B16" s="46"/>
      <c r="C16" s="8"/>
      <c r="D16" s="57" t="s">
        <v>178</v>
      </c>
      <c r="E16" s="19">
        <v>5</v>
      </c>
      <c r="F16" s="18">
        <v>3</v>
      </c>
      <c r="G16" s="40"/>
      <c r="H16" s="52">
        <f t="shared" si="1"/>
        <v>0</v>
      </c>
      <c r="I16" s="39">
        <f>H16-H16*Kortingspercentages!$D$6</f>
        <v>0</v>
      </c>
      <c r="J16" s="32">
        <f t="shared" si="0"/>
        <v>0</v>
      </c>
    </row>
    <row r="17" spans="1:10" ht="19.5" customHeight="1" x14ac:dyDescent="0.25">
      <c r="A17" s="16"/>
      <c r="B17" s="46"/>
      <c r="C17" s="8"/>
      <c r="D17" s="57" t="s">
        <v>179</v>
      </c>
      <c r="E17" s="19">
        <v>5</v>
      </c>
      <c r="F17" s="18">
        <v>3</v>
      </c>
      <c r="G17" s="40"/>
      <c r="H17" s="52">
        <f t="shared" si="1"/>
        <v>0</v>
      </c>
      <c r="I17" s="39">
        <f>H17-H17*Kortingspercentages!$D$6</f>
        <v>0</v>
      </c>
      <c r="J17" s="32">
        <f t="shared" si="0"/>
        <v>0</v>
      </c>
    </row>
    <row r="18" spans="1:10" ht="21" customHeight="1" x14ac:dyDescent="0.25">
      <c r="A18" s="16"/>
      <c r="B18" s="47"/>
      <c r="C18" s="20"/>
      <c r="D18" s="57" t="s">
        <v>180</v>
      </c>
      <c r="E18" s="19">
        <v>5</v>
      </c>
      <c r="F18" s="18">
        <v>3</v>
      </c>
      <c r="G18" s="40"/>
      <c r="H18" s="52">
        <f t="shared" si="1"/>
        <v>0</v>
      </c>
      <c r="I18" s="39">
        <f>H18-H18*Kortingspercentages!$D$6</f>
        <v>0</v>
      </c>
      <c r="J18" s="32">
        <f t="shared" si="0"/>
        <v>0</v>
      </c>
    </row>
    <row r="19" spans="1:10" ht="15.75" customHeight="1" x14ac:dyDescent="0.25">
      <c r="A19" s="16"/>
      <c r="B19" s="47"/>
      <c r="C19" s="20"/>
      <c r="D19" s="57" t="s">
        <v>181</v>
      </c>
      <c r="E19" s="19">
        <v>5</v>
      </c>
      <c r="F19" s="18">
        <v>3</v>
      </c>
      <c r="G19" s="40"/>
      <c r="H19" s="52">
        <f t="shared" si="1"/>
        <v>0</v>
      </c>
      <c r="I19" s="39">
        <f>H19-H19*Kortingspercentages!$D$6</f>
        <v>0</v>
      </c>
      <c r="J19" s="32">
        <f t="shared" si="0"/>
        <v>0</v>
      </c>
    </row>
    <row r="20" spans="1:10" ht="19.5" customHeight="1" x14ac:dyDescent="0.25">
      <c r="A20" s="16"/>
      <c r="B20" s="47"/>
      <c r="C20" s="20"/>
      <c r="D20" s="57" t="s">
        <v>182</v>
      </c>
      <c r="E20" s="19">
        <v>5</v>
      </c>
      <c r="F20" s="18">
        <v>3</v>
      </c>
      <c r="G20" s="40"/>
      <c r="H20" s="52">
        <f t="shared" si="1"/>
        <v>0</v>
      </c>
      <c r="I20" s="39">
        <f>H20-H20*Kortingspercentages!$D$6</f>
        <v>0</v>
      </c>
      <c r="J20" s="32">
        <f t="shared" si="0"/>
        <v>0</v>
      </c>
    </row>
    <row r="21" spans="1:10" ht="17.25" customHeight="1" x14ac:dyDescent="0.25">
      <c r="A21" s="16"/>
      <c r="B21" s="47"/>
      <c r="C21" s="20"/>
      <c r="D21" s="57" t="s">
        <v>183</v>
      </c>
      <c r="E21" s="19">
        <v>5</v>
      </c>
      <c r="F21" s="18">
        <v>3</v>
      </c>
      <c r="G21" s="40"/>
      <c r="H21" s="52">
        <f t="shared" si="1"/>
        <v>0</v>
      </c>
      <c r="I21" s="39">
        <f>H21-H21*Kortingspercentages!$D$6</f>
        <v>0</v>
      </c>
      <c r="J21" s="32">
        <f t="shared" si="0"/>
        <v>0</v>
      </c>
    </row>
    <row r="22" spans="1:10" x14ac:dyDescent="0.25">
      <c r="A22" s="16" t="s">
        <v>106</v>
      </c>
      <c r="B22" s="46"/>
      <c r="C22" s="8" t="s">
        <v>69</v>
      </c>
      <c r="D22" s="57" t="s">
        <v>184</v>
      </c>
      <c r="E22" s="19">
        <v>10</v>
      </c>
      <c r="F22" s="18">
        <v>1</v>
      </c>
      <c r="G22" s="40"/>
      <c r="H22" s="52">
        <f t="shared" si="1"/>
        <v>0</v>
      </c>
      <c r="I22" s="39">
        <f>H22-H22*Kortingspercentages!$D$7</f>
        <v>0</v>
      </c>
      <c r="J22" s="32">
        <f t="shared" si="0"/>
        <v>0</v>
      </c>
    </row>
    <row r="23" spans="1:10" x14ac:dyDescent="0.25">
      <c r="A23" s="16"/>
      <c r="B23" s="46"/>
      <c r="C23" s="8"/>
      <c r="D23" s="57" t="s">
        <v>185</v>
      </c>
      <c r="E23" s="19">
        <v>10</v>
      </c>
      <c r="F23" s="18">
        <v>5</v>
      </c>
      <c r="G23" s="40"/>
      <c r="H23" s="52">
        <f t="shared" si="1"/>
        <v>0</v>
      </c>
      <c r="I23" s="39">
        <f>H23-H23*Kortingspercentages!$D$7</f>
        <v>0</v>
      </c>
      <c r="J23" s="32">
        <f t="shared" si="0"/>
        <v>0</v>
      </c>
    </row>
    <row r="24" spans="1:10" x14ac:dyDescent="0.25">
      <c r="A24" s="16"/>
      <c r="B24" s="46"/>
      <c r="C24" s="8"/>
      <c r="D24" s="57" t="s">
        <v>186</v>
      </c>
      <c r="E24" s="19">
        <v>10</v>
      </c>
      <c r="F24" s="18">
        <v>5</v>
      </c>
      <c r="G24" s="40"/>
      <c r="H24" s="52">
        <f t="shared" si="1"/>
        <v>0</v>
      </c>
      <c r="I24" s="39">
        <f>H24-H24*Kortingspercentages!$D$7</f>
        <v>0</v>
      </c>
      <c r="J24" s="32">
        <f t="shared" si="0"/>
        <v>0</v>
      </c>
    </row>
    <row r="25" spans="1:10" x14ac:dyDescent="0.25">
      <c r="A25" s="16"/>
      <c r="B25" s="46"/>
      <c r="C25" s="8"/>
      <c r="D25" s="57" t="s">
        <v>187</v>
      </c>
      <c r="E25" s="19">
        <v>10</v>
      </c>
      <c r="F25" s="18">
        <v>5</v>
      </c>
      <c r="G25" s="40"/>
      <c r="H25" s="52">
        <f t="shared" si="1"/>
        <v>0</v>
      </c>
      <c r="I25" s="39">
        <f>H25-H25*Kortingspercentages!$D$7</f>
        <v>0</v>
      </c>
      <c r="J25" s="32">
        <f t="shared" si="0"/>
        <v>0</v>
      </c>
    </row>
    <row r="26" spans="1:10" x14ac:dyDescent="0.25">
      <c r="A26" s="16" t="s">
        <v>107</v>
      </c>
      <c r="B26" s="46"/>
      <c r="C26" s="8" t="s">
        <v>70</v>
      </c>
      <c r="D26" s="57" t="s">
        <v>72</v>
      </c>
      <c r="E26" s="19">
        <v>5</v>
      </c>
      <c r="F26" s="18">
        <v>3</v>
      </c>
      <c r="G26" s="40"/>
      <c r="H26" s="52">
        <f t="shared" si="1"/>
        <v>0</v>
      </c>
      <c r="I26" s="39">
        <f>H26-H26*Kortingspercentages!$D$8</f>
        <v>0</v>
      </c>
      <c r="J26" s="32">
        <f t="shared" si="0"/>
        <v>0</v>
      </c>
    </row>
    <row r="27" spans="1:10" x14ac:dyDescent="0.25">
      <c r="A27" s="16"/>
      <c r="B27" s="46"/>
      <c r="C27" s="8"/>
      <c r="D27" s="57" t="s">
        <v>188</v>
      </c>
      <c r="E27" s="19">
        <v>5</v>
      </c>
      <c r="F27" s="18">
        <v>3</v>
      </c>
      <c r="G27" s="40"/>
      <c r="H27" s="52">
        <f t="shared" si="1"/>
        <v>0</v>
      </c>
      <c r="I27" s="39">
        <f>H27-H27*Kortingspercentages!$D$8</f>
        <v>0</v>
      </c>
      <c r="J27" s="32">
        <f t="shared" si="0"/>
        <v>0</v>
      </c>
    </row>
    <row r="28" spans="1:10" x14ac:dyDescent="0.25">
      <c r="A28" s="16"/>
      <c r="B28" s="46"/>
      <c r="C28" s="8"/>
      <c r="D28" s="57" t="s">
        <v>189</v>
      </c>
      <c r="E28" s="19">
        <v>5</v>
      </c>
      <c r="F28" s="18">
        <v>3</v>
      </c>
      <c r="G28" s="40"/>
      <c r="H28" s="52">
        <f t="shared" si="1"/>
        <v>0</v>
      </c>
      <c r="I28" s="39">
        <f>H28-H28*Kortingspercentages!$D$8</f>
        <v>0</v>
      </c>
      <c r="J28" s="32">
        <f t="shared" si="0"/>
        <v>0</v>
      </c>
    </row>
    <row r="29" spans="1:10" x14ac:dyDescent="0.25">
      <c r="A29" s="16"/>
      <c r="B29" s="46"/>
      <c r="C29" s="8"/>
      <c r="D29" s="57" t="s">
        <v>190</v>
      </c>
      <c r="E29" s="19">
        <v>5</v>
      </c>
      <c r="F29" s="18">
        <v>3</v>
      </c>
      <c r="G29" s="40"/>
      <c r="H29" s="52">
        <f t="shared" si="1"/>
        <v>0</v>
      </c>
      <c r="I29" s="39">
        <f>H29-H29*Kortingspercentages!$D$8</f>
        <v>0</v>
      </c>
      <c r="J29" s="32">
        <f t="shared" si="0"/>
        <v>0</v>
      </c>
    </row>
    <row r="30" spans="1:10" x14ac:dyDescent="0.25">
      <c r="A30" s="16"/>
      <c r="B30" s="46"/>
      <c r="C30" s="8"/>
      <c r="D30" s="57" t="s">
        <v>191</v>
      </c>
      <c r="E30" s="19">
        <v>5</v>
      </c>
      <c r="F30" s="18">
        <v>3</v>
      </c>
      <c r="G30" s="40"/>
      <c r="H30" s="52">
        <f t="shared" si="1"/>
        <v>0</v>
      </c>
      <c r="I30" s="39">
        <f>H30-H30*Kortingspercentages!$D$8</f>
        <v>0</v>
      </c>
      <c r="J30" s="32">
        <f t="shared" si="0"/>
        <v>0</v>
      </c>
    </row>
    <row r="31" spans="1:10" x14ac:dyDescent="0.25">
      <c r="A31" s="16" t="s">
        <v>108</v>
      </c>
      <c r="B31" s="46"/>
      <c r="C31" s="8" t="s">
        <v>71</v>
      </c>
      <c r="D31" s="57" t="s">
        <v>192</v>
      </c>
      <c r="E31" s="19">
        <v>5</v>
      </c>
      <c r="F31" s="18">
        <v>1</v>
      </c>
      <c r="G31" s="40"/>
      <c r="H31" s="52">
        <f t="shared" si="1"/>
        <v>0</v>
      </c>
      <c r="I31" s="39">
        <f>H31-H31*Kortingspercentages!$D$9</f>
        <v>0</v>
      </c>
      <c r="J31" s="32">
        <f t="shared" si="0"/>
        <v>0</v>
      </c>
    </row>
    <row r="32" spans="1:10" x14ac:dyDescent="0.25">
      <c r="A32" s="16"/>
      <c r="B32" s="46"/>
      <c r="C32" s="8"/>
      <c r="D32" s="57" t="s">
        <v>73</v>
      </c>
      <c r="E32" s="19">
        <v>5</v>
      </c>
      <c r="F32" s="18">
        <v>1</v>
      </c>
      <c r="G32" s="40"/>
      <c r="H32" s="52">
        <f t="shared" si="1"/>
        <v>0</v>
      </c>
      <c r="I32" s="39">
        <f>H32-H32*Kortingspercentages!$D$9</f>
        <v>0</v>
      </c>
      <c r="J32" s="32">
        <f t="shared" si="0"/>
        <v>0</v>
      </c>
    </row>
    <row r="33" spans="1:10" x14ac:dyDescent="0.25">
      <c r="A33" s="16"/>
      <c r="B33" s="46"/>
      <c r="C33" s="8"/>
      <c r="D33" s="56" t="s">
        <v>193</v>
      </c>
      <c r="E33" s="17">
        <v>5</v>
      </c>
      <c r="F33" s="18">
        <v>1</v>
      </c>
      <c r="G33" s="40"/>
      <c r="H33" s="52">
        <f t="shared" si="1"/>
        <v>0</v>
      </c>
      <c r="I33" s="39">
        <f>H33-H33*Kortingspercentages!$D$9</f>
        <v>0</v>
      </c>
      <c r="J33" s="32">
        <f t="shared" ref="J33:J62" si="2">I33*F33</f>
        <v>0</v>
      </c>
    </row>
    <row r="34" spans="1:10" x14ac:dyDescent="0.25">
      <c r="A34" s="16"/>
      <c r="B34" s="46"/>
      <c r="C34" s="8"/>
      <c r="D34" s="56" t="s">
        <v>194</v>
      </c>
      <c r="E34" s="17">
        <v>5</v>
      </c>
      <c r="F34" s="18">
        <v>1</v>
      </c>
      <c r="G34" s="40"/>
      <c r="H34" s="52">
        <f t="shared" si="1"/>
        <v>0</v>
      </c>
      <c r="I34" s="39">
        <f>H34-H34*Kortingspercentages!$D$9</f>
        <v>0</v>
      </c>
      <c r="J34" s="32">
        <f t="shared" si="2"/>
        <v>0</v>
      </c>
    </row>
    <row r="35" spans="1:10" x14ac:dyDescent="0.25">
      <c r="A35" s="16" t="s">
        <v>109</v>
      </c>
      <c r="B35" s="46"/>
      <c r="C35" s="8" t="s">
        <v>74</v>
      </c>
      <c r="D35" s="57" t="s">
        <v>195</v>
      </c>
      <c r="E35" s="19">
        <v>1</v>
      </c>
      <c r="F35" s="18">
        <v>1</v>
      </c>
      <c r="G35" s="40"/>
      <c r="H35" s="52">
        <f t="shared" si="1"/>
        <v>0</v>
      </c>
      <c r="I35" s="39">
        <f>H35-H35*Kortingspercentages!$D$10</f>
        <v>0</v>
      </c>
      <c r="J35" s="32">
        <f t="shared" si="2"/>
        <v>0</v>
      </c>
    </row>
    <row r="36" spans="1:10" ht="30" x14ac:dyDescent="0.25">
      <c r="A36" s="16"/>
      <c r="B36" s="46"/>
      <c r="C36" s="8"/>
      <c r="D36" s="57" t="s">
        <v>196</v>
      </c>
      <c r="E36" s="19">
        <v>1</v>
      </c>
      <c r="F36" s="18">
        <v>1</v>
      </c>
      <c r="G36" s="40"/>
      <c r="H36" s="52">
        <f t="shared" si="1"/>
        <v>0</v>
      </c>
      <c r="I36" s="39">
        <f>H36-H36*Kortingspercentages!$D$10</f>
        <v>0</v>
      </c>
      <c r="J36" s="32">
        <f t="shared" si="2"/>
        <v>0</v>
      </c>
    </row>
    <row r="37" spans="1:10" x14ac:dyDescent="0.25">
      <c r="A37" s="16" t="s">
        <v>110</v>
      </c>
      <c r="B37" s="46"/>
      <c r="C37" s="8" t="s">
        <v>75</v>
      </c>
      <c r="D37" s="57" t="s">
        <v>198</v>
      </c>
      <c r="E37" s="19">
        <v>1</v>
      </c>
      <c r="F37" s="18">
        <v>1</v>
      </c>
      <c r="G37" s="40"/>
      <c r="H37" s="52">
        <f t="shared" si="1"/>
        <v>0</v>
      </c>
      <c r="I37" s="39">
        <f>H37-H37*Kortingspercentages!$D$11</f>
        <v>0</v>
      </c>
      <c r="J37" s="32">
        <f t="shared" si="2"/>
        <v>0</v>
      </c>
    </row>
    <row r="38" spans="1:10" x14ac:dyDescent="0.25">
      <c r="A38" s="16"/>
      <c r="B38" s="46"/>
      <c r="C38" s="8"/>
      <c r="D38" s="57" t="s">
        <v>197</v>
      </c>
      <c r="E38" s="19">
        <v>1</v>
      </c>
      <c r="F38" s="18">
        <v>1</v>
      </c>
      <c r="G38" s="40"/>
      <c r="H38" s="52">
        <f t="shared" si="1"/>
        <v>0</v>
      </c>
      <c r="I38" s="39">
        <f>H38-H38*Kortingspercentages!$D$11</f>
        <v>0</v>
      </c>
      <c r="J38" s="32">
        <f t="shared" si="2"/>
        <v>0</v>
      </c>
    </row>
    <row r="39" spans="1:10" x14ac:dyDescent="0.25">
      <c r="A39" s="16" t="s">
        <v>138</v>
      </c>
      <c r="B39" s="46"/>
      <c r="C39" s="8" t="s">
        <v>139</v>
      </c>
      <c r="D39" s="57" t="s">
        <v>13</v>
      </c>
      <c r="E39" s="19">
        <v>1</v>
      </c>
      <c r="F39" s="18">
        <v>1</v>
      </c>
      <c r="G39" s="40"/>
      <c r="H39" s="52">
        <f t="shared" si="1"/>
        <v>0</v>
      </c>
      <c r="I39" s="39">
        <f>H39-H39*Kortingspercentages!$D$12</f>
        <v>0</v>
      </c>
      <c r="J39" s="32">
        <f t="shared" si="2"/>
        <v>0</v>
      </c>
    </row>
    <row r="40" spans="1:10" x14ac:dyDescent="0.25">
      <c r="A40" s="16"/>
      <c r="B40" s="46"/>
      <c r="C40" s="8"/>
      <c r="D40" s="57" t="s">
        <v>12</v>
      </c>
      <c r="E40" s="19">
        <v>1</v>
      </c>
      <c r="F40" s="18">
        <v>1</v>
      </c>
      <c r="G40" s="40"/>
      <c r="H40" s="52">
        <f t="shared" si="1"/>
        <v>0</v>
      </c>
      <c r="I40" s="39">
        <f>H40-H40*Kortingspercentages!$D$12</f>
        <v>0</v>
      </c>
      <c r="J40" s="32">
        <f t="shared" si="2"/>
        <v>0</v>
      </c>
    </row>
    <row r="41" spans="1:10" x14ac:dyDescent="0.25">
      <c r="A41" s="16" t="s">
        <v>111</v>
      </c>
      <c r="B41" s="50" t="s">
        <v>5</v>
      </c>
      <c r="C41" s="8" t="s">
        <v>76</v>
      </c>
      <c r="D41" s="58" t="s">
        <v>16</v>
      </c>
      <c r="E41" s="21">
        <v>1</v>
      </c>
      <c r="F41" s="18">
        <v>5</v>
      </c>
      <c r="G41" s="40"/>
      <c r="H41" s="52">
        <f t="shared" si="1"/>
        <v>0</v>
      </c>
      <c r="I41" s="39">
        <f>H41-H41*Kortingspercentages!$D$14</f>
        <v>0</v>
      </c>
      <c r="J41" s="32">
        <f t="shared" si="2"/>
        <v>0</v>
      </c>
    </row>
    <row r="42" spans="1:10" x14ac:dyDescent="0.25">
      <c r="A42" s="16"/>
      <c r="B42" s="46"/>
      <c r="C42" s="9"/>
      <c r="D42" s="59" t="s">
        <v>199</v>
      </c>
      <c r="E42" s="22">
        <v>1</v>
      </c>
      <c r="F42" s="18">
        <v>5</v>
      </c>
      <c r="G42" s="40"/>
      <c r="H42" s="52">
        <f t="shared" si="1"/>
        <v>0</v>
      </c>
      <c r="I42" s="39">
        <f>H42-H42*Kortingspercentages!$D$14</f>
        <v>0</v>
      </c>
      <c r="J42" s="32">
        <f t="shared" si="2"/>
        <v>0</v>
      </c>
    </row>
    <row r="43" spans="1:10" x14ac:dyDescent="0.25">
      <c r="A43" s="16"/>
      <c r="B43" s="46"/>
      <c r="C43" s="9"/>
      <c r="D43" s="60" t="s">
        <v>17</v>
      </c>
      <c r="E43" s="23">
        <v>1</v>
      </c>
      <c r="F43" s="18">
        <v>5</v>
      </c>
      <c r="G43" s="40"/>
      <c r="H43" s="52">
        <f t="shared" si="1"/>
        <v>0</v>
      </c>
      <c r="I43" s="39">
        <f>H43-H43*Kortingspercentages!$D$14</f>
        <v>0</v>
      </c>
      <c r="J43" s="32">
        <f t="shared" si="2"/>
        <v>0</v>
      </c>
    </row>
    <row r="44" spans="1:10" x14ac:dyDescent="0.25">
      <c r="A44" s="16"/>
      <c r="B44" s="46"/>
      <c r="C44" s="9"/>
      <c r="D44" s="59" t="s">
        <v>18</v>
      </c>
      <c r="E44" s="22">
        <v>1</v>
      </c>
      <c r="F44" s="18">
        <v>5</v>
      </c>
      <c r="G44" s="40"/>
      <c r="H44" s="52">
        <f t="shared" si="1"/>
        <v>0</v>
      </c>
      <c r="I44" s="39">
        <f>H44-H44*Kortingspercentages!$D$14</f>
        <v>0</v>
      </c>
      <c r="J44" s="32">
        <f t="shared" si="2"/>
        <v>0</v>
      </c>
    </row>
    <row r="45" spans="1:10" x14ac:dyDescent="0.25">
      <c r="A45" s="16"/>
      <c r="B45" s="46"/>
      <c r="C45" s="9"/>
      <c r="D45" s="60" t="s">
        <v>19</v>
      </c>
      <c r="E45" s="23">
        <v>1</v>
      </c>
      <c r="F45" s="18">
        <v>5</v>
      </c>
      <c r="G45" s="40"/>
      <c r="H45" s="52">
        <f t="shared" si="1"/>
        <v>0</v>
      </c>
      <c r="I45" s="39">
        <f>H45-H45*Kortingspercentages!$D$14</f>
        <v>0</v>
      </c>
      <c r="J45" s="32">
        <f t="shared" si="2"/>
        <v>0</v>
      </c>
    </row>
    <row r="46" spans="1:10" x14ac:dyDescent="0.25">
      <c r="A46" s="16"/>
      <c r="B46" s="46"/>
      <c r="C46" s="9"/>
      <c r="D46" s="59" t="s">
        <v>200</v>
      </c>
      <c r="E46" s="22">
        <v>1</v>
      </c>
      <c r="F46" s="18">
        <v>5</v>
      </c>
      <c r="G46" s="40"/>
      <c r="H46" s="52">
        <f t="shared" si="1"/>
        <v>0</v>
      </c>
      <c r="I46" s="39">
        <f>H46-H46*Kortingspercentages!$D$14</f>
        <v>0</v>
      </c>
      <c r="J46" s="32">
        <f t="shared" si="2"/>
        <v>0</v>
      </c>
    </row>
    <row r="47" spans="1:10" x14ac:dyDescent="0.25">
      <c r="A47" s="16"/>
      <c r="B47" s="46"/>
      <c r="C47" s="9"/>
      <c r="D47" s="60" t="s">
        <v>201</v>
      </c>
      <c r="E47" s="23">
        <v>1</v>
      </c>
      <c r="F47" s="18">
        <v>5</v>
      </c>
      <c r="G47" s="40"/>
      <c r="H47" s="52">
        <f t="shared" si="1"/>
        <v>0</v>
      </c>
      <c r="I47" s="39">
        <f>H47-H47*Kortingspercentages!$D$14</f>
        <v>0</v>
      </c>
      <c r="J47" s="32">
        <f t="shared" si="2"/>
        <v>0</v>
      </c>
    </row>
    <row r="48" spans="1:10" x14ac:dyDescent="0.25">
      <c r="A48" s="16"/>
      <c r="B48" s="46"/>
      <c r="C48" s="9"/>
      <c r="D48" s="59" t="s">
        <v>22</v>
      </c>
      <c r="E48" s="22">
        <v>1</v>
      </c>
      <c r="F48" s="18">
        <v>5</v>
      </c>
      <c r="G48" s="40"/>
      <c r="H48" s="52">
        <f t="shared" si="1"/>
        <v>0</v>
      </c>
      <c r="I48" s="39">
        <f>H48-H48*Kortingspercentages!$D$14</f>
        <v>0</v>
      </c>
      <c r="J48" s="32">
        <f t="shared" si="2"/>
        <v>0</v>
      </c>
    </row>
    <row r="49" spans="1:10" x14ac:dyDescent="0.25">
      <c r="A49" s="16" t="s">
        <v>112</v>
      </c>
      <c r="B49" s="46"/>
      <c r="C49" s="9" t="s">
        <v>77</v>
      </c>
      <c r="D49" s="59" t="s">
        <v>20</v>
      </c>
      <c r="E49" s="22">
        <v>1</v>
      </c>
      <c r="F49" s="18">
        <v>5</v>
      </c>
      <c r="G49" s="40"/>
      <c r="H49" s="52">
        <f t="shared" si="1"/>
        <v>0</v>
      </c>
      <c r="I49" s="39">
        <f>H49-H49*Kortingspercentages!$D$15</f>
        <v>0</v>
      </c>
      <c r="J49" s="32">
        <f t="shared" si="2"/>
        <v>0</v>
      </c>
    </row>
    <row r="50" spans="1:10" x14ac:dyDescent="0.25">
      <c r="A50" s="16"/>
      <c r="B50" s="46"/>
      <c r="C50" s="9"/>
      <c r="D50" s="60" t="s">
        <v>21</v>
      </c>
      <c r="E50" s="23">
        <v>1</v>
      </c>
      <c r="F50" s="18">
        <v>5</v>
      </c>
      <c r="G50" s="40"/>
      <c r="H50" s="52">
        <f t="shared" si="1"/>
        <v>0</v>
      </c>
      <c r="I50" s="39">
        <f>H50-H50*Kortingspercentages!$D$15</f>
        <v>0</v>
      </c>
      <c r="J50" s="32">
        <f t="shared" si="2"/>
        <v>0</v>
      </c>
    </row>
    <row r="51" spans="1:10" x14ac:dyDescent="0.25">
      <c r="A51" s="16" t="s">
        <v>113</v>
      </c>
      <c r="B51" s="46"/>
      <c r="C51" s="9" t="s">
        <v>78</v>
      </c>
      <c r="D51" s="59" t="s">
        <v>202</v>
      </c>
      <c r="E51" s="22">
        <v>5</v>
      </c>
      <c r="F51" s="18">
        <v>3</v>
      </c>
      <c r="G51" s="40"/>
      <c r="H51" s="52">
        <f t="shared" si="1"/>
        <v>0</v>
      </c>
      <c r="I51" s="39">
        <f>H51-H51*Kortingspercentages!$D$16</f>
        <v>0</v>
      </c>
      <c r="J51" s="32">
        <f t="shared" si="2"/>
        <v>0</v>
      </c>
    </row>
    <row r="52" spans="1:10" x14ac:dyDescent="0.25">
      <c r="A52" s="16"/>
      <c r="B52" s="46"/>
      <c r="C52" s="9"/>
      <c r="D52" s="59" t="s">
        <v>23</v>
      </c>
      <c r="E52" s="24">
        <v>5</v>
      </c>
      <c r="F52" s="18">
        <v>3</v>
      </c>
      <c r="G52" s="40"/>
      <c r="H52" s="52">
        <f t="shared" si="1"/>
        <v>0</v>
      </c>
      <c r="I52" s="39">
        <f>H52-H52*Kortingspercentages!$D$16</f>
        <v>0</v>
      </c>
      <c r="J52" s="32">
        <f t="shared" si="2"/>
        <v>0</v>
      </c>
    </row>
    <row r="53" spans="1:10" x14ac:dyDescent="0.25">
      <c r="A53" s="16" t="s">
        <v>114</v>
      </c>
      <c r="B53" s="46"/>
      <c r="C53" s="9" t="s">
        <v>79</v>
      </c>
      <c r="D53" s="59" t="s">
        <v>203</v>
      </c>
      <c r="E53" s="22">
        <v>5</v>
      </c>
      <c r="F53" s="18">
        <v>3</v>
      </c>
      <c r="G53" s="40"/>
      <c r="H53" s="52">
        <f t="shared" si="1"/>
        <v>0</v>
      </c>
      <c r="I53" s="39">
        <f>H53-H53*Kortingspercentages!$D$17</f>
        <v>0</v>
      </c>
      <c r="J53" s="32">
        <f t="shared" si="2"/>
        <v>0</v>
      </c>
    </row>
    <row r="54" spans="1:10" x14ac:dyDescent="0.25">
      <c r="A54" s="16"/>
      <c r="B54" s="46"/>
      <c r="C54" s="9"/>
      <c r="D54" s="60" t="s">
        <v>204</v>
      </c>
      <c r="E54" s="23">
        <v>5</v>
      </c>
      <c r="F54" s="18">
        <v>3</v>
      </c>
      <c r="G54" s="40"/>
      <c r="H54" s="52">
        <f t="shared" si="1"/>
        <v>0</v>
      </c>
      <c r="I54" s="39">
        <f>H54-H54*Kortingspercentages!$D$17</f>
        <v>0</v>
      </c>
      <c r="J54" s="32">
        <f t="shared" si="2"/>
        <v>0</v>
      </c>
    </row>
    <row r="55" spans="1:10" x14ac:dyDescent="0.25">
      <c r="A55" s="16"/>
      <c r="B55" s="46"/>
      <c r="C55" s="9"/>
      <c r="D55" s="59" t="s">
        <v>205</v>
      </c>
      <c r="E55" s="22">
        <v>5</v>
      </c>
      <c r="F55" s="18">
        <v>3</v>
      </c>
      <c r="G55" s="40"/>
      <c r="H55" s="52">
        <f t="shared" si="1"/>
        <v>0</v>
      </c>
      <c r="I55" s="39">
        <f>H55-H55*Kortingspercentages!$D$17</f>
        <v>0</v>
      </c>
      <c r="J55" s="32">
        <f t="shared" si="2"/>
        <v>0</v>
      </c>
    </row>
    <row r="56" spans="1:10" x14ac:dyDescent="0.25">
      <c r="A56" s="16"/>
      <c r="B56" s="46"/>
      <c r="C56" s="9"/>
      <c r="D56" s="60" t="s">
        <v>206</v>
      </c>
      <c r="E56" s="23">
        <v>5</v>
      </c>
      <c r="F56" s="18">
        <v>3</v>
      </c>
      <c r="G56" s="40"/>
      <c r="H56" s="52">
        <f t="shared" si="1"/>
        <v>0</v>
      </c>
      <c r="I56" s="39">
        <f>H56-H56*Kortingspercentages!$D$17</f>
        <v>0</v>
      </c>
      <c r="J56" s="32">
        <f t="shared" si="2"/>
        <v>0</v>
      </c>
    </row>
    <row r="57" spans="1:10" x14ac:dyDescent="0.25">
      <c r="A57" s="16" t="s">
        <v>115</v>
      </c>
      <c r="B57" s="46"/>
      <c r="C57" s="9" t="s">
        <v>6</v>
      </c>
      <c r="D57" s="60" t="s">
        <v>207</v>
      </c>
      <c r="E57" s="23">
        <v>10</v>
      </c>
      <c r="F57" s="18">
        <v>3</v>
      </c>
      <c r="G57" s="40"/>
      <c r="H57" s="52">
        <f t="shared" si="1"/>
        <v>0</v>
      </c>
      <c r="I57" s="39">
        <f>H57-H57*Kortingspercentages!$D$18</f>
        <v>0</v>
      </c>
      <c r="J57" s="32">
        <f t="shared" si="2"/>
        <v>0</v>
      </c>
    </row>
    <row r="58" spans="1:10" x14ac:dyDescent="0.25">
      <c r="A58" s="16"/>
      <c r="B58" s="46"/>
      <c r="C58" s="9"/>
      <c r="D58" s="59" t="s">
        <v>208</v>
      </c>
      <c r="E58" s="22">
        <v>10</v>
      </c>
      <c r="F58" s="18">
        <v>3</v>
      </c>
      <c r="G58" s="40"/>
      <c r="H58" s="52">
        <f t="shared" si="1"/>
        <v>0</v>
      </c>
      <c r="I58" s="39">
        <f>H58-H58*Kortingspercentages!$D$18</f>
        <v>0</v>
      </c>
      <c r="J58" s="32">
        <f t="shared" si="2"/>
        <v>0</v>
      </c>
    </row>
    <row r="59" spans="1:10" x14ac:dyDescent="0.25">
      <c r="A59" s="16"/>
      <c r="B59" s="46"/>
      <c r="C59" s="9"/>
      <c r="D59" s="60" t="s">
        <v>209</v>
      </c>
      <c r="E59" s="23">
        <v>10</v>
      </c>
      <c r="F59" s="18">
        <v>3</v>
      </c>
      <c r="G59" s="40"/>
      <c r="H59" s="52">
        <f t="shared" si="1"/>
        <v>0</v>
      </c>
      <c r="I59" s="39">
        <f>H59-H59*Kortingspercentages!$D$18</f>
        <v>0</v>
      </c>
      <c r="J59" s="32">
        <f t="shared" si="2"/>
        <v>0</v>
      </c>
    </row>
    <row r="60" spans="1:10" x14ac:dyDescent="0.25">
      <c r="A60" s="16"/>
      <c r="B60" s="46"/>
      <c r="C60" s="9"/>
      <c r="D60" s="59" t="s">
        <v>210</v>
      </c>
      <c r="E60" s="22">
        <v>10</v>
      </c>
      <c r="F60" s="18">
        <v>3</v>
      </c>
      <c r="G60" s="40"/>
      <c r="H60" s="52">
        <f t="shared" si="1"/>
        <v>0</v>
      </c>
      <c r="I60" s="39">
        <f>H60-H60*Kortingspercentages!$D$18</f>
        <v>0</v>
      </c>
      <c r="J60" s="32">
        <f t="shared" si="2"/>
        <v>0</v>
      </c>
    </row>
    <row r="61" spans="1:10" x14ac:dyDescent="0.25">
      <c r="A61" s="16"/>
      <c r="B61" s="46"/>
      <c r="C61" s="9"/>
      <c r="D61" s="59" t="s">
        <v>211</v>
      </c>
      <c r="E61" s="22">
        <v>10</v>
      </c>
      <c r="F61" s="18">
        <v>3</v>
      </c>
      <c r="G61" s="40"/>
      <c r="H61" s="52">
        <f t="shared" si="1"/>
        <v>0</v>
      </c>
      <c r="I61" s="39">
        <f>H61-H61*Kortingspercentages!$D$18</f>
        <v>0</v>
      </c>
      <c r="J61" s="32">
        <f t="shared" si="2"/>
        <v>0</v>
      </c>
    </row>
    <row r="62" spans="1:10" x14ac:dyDescent="0.25">
      <c r="A62" s="16"/>
      <c r="B62" s="46"/>
      <c r="C62" s="9"/>
      <c r="D62" s="60" t="s">
        <v>212</v>
      </c>
      <c r="E62" s="23">
        <v>10</v>
      </c>
      <c r="F62" s="18">
        <v>3</v>
      </c>
      <c r="G62" s="40"/>
      <c r="H62" s="52">
        <f t="shared" si="1"/>
        <v>0</v>
      </c>
      <c r="I62" s="39">
        <f>H62-H62*Kortingspercentages!$D$18</f>
        <v>0</v>
      </c>
      <c r="J62" s="32">
        <f t="shared" si="2"/>
        <v>0</v>
      </c>
    </row>
    <row r="63" spans="1:10" x14ac:dyDescent="0.25">
      <c r="A63" s="16" t="s">
        <v>116</v>
      </c>
      <c r="B63" s="46"/>
      <c r="C63" s="9" t="s">
        <v>80</v>
      </c>
      <c r="D63" s="59" t="s">
        <v>213</v>
      </c>
      <c r="E63" s="22">
        <v>10</v>
      </c>
      <c r="F63" s="18">
        <v>5</v>
      </c>
      <c r="G63" s="40"/>
      <c r="H63" s="52">
        <f t="shared" ref="H63:H111" si="3">E63*G63</f>
        <v>0</v>
      </c>
      <c r="I63" s="39">
        <f>H63-H63*Kortingspercentages!$D$19</f>
        <v>0</v>
      </c>
      <c r="J63" s="32">
        <f t="shared" ref="J63:J79" si="4">I63*F63</f>
        <v>0</v>
      </c>
    </row>
    <row r="64" spans="1:10" x14ac:dyDescent="0.25">
      <c r="A64" s="16"/>
      <c r="B64" s="46"/>
      <c r="C64" s="9"/>
      <c r="D64" s="61" t="s">
        <v>214</v>
      </c>
      <c r="E64" s="25">
        <v>10</v>
      </c>
      <c r="F64" s="18">
        <v>5</v>
      </c>
      <c r="G64" s="40"/>
      <c r="H64" s="52">
        <f t="shared" si="3"/>
        <v>0</v>
      </c>
      <c r="I64" s="39">
        <f>H64-H64*Kortingspercentages!$D$19</f>
        <v>0</v>
      </c>
      <c r="J64" s="32">
        <f t="shared" si="4"/>
        <v>0</v>
      </c>
    </row>
    <row r="65" spans="1:10" x14ac:dyDescent="0.25">
      <c r="A65" s="16"/>
      <c r="B65" s="46"/>
      <c r="C65" s="9"/>
      <c r="D65" s="61" t="s">
        <v>215</v>
      </c>
      <c r="E65" s="25">
        <v>10</v>
      </c>
      <c r="F65" s="18">
        <v>5</v>
      </c>
      <c r="G65" s="40"/>
      <c r="H65" s="52">
        <f t="shared" si="3"/>
        <v>0</v>
      </c>
      <c r="I65" s="39">
        <f>H65-H65*Kortingspercentages!$D$19</f>
        <v>0</v>
      </c>
      <c r="J65" s="32">
        <f t="shared" si="4"/>
        <v>0</v>
      </c>
    </row>
    <row r="66" spans="1:10" x14ac:dyDescent="0.25">
      <c r="A66" s="16"/>
      <c r="B66" s="46"/>
      <c r="C66" s="9"/>
      <c r="D66" s="61" t="s">
        <v>216</v>
      </c>
      <c r="E66" s="25">
        <v>10</v>
      </c>
      <c r="F66" s="18">
        <v>5</v>
      </c>
      <c r="G66" s="40"/>
      <c r="H66" s="52">
        <f t="shared" si="3"/>
        <v>0</v>
      </c>
      <c r="I66" s="39">
        <f>H66-H66*Kortingspercentages!$D$19</f>
        <v>0</v>
      </c>
      <c r="J66" s="32">
        <f t="shared" si="4"/>
        <v>0</v>
      </c>
    </row>
    <row r="67" spans="1:10" x14ac:dyDescent="0.25">
      <c r="A67" s="16" t="s">
        <v>117</v>
      </c>
      <c r="B67" s="50" t="s">
        <v>83</v>
      </c>
      <c r="C67" s="9" t="s">
        <v>82</v>
      </c>
      <c r="D67" s="62" t="s">
        <v>152</v>
      </c>
      <c r="E67" s="22">
        <v>1</v>
      </c>
      <c r="F67" s="18">
        <v>1</v>
      </c>
      <c r="G67" s="40"/>
      <c r="H67" s="52">
        <f t="shared" si="3"/>
        <v>0</v>
      </c>
      <c r="I67" s="39">
        <f>H67-H67*Kortingspercentages!$D$21</f>
        <v>0</v>
      </c>
      <c r="J67" s="32">
        <f t="shared" si="4"/>
        <v>0</v>
      </c>
    </row>
    <row r="68" spans="1:10" x14ac:dyDescent="0.25">
      <c r="A68" s="16"/>
      <c r="B68" s="46"/>
      <c r="C68" s="9"/>
      <c r="D68" s="62" t="s">
        <v>153</v>
      </c>
      <c r="E68" s="22">
        <v>1</v>
      </c>
      <c r="F68" s="18">
        <v>1</v>
      </c>
      <c r="G68" s="40"/>
      <c r="H68" s="52">
        <f t="shared" si="3"/>
        <v>0</v>
      </c>
      <c r="I68" s="39">
        <f>H68-H68*Kortingspercentages!$D$21</f>
        <v>0</v>
      </c>
      <c r="J68" s="32">
        <f t="shared" si="4"/>
        <v>0</v>
      </c>
    </row>
    <row r="69" spans="1:10" x14ac:dyDescent="0.25">
      <c r="A69" s="16"/>
      <c r="B69" s="46"/>
      <c r="C69" s="9"/>
      <c r="D69" s="62" t="s">
        <v>154</v>
      </c>
      <c r="E69" s="22">
        <v>1</v>
      </c>
      <c r="F69" s="18">
        <v>1</v>
      </c>
      <c r="G69" s="40"/>
      <c r="H69" s="52">
        <f t="shared" si="3"/>
        <v>0</v>
      </c>
      <c r="I69" s="39">
        <f>H69-H69*Kortingspercentages!$D$21</f>
        <v>0</v>
      </c>
      <c r="J69" s="32">
        <f t="shared" si="4"/>
        <v>0</v>
      </c>
    </row>
    <row r="70" spans="1:10" x14ac:dyDescent="0.25">
      <c r="A70" s="16" t="s">
        <v>130</v>
      </c>
      <c r="B70" s="46"/>
      <c r="C70" s="9" t="s">
        <v>84</v>
      </c>
      <c r="D70" s="62" t="s">
        <v>24</v>
      </c>
      <c r="E70" s="22">
        <v>1</v>
      </c>
      <c r="F70" s="18">
        <v>5</v>
      </c>
      <c r="G70" s="40"/>
      <c r="H70" s="52">
        <f t="shared" si="3"/>
        <v>0</v>
      </c>
      <c r="I70" s="39">
        <f>H70-H70*Kortingspercentages!$D$22</f>
        <v>0</v>
      </c>
      <c r="J70" s="32">
        <f t="shared" si="4"/>
        <v>0</v>
      </c>
    </row>
    <row r="71" spans="1:10" x14ac:dyDescent="0.25">
      <c r="A71" s="16"/>
      <c r="B71" s="46"/>
      <c r="C71" s="9"/>
      <c r="D71" s="62" t="s">
        <v>217</v>
      </c>
      <c r="E71" s="22">
        <v>1</v>
      </c>
      <c r="F71" s="18">
        <v>5</v>
      </c>
      <c r="G71" s="40"/>
      <c r="H71" s="52">
        <f t="shared" si="3"/>
        <v>0</v>
      </c>
      <c r="I71" s="39">
        <f>H71-H71*Kortingspercentages!$D$22</f>
        <v>0</v>
      </c>
      <c r="J71" s="32">
        <f t="shared" si="4"/>
        <v>0</v>
      </c>
    </row>
    <row r="72" spans="1:10" x14ac:dyDescent="0.25">
      <c r="A72" s="16"/>
      <c r="B72" s="46"/>
      <c r="C72" s="9"/>
      <c r="D72" s="62" t="s">
        <v>25</v>
      </c>
      <c r="E72" s="22">
        <v>1</v>
      </c>
      <c r="F72" s="18">
        <v>1</v>
      </c>
      <c r="G72" s="40"/>
      <c r="H72" s="52">
        <f t="shared" si="3"/>
        <v>0</v>
      </c>
      <c r="I72" s="39">
        <f>H72-H72*Kortingspercentages!$D$22</f>
        <v>0</v>
      </c>
      <c r="J72" s="32">
        <f t="shared" si="4"/>
        <v>0</v>
      </c>
    </row>
    <row r="73" spans="1:10" x14ac:dyDescent="0.25">
      <c r="A73" s="16" t="s">
        <v>119</v>
      </c>
      <c r="B73" s="46"/>
      <c r="C73" s="9" t="s">
        <v>85</v>
      </c>
      <c r="D73" s="62" t="s">
        <v>155</v>
      </c>
      <c r="E73" s="22">
        <v>1</v>
      </c>
      <c r="F73" s="18">
        <v>1</v>
      </c>
      <c r="G73" s="40"/>
      <c r="H73" s="52">
        <f t="shared" si="3"/>
        <v>0</v>
      </c>
      <c r="I73" s="39">
        <f>H73-H73*Kortingspercentages!$D$23</f>
        <v>0</v>
      </c>
      <c r="J73" s="32">
        <f t="shared" si="4"/>
        <v>0</v>
      </c>
    </row>
    <row r="74" spans="1:10" x14ac:dyDescent="0.25">
      <c r="A74" s="16"/>
      <c r="B74" s="46"/>
      <c r="C74" s="9"/>
      <c r="D74" s="62" t="s">
        <v>153</v>
      </c>
      <c r="E74" s="22">
        <v>1</v>
      </c>
      <c r="F74" s="18">
        <v>1</v>
      </c>
      <c r="G74" s="40"/>
      <c r="H74" s="52">
        <f t="shared" si="3"/>
        <v>0</v>
      </c>
      <c r="I74" s="39">
        <f>H74-H74*Kortingspercentages!$D$23</f>
        <v>0</v>
      </c>
      <c r="J74" s="32">
        <f t="shared" si="4"/>
        <v>0</v>
      </c>
    </row>
    <row r="75" spans="1:10" x14ac:dyDescent="0.25">
      <c r="A75" s="16"/>
      <c r="B75" s="46"/>
      <c r="C75" s="9"/>
      <c r="D75" s="62" t="s">
        <v>154</v>
      </c>
      <c r="E75" s="22">
        <v>1</v>
      </c>
      <c r="F75" s="18">
        <v>1</v>
      </c>
      <c r="G75" s="40"/>
      <c r="H75" s="52">
        <f t="shared" si="3"/>
        <v>0</v>
      </c>
      <c r="I75" s="39">
        <f>H75-H75*Kortingspercentages!$D$23</f>
        <v>0</v>
      </c>
      <c r="J75" s="32">
        <f t="shared" si="4"/>
        <v>0</v>
      </c>
    </row>
    <row r="76" spans="1:10" x14ac:dyDescent="0.25">
      <c r="A76" s="16" t="s">
        <v>120</v>
      </c>
      <c r="B76" s="46"/>
      <c r="C76" s="9" t="s">
        <v>86</v>
      </c>
      <c r="D76" s="62" t="s">
        <v>156</v>
      </c>
      <c r="E76" s="26">
        <v>1</v>
      </c>
      <c r="F76" s="18">
        <v>5</v>
      </c>
      <c r="G76" s="40"/>
      <c r="H76" s="52">
        <f t="shared" si="3"/>
        <v>0</v>
      </c>
      <c r="I76" s="39">
        <f>H76-H76*Kortingspercentages!$D$24</f>
        <v>0</v>
      </c>
      <c r="J76" s="32">
        <f t="shared" si="4"/>
        <v>0</v>
      </c>
    </row>
    <row r="77" spans="1:10" x14ac:dyDescent="0.25">
      <c r="A77" s="16"/>
      <c r="B77" s="46"/>
      <c r="C77" s="9"/>
      <c r="D77" s="62" t="s">
        <v>157</v>
      </c>
      <c r="E77" s="24">
        <v>1</v>
      </c>
      <c r="F77" s="18">
        <v>5</v>
      </c>
      <c r="G77" s="40"/>
      <c r="H77" s="52">
        <f t="shared" si="3"/>
        <v>0</v>
      </c>
      <c r="I77" s="39">
        <f>H77-H77*Kortingspercentages!$D$24</f>
        <v>0</v>
      </c>
      <c r="J77" s="32">
        <f t="shared" si="4"/>
        <v>0</v>
      </c>
    </row>
    <row r="78" spans="1:10" x14ac:dyDescent="0.25">
      <c r="A78" s="16"/>
      <c r="B78" s="46"/>
      <c r="C78" s="9"/>
      <c r="D78" s="62" t="s">
        <v>158</v>
      </c>
      <c r="E78" s="24">
        <v>1</v>
      </c>
      <c r="F78" s="18">
        <v>1</v>
      </c>
      <c r="G78" s="40"/>
      <c r="H78" s="52">
        <f t="shared" si="3"/>
        <v>0</v>
      </c>
      <c r="I78" s="39">
        <f>H78-H78*Kortingspercentages!$D$24</f>
        <v>0</v>
      </c>
      <c r="J78" s="32">
        <f t="shared" si="4"/>
        <v>0</v>
      </c>
    </row>
    <row r="79" spans="1:10" x14ac:dyDescent="0.25">
      <c r="A79" s="16" t="s">
        <v>121</v>
      </c>
      <c r="B79" s="46"/>
      <c r="C79" s="9" t="s">
        <v>87</v>
      </c>
      <c r="D79" s="63" t="s">
        <v>88</v>
      </c>
      <c r="E79" s="24">
        <v>10</v>
      </c>
      <c r="F79" s="18">
        <v>3</v>
      </c>
      <c r="G79" s="40"/>
      <c r="H79" s="52">
        <f t="shared" si="3"/>
        <v>0</v>
      </c>
      <c r="I79" s="39">
        <f>H79-H79*Kortingspercentages!$D$25</f>
        <v>0</v>
      </c>
      <c r="J79" s="32">
        <f t="shared" si="4"/>
        <v>0</v>
      </c>
    </row>
    <row r="80" spans="1:10" x14ac:dyDescent="0.25">
      <c r="A80" s="16"/>
      <c r="B80" s="46"/>
      <c r="C80" s="9"/>
      <c r="D80" s="63" t="s">
        <v>89</v>
      </c>
      <c r="E80" s="24">
        <v>10</v>
      </c>
      <c r="F80" s="18">
        <v>3</v>
      </c>
      <c r="G80" s="40"/>
      <c r="H80" s="52">
        <f t="shared" si="3"/>
        <v>0</v>
      </c>
      <c r="I80" s="39">
        <f>H80-H80*Kortingspercentages!$D$25</f>
        <v>0</v>
      </c>
      <c r="J80" s="32">
        <f t="shared" ref="J80:J110" si="5">I80*F80</f>
        <v>0</v>
      </c>
    </row>
    <row r="81" spans="1:10" x14ac:dyDescent="0.25">
      <c r="A81" s="16"/>
      <c r="B81" s="46"/>
      <c r="C81" s="9"/>
      <c r="D81" s="63" t="s">
        <v>90</v>
      </c>
      <c r="E81" s="24">
        <v>10</v>
      </c>
      <c r="F81" s="18">
        <v>3</v>
      </c>
      <c r="G81" s="40"/>
      <c r="H81" s="52">
        <f t="shared" si="3"/>
        <v>0</v>
      </c>
      <c r="I81" s="39">
        <f>H81-H81*Kortingspercentages!$D$25</f>
        <v>0</v>
      </c>
      <c r="J81" s="32">
        <f t="shared" si="5"/>
        <v>0</v>
      </c>
    </row>
    <row r="82" spans="1:10" x14ac:dyDescent="0.25">
      <c r="A82" s="16"/>
      <c r="B82" s="46"/>
      <c r="C82" s="9"/>
      <c r="D82" s="63" t="s">
        <v>91</v>
      </c>
      <c r="E82" s="24">
        <v>10</v>
      </c>
      <c r="F82" s="18">
        <v>3</v>
      </c>
      <c r="G82" s="40"/>
      <c r="H82" s="52">
        <f t="shared" si="3"/>
        <v>0</v>
      </c>
      <c r="I82" s="39">
        <f>H82-H82*Kortingspercentages!$D$25</f>
        <v>0</v>
      </c>
      <c r="J82" s="32">
        <f t="shared" si="5"/>
        <v>0</v>
      </c>
    </row>
    <row r="83" spans="1:10" x14ac:dyDescent="0.25">
      <c r="A83" s="16" t="s">
        <v>122</v>
      </c>
      <c r="B83" s="46"/>
      <c r="C83" s="9" t="s">
        <v>92</v>
      </c>
      <c r="D83" s="63" t="s">
        <v>93</v>
      </c>
      <c r="E83" s="24">
        <v>10</v>
      </c>
      <c r="F83" s="18">
        <v>3</v>
      </c>
      <c r="G83" s="40"/>
      <c r="H83" s="52">
        <f t="shared" si="3"/>
        <v>0</v>
      </c>
      <c r="I83" s="39">
        <f>H83-H83*Kortingspercentages!$D$26</f>
        <v>0</v>
      </c>
      <c r="J83" s="32">
        <f t="shared" si="5"/>
        <v>0</v>
      </c>
    </row>
    <row r="84" spans="1:10" x14ac:dyDescent="0.25">
      <c r="A84" s="16"/>
      <c r="B84" s="46"/>
      <c r="C84" s="9"/>
      <c r="D84" s="63" t="s">
        <v>94</v>
      </c>
      <c r="E84" s="24">
        <v>10</v>
      </c>
      <c r="F84" s="18">
        <v>3</v>
      </c>
      <c r="G84" s="40"/>
      <c r="H84" s="52">
        <f t="shared" si="3"/>
        <v>0</v>
      </c>
      <c r="I84" s="39">
        <f>H84-H84*Kortingspercentages!$D$26</f>
        <v>0</v>
      </c>
      <c r="J84" s="32">
        <f t="shared" si="5"/>
        <v>0</v>
      </c>
    </row>
    <row r="85" spans="1:10" x14ac:dyDescent="0.25">
      <c r="A85" s="16"/>
      <c r="B85" s="46"/>
      <c r="C85" s="9"/>
      <c r="D85" s="63" t="s">
        <v>95</v>
      </c>
      <c r="E85" s="24">
        <v>10</v>
      </c>
      <c r="F85" s="18">
        <v>3</v>
      </c>
      <c r="G85" s="40"/>
      <c r="H85" s="52">
        <f t="shared" si="3"/>
        <v>0</v>
      </c>
      <c r="I85" s="39">
        <f>H85-H85*Kortingspercentages!$D$26</f>
        <v>0</v>
      </c>
      <c r="J85" s="32">
        <f t="shared" si="5"/>
        <v>0</v>
      </c>
    </row>
    <row r="86" spans="1:10" x14ac:dyDescent="0.25">
      <c r="A86" s="16"/>
      <c r="B86" s="46"/>
      <c r="C86" s="9"/>
      <c r="D86" s="63" t="s">
        <v>96</v>
      </c>
      <c r="E86" s="24">
        <v>10</v>
      </c>
      <c r="F86" s="18">
        <v>3</v>
      </c>
      <c r="G86" s="40"/>
      <c r="H86" s="52">
        <f t="shared" si="3"/>
        <v>0</v>
      </c>
      <c r="I86" s="39">
        <f>H86-H86*Kortingspercentages!$D$26</f>
        <v>0</v>
      </c>
      <c r="J86" s="32">
        <f t="shared" si="5"/>
        <v>0</v>
      </c>
    </row>
    <row r="87" spans="1:10" x14ac:dyDescent="0.25">
      <c r="A87" s="16" t="s">
        <v>123</v>
      </c>
      <c r="B87" s="46"/>
      <c r="C87" s="9" t="s">
        <v>97</v>
      </c>
      <c r="D87" s="63" t="s">
        <v>98</v>
      </c>
      <c r="E87" s="24">
        <v>10</v>
      </c>
      <c r="F87" s="18">
        <v>3</v>
      </c>
      <c r="G87" s="40"/>
      <c r="H87" s="52">
        <f t="shared" si="3"/>
        <v>0</v>
      </c>
      <c r="I87" s="39">
        <f>H87-H87*Kortingspercentages!$D$27</f>
        <v>0</v>
      </c>
      <c r="J87" s="32">
        <f t="shared" si="5"/>
        <v>0</v>
      </c>
    </row>
    <row r="88" spans="1:10" x14ac:dyDescent="0.25">
      <c r="A88" s="16"/>
      <c r="B88" s="46"/>
      <c r="C88" s="9"/>
      <c r="D88" s="63" t="s">
        <v>99</v>
      </c>
      <c r="E88" s="24">
        <v>10</v>
      </c>
      <c r="F88" s="18">
        <v>3</v>
      </c>
      <c r="G88" s="40"/>
      <c r="H88" s="52">
        <f t="shared" si="3"/>
        <v>0</v>
      </c>
      <c r="I88" s="39">
        <f>H88-H88*Kortingspercentages!$D$27</f>
        <v>0</v>
      </c>
      <c r="J88" s="32">
        <f t="shared" si="5"/>
        <v>0</v>
      </c>
    </row>
    <row r="89" spans="1:10" x14ac:dyDescent="0.25">
      <c r="A89" s="16"/>
      <c r="B89" s="46"/>
      <c r="C89" s="9"/>
      <c r="D89" s="63" t="s">
        <v>100</v>
      </c>
      <c r="E89" s="24">
        <v>10</v>
      </c>
      <c r="F89" s="18">
        <v>3</v>
      </c>
      <c r="G89" s="40"/>
      <c r="H89" s="52">
        <f t="shared" si="3"/>
        <v>0</v>
      </c>
      <c r="I89" s="39">
        <f>H89-H89*Kortingspercentages!$D$27</f>
        <v>0</v>
      </c>
      <c r="J89" s="32">
        <f t="shared" si="5"/>
        <v>0</v>
      </c>
    </row>
    <row r="90" spans="1:10" x14ac:dyDescent="0.25">
      <c r="A90" s="16"/>
      <c r="B90" s="46"/>
      <c r="C90" s="9"/>
      <c r="D90" s="63" t="s">
        <v>101</v>
      </c>
      <c r="E90" s="24">
        <v>10</v>
      </c>
      <c r="F90" s="18">
        <v>3</v>
      </c>
      <c r="G90" s="40"/>
      <c r="H90" s="52">
        <f t="shared" si="3"/>
        <v>0</v>
      </c>
      <c r="I90" s="39">
        <f>H90-H90*Kortingspercentages!$D$27</f>
        <v>0</v>
      </c>
      <c r="J90" s="32">
        <f t="shared" si="5"/>
        <v>0</v>
      </c>
    </row>
    <row r="91" spans="1:10" x14ac:dyDescent="0.25">
      <c r="A91" s="16" t="s">
        <v>124</v>
      </c>
      <c r="B91" s="46"/>
      <c r="C91" s="9" t="s">
        <v>7</v>
      </c>
      <c r="D91" s="62" t="s">
        <v>141</v>
      </c>
      <c r="E91" s="24">
        <v>1</v>
      </c>
      <c r="F91" s="18">
        <v>5</v>
      </c>
      <c r="G91" s="40"/>
      <c r="H91" s="52">
        <f t="shared" si="3"/>
        <v>0</v>
      </c>
      <c r="I91" s="39">
        <f>H91-H91*Kortingspercentages!$D$28</f>
        <v>0</v>
      </c>
      <c r="J91" s="32">
        <f t="shared" si="5"/>
        <v>0</v>
      </c>
    </row>
    <row r="92" spans="1:10" x14ac:dyDescent="0.25">
      <c r="A92" s="16"/>
      <c r="B92" s="46"/>
      <c r="C92" s="9"/>
      <c r="D92" s="62" t="s">
        <v>142</v>
      </c>
      <c r="E92" s="24">
        <v>1</v>
      </c>
      <c r="F92" s="18">
        <v>5</v>
      </c>
      <c r="G92" s="40"/>
      <c r="H92" s="52">
        <f t="shared" si="3"/>
        <v>0</v>
      </c>
      <c r="I92" s="39">
        <f>H92-H92*Kortingspercentages!$D$28</f>
        <v>0</v>
      </c>
      <c r="J92" s="32">
        <f t="shared" si="5"/>
        <v>0</v>
      </c>
    </row>
    <row r="93" spans="1:10" x14ac:dyDescent="0.25">
      <c r="A93" s="16"/>
      <c r="B93" s="46"/>
      <c r="C93" s="9"/>
      <c r="D93" s="64" t="s">
        <v>143</v>
      </c>
      <c r="E93" s="24">
        <v>1</v>
      </c>
      <c r="F93" s="18">
        <v>5</v>
      </c>
      <c r="G93" s="40"/>
      <c r="H93" s="52">
        <f t="shared" si="3"/>
        <v>0</v>
      </c>
      <c r="I93" s="39">
        <f>H93-H93*Kortingspercentages!$D$28</f>
        <v>0</v>
      </c>
      <c r="J93" s="32">
        <f t="shared" si="5"/>
        <v>0</v>
      </c>
    </row>
    <row r="94" spans="1:10" x14ac:dyDescent="0.25">
      <c r="A94" s="16"/>
      <c r="B94" s="46"/>
      <c r="C94" s="9"/>
      <c r="D94" s="62" t="s">
        <v>144</v>
      </c>
      <c r="E94" s="24">
        <v>1</v>
      </c>
      <c r="F94" s="18">
        <v>5</v>
      </c>
      <c r="G94" s="40"/>
      <c r="H94" s="52">
        <f t="shared" si="3"/>
        <v>0</v>
      </c>
      <c r="I94" s="39">
        <f>H94-H94*Kortingspercentages!$D$28</f>
        <v>0</v>
      </c>
      <c r="J94" s="32">
        <f t="shared" si="5"/>
        <v>0</v>
      </c>
    </row>
    <row r="95" spans="1:10" x14ac:dyDescent="0.25">
      <c r="A95" s="16"/>
      <c r="B95" s="46"/>
      <c r="C95" s="9"/>
      <c r="D95" s="64" t="s">
        <v>145</v>
      </c>
      <c r="E95" s="24">
        <v>1</v>
      </c>
      <c r="F95" s="18">
        <v>5</v>
      </c>
      <c r="G95" s="40"/>
      <c r="H95" s="52">
        <f t="shared" si="3"/>
        <v>0</v>
      </c>
      <c r="I95" s="39">
        <f>H95-H95*Kortingspercentages!$D$28</f>
        <v>0</v>
      </c>
      <c r="J95" s="32">
        <f t="shared" si="5"/>
        <v>0</v>
      </c>
    </row>
    <row r="96" spans="1:10" x14ac:dyDescent="0.25">
      <c r="A96" s="16" t="s">
        <v>125</v>
      </c>
      <c r="B96" s="46"/>
      <c r="C96" s="9" t="s">
        <v>8</v>
      </c>
      <c r="D96" s="62" t="s">
        <v>151</v>
      </c>
      <c r="E96" s="24">
        <v>1</v>
      </c>
      <c r="F96" s="18">
        <v>5</v>
      </c>
      <c r="G96" s="40"/>
      <c r="H96" s="52">
        <f t="shared" si="3"/>
        <v>0</v>
      </c>
      <c r="I96" s="39">
        <f>H96-H96*Kortingspercentages!$D$29</f>
        <v>0</v>
      </c>
      <c r="J96" s="32">
        <f t="shared" si="5"/>
        <v>0</v>
      </c>
    </row>
    <row r="97" spans="1:10" x14ac:dyDescent="0.25">
      <c r="A97" s="16"/>
      <c r="B97" s="46"/>
      <c r="C97" s="9"/>
      <c r="D97" s="62" t="s">
        <v>150</v>
      </c>
      <c r="E97" s="24">
        <v>1</v>
      </c>
      <c r="F97" s="18">
        <v>5</v>
      </c>
      <c r="G97" s="40"/>
      <c r="H97" s="52">
        <f t="shared" si="3"/>
        <v>0</v>
      </c>
      <c r="I97" s="39">
        <f>H97-H97*Kortingspercentages!$D$29</f>
        <v>0</v>
      </c>
      <c r="J97" s="32">
        <f t="shared" si="5"/>
        <v>0</v>
      </c>
    </row>
    <row r="98" spans="1:10" x14ac:dyDescent="0.25">
      <c r="A98" s="16"/>
      <c r="B98" s="46"/>
      <c r="C98" s="9"/>
      <c r="D98" s="62" t="s">
        <v>149</v>
      </c>
      <c r="E98" s="24">
        <v>1</v>
      </c>
      <c r="F98" s="18">
        <v>5</v>
      </c>
      <c r="G98" s="40"/>
      <c r="H98" s="52">
        <f t="shared" si="3"/>
        <v>0</v>
      </c>
      <c r="I98" s="39">
        <f>H98-H98*Kortingspercentages!$D$29</f>
        <v>0</v>
      </c>
      <c r="J98" s="32">
        <f t="shared" si="5"/>
        <v>0</v>
      </c>
    </row>
    <row r="99" spans="1:10" x14ac:dyDescent="0.25">
      <c r="A99" s="16" t="s">
        <v>126</v>
      </c>
      <c r="B99" s="46"/>
      <c r="C99" s="9" t="s">
        <v>103</v>
      </c>
      <c r="D99" s="64" t="s">
        <v>146</v>
      </c>
      <c r="E99" s="24">
        <v>1</v>
      </c>
      <c r="F99" s="18">
        <v>1</v>
      </c>
      <c r="G99" s="40"/>
      <c r="H99" s="52">
        <f t="shared" si="3"/>
        <v>0</v>
      </c>
      <c r="I99" s="39">
        <f>H99-H99*Kortingspercentages!$D$30</f>
        <v>0</v>
      </c>
      <c r="J99" s="32">
        <f t="shared" si="5"/>
        <v>0</v>
      </c>
    </row>
    <row r="100" spans="1:10" x14ac:dyDescent="0.25">
      <c r="A100" s="16"/>
      <c r="B100" s="46"/>
      <c r="C100" s="9"/>
      <c r="D100" s="62" t="s">
        <v>147</v>
      </c>
      <c r="E100" s="24">
        <v>1</v>
      </c>
      <c r="F100" s="18">
        <v>1</v>
      </c>
      <c r="G100" s="40"/>
      <c r="H100" s="52">
        <f t="shared" si="3"/>
        <v>0</v>
      </c>
      <c r="I100" s="39">
        <f>H100-H100*Kortingspercentages!$D$30</f>
        <v>0</v>
      </c>
      <c r="J100" s="32">
        <f t="shared" si="5"/>
        <v>0</v>
      </c>
    </row>
    <row r="101" spans="1:10" x14ac:dyDescent="0.25">
      <c r="A101" s="16"/>
      <c r="B101" s="46"/>
      <c r="C101" s="9"/>
      <c r="D101" s="64" t="s">
        <v>148</v>
      </c>
      <c r="E101" s="24">
        <v>1</v>
      </c>
      <c r="F101" s="18">
        <v>1</v>
      </c>
      <c r="G101" s="40"/>
      <c r="H101" s="52">
        <f t="shared" si="3"/>
        <v>0</v>
      </c>
      <c r="I101" s="39">
        <f>H101-H101*Kortingspercentages!$D$30</f>
        <v>0</v>
      </c>
      <c r="J101" s="32">
        <f t="shared" si="5"/>
        <v>0</v>
      </c>
    </row>
    <row r="102" spans="1:10" x14ac:dyDescent="0.25">
      <c r="A102" s="16" t="s">
        <v>127</v>
      </c>
      <c r="B102" s="50" t="s">
        <v>133</v>
      </c>
      <c r="C102" s="9" t="s">
        <v>81</v>
      </c>
      <c r="D102" s="65" t="s">
        <v>15</v>
      </c>
      <c r="E102" s="23">
        <v>1</v>
      </c>
      <c r="F102" s="18">
        <v>1</v>
      </c>
      <c r="G102" s="40"/>
      <c r="H102" s="52">
        <f t="shared" si="3"/>
        <v>0</v>
      </c>
      <c r="I102" s="39">
        <f>H102-H102*Kortingspercentages!$D$32</f>
        <v>0</v>
      </c>
      <c r="J102" s="32">
        <f t="shared" si="5"/>
        <v>0</v>
      </c>
    </row>
    <row r="103" spans="1:10" x14ac:dyDescent="0.25">
      <c r="A103" s="16"/>
      <c r="B103" s="46"/>
      <c r="C103" s="9"/>
      <c r="D103" s="65" t="s">
        <v>218</v>
      </c>
      <c r="E103" s="23">
        <v>1</v>
      </c>
      <c r="F103" s="18">
        <v>1</v>
      </c>
      <c r="G103" s="40"/>
      <c r="H103" s="52">
        <f t="shared" si="3"/>
        <v>0</v>
      </c>
      <c r="I103" s="39">
        <f>H103-H103*Kortingspercentages!$D$32</f>
        <v>0</v>
      </c>
      <c r="J103" s="32">
        <f t="shared" si="5"/>
        <v>0</v>
      </c>
    </row>
    <row r="104" spans="1:10" ht="14.25" customHeight="1" x14ac:dyDescent="0.25">
      <c r="A104" s="16"/>
      <c r="B104" s="47"/>
      <c r="C104" s="27"/>
      <c r="D104" s="65" t="s">
        <v>14</v>
      </c>
      <c r="E104" s="23">
        <v>1</v>
      </c>
      <c r="F104" s="18">
        <v>1</v>
      </c>
      <c r="G104" s="40"/>
      <c r="H104" s="52">
        <f t="shared" si="3"/>
        <v>0</v>
      </c>
      <c r="I104" s="39">
        <f>H104-H104*Kortingspercentages!$D$32</f>
        <v>0</v>
      </c>
      <c r="J104" s="32">
        <f t="shared" si="5"/>
        <v>0</v>
      </c>
    </row>
    <row r="105" spans="1:10" ht="14.25" customHeight="1" x14ac:dyDescent="0.25">
      <c r="A105" s="16" t="s">
        <v>131</v>
      </c>
      <c r="B105" s="47"/>
      <c r="C105" s="27" t="s">
        <v>26</v>
      </c>
      <c r="D105" s="62" t="s">
        <v>27</v>
      </c>
      <c r="E105" s="28">
        <v>1</v>
      </c>
      <c r="F105" s="18">
        <v>1</v>
      </c>
      <c r="G105" s="40"/>
      <c r="H105" s="52">
        <f t="shared" si="3"/>
        <v>0</v>
      </c>
      <c r="I105" s="39">
        <f>H105-H105*Kortingspercentages!$D$33</f>
        <v>0</v>
      </c>
      <c r="J105" s="32">
        <f t="shared" si="5"/>
        <v>0</v>
      </c>
    </row>
    <row r="106" spans="1:10" ht="14.25" customHeight="1" x14ac:dyDescent="0.25">
      <c r="A106" s="16"/>
      <c r="B106" s="47"/>
      <c r="C106" s="27"/>
      <c r="D106" s="62" t="s">
        <v>28</v>
      </c>
      <c r="E106" s="28">
        <v>1</v>
      </c>
      <c r="F106" s="18">
        <v>1</v>
      </c>
      <c r="G106" s="40"/>
      <c r="H106" s="52">
        <f t="shared" si="3"/>
        <v>0</v>
      </c>
      <c r="I106" s="39">
        <f>H106-H106*Kortingspercentages!$D$33</f>
        <v>0</v>
      </c>
      <c r="J106" s="32">
        <f t="shared" si="5"/>
        <v>0</v>
      </c>
    </row>
    <row r="107" spans="1:10" ht="14.25" customHeight="1" x14ac:dyDescent="0.25">
      <c r="A107" s="16"/>
      <c r="B107" s="47"/>
      <c r="C107" s="27"/>
      <c r="D107" s="62" t="s">
        <v>29</v>
      </c>
      <c r="E107" s="28">
        <v>1</v>
      </c>
      <c r="F107" s="18">
        <v>1</v>
      </c>
      <c r="G107" s="40"/>
      <c r="H107" s="52">
        <f t="shared" si="3"/>
        <v>0</v>
      </c>
      <c r="I107" s="39">
        <f>H107-H107*Kortingspercentages!$D$33</f>
        <v>0</v>
      </c>
      <c r="J107" s="32">
        <f t="shared" si="5"/>
        <v>0</v>
      </c>
    </row>
    <row r="108" spans="1:10" ht="14.25" customHeight="1" x14ac:dyDescent="0.25">
      <c r="A108" s="16"/>
      <c r="B108" s="47"/>
      <c r="C108" s="27"/>
      <c r="D108" s="62" t="s">
        <v>30</v>
      </c>
      <c r="E108" s="28">
        <v>1</v>
      </c>
      <c r="F108" s="18">
        <v>1</v>
      </c>
      <c r="G108" s="40"/>
      <c r="H108" s="52">
        <f t="shared" si="3"/>
        <v>0</v>
      </c>
      <c r="I108" s="39">
        <f>H108-H108*Kortingspercentages!$D$33</f>
        <v>0</v>
      </c>
      <c r="J108" s="32">
        <f t="shared" si="5"/>
        <v>0</v>
      </c>
    </row>
    <row r="109" spans="1:10" ht="14.25" customHeight="1" x14ac:dyDescent="0.25">
      <c r="A109" s="16"/>
      <c r="B109" s="47"/>
      <c r="C109" s="27"/>
      <c r="D109" s="62" t="s">
        <v>31</v>
      </c>
      <c r="E109" s="28">
        <v>1</v>
      </c>
      <c r="F109" s="18">
        <v>1</v>
      </c>
      <c r="G109" s="40"/>
      <c r="H109" s="52">
        <f t="shared" si="3"/>
        <v>0</v>
      </c>
      <c r="I109" s="39">
        <f>H109-H109*Kortingspercentages!$D$33</f>
        <v>0</v>
      </c>
      <c r="J109" s="32">
        <f t="shared" si="5"/>
        <v>0</v>
      </c>
    </row>
    <row r="110" spans="1:10" ht="14.25" customHeight="1" x14ac:dyDescent="0.25">
      <c r="A110" s="16"/>
      <c r="B110" s="47"/>
      <c r="C110" s="27"/>
      <c r="D110" s="62" t="s">
        <v>32</v>
      </c>
      <c r="E110" s="28">
        <v>1</v>
      </c>
      <c r="F110" s="18">
        <v>1</v>
      </c>
      <c r="G110" s="40"/>
      <c r="H110" s="52">
        <f t="shared" si="3"/>
        <v>0</v>
      </c>
      <c r="I110" s="39">
        <f>H110-H110*Kortingspercentages!$D$33</f>
        <v>0</v>
      </c>
      <c r="J110" s="32">
        <f t="shared" si="5"/>
        <v>0</v>
      </c>
    </row>
    <row r="111" spans="1:10" ht="16.5" customHeight="1" x14ac:dyDescent="0.25">
      <c r="A111" s="16"/>
      <c r="B111" s="47"/>
      <c r="C111" s="27"/>
      <c r="D111" s="62" t="s">
        <v>33</v>
      </c>
      <c r="E111" s="28">
        <v>1</v>
      </c>
      <c r="F111" s="18">
        <v>1</v>
      </c>
      <c r="G111" s="40"/>
      <c r="H111" s="52">
        <f t="shared" si="3"/>
        <v>0</v>
      </c>
      <c r="I111" s="39">
        <f>H111-H111*Kortingspercentages!$D$33</f>
        <v>0</v>
      </c>
      <c r="J111" s="32">
        <f t="shared" ref="J111:J133" si="6">I111*F111</f>
        <v>0</v>
      </c>
    </row>
    <row r="112" spans="1:10" ht="16.5" customHeight="1" x14ac:dyDescent="0.25">
      <c r="A112" s="16" t="s">
        <v>129</v>
      </c>
      <c r="B112" s="47"/>
      <c r="C112" s="27" t="s">
        <v>134</v>
      </c>
      <c r="D112" s="64" t="s">
        <v>36</v>
      </c>
      <c r="E112" s="29">
        <v>100</v>
      </c>
      <c r="F112" s="18">
        <v>1</v>
      </c>
      <c r="G112" s="40"/>
      <c r="H112" s="52">
        <f t="shared" ref="H112:H144" si="7">E112*G112</f>
        <v>0</v>
      </c>
      <c r="I112" s="39">
        <f>H112-H112*Kortingspercentages!$D$35</f>
        <v>0</v>
      </c>
      <c r="J112" s="32">
        <f t="shared" si="6"/>
        <v>0</v>
      </c>
    </row>
    <row r="113" spans="1:10" ht="16.5" customHeight="1" x14ac:dyDescent="0.25">
      <c r="A113" s="16"/>
      <c r="B113" s="47"/>
      <c r="C113" s="27"/>
      <c r="D113" s="62" t="s">
        <v>37</v>
      </c>
      <c r="E113" s="28">
        <v>100</v>
      </c>
      <c r="F113" s="18">
        <v>1</v>
      </c>
      <c r="G113" s="40"/>
      <c r="H113" s="52">
        <f t="shared" si="7"/>
        <v>0</v>
      </c>
      <c r="I113" s="39">
        <f>H113-H113*Kortingspercentages!$D$35</f>
        <v>0</v>
      </c>
      <c r="J113" s="32">
        <f t="shared" si="6"/>
        <v>0</v>
      </c>
    </row>
    <row r="114" spans="1:10" ht="16.5" customHeight="1" x14ac:dyDescent="0.25">
      <c r="A114" s="16"/>
      <c r="B114" s="47"/>
      <c r="C114" s="27"/>
      <c r="D114" s="64" t="s">
        <v>38</v>
      </c>
      <c r="E114" s="29">
        <v>100</v>
      </c>
      <c r="F114" s="18">
        <v>1</v>
      </c>
      <c r="G114" s="40"/>
      <c r="H114" s="52">
        <f t="shared" si="7"/>
        <v>0</v>
      </c>
      <c r="I114" s="39">
        <f>H114-H114*Kortingspercentages!$D$35</f>
        <v>0</v>
      </c>
      <c r="J114" s="32">
        <f t="shared" si="6"/>
        <v>0</v>
      </c>
    </row>
    <row r="115" spans="1:10" ht="16.5" customHeight="1" x14ac:dyDescent="0.25">
      <c r="A115" s="16"/>
      <c r="B115" s="47"/>
      <c r="C115" s="27"/>
      <c r="D115" s="62" t="s">
        <v>39</v>
      </c>
      <c r="E115" s="29">
        <v>100</v>
      </c>
      <c r="F115" s="18">
        <v>1</v>
      </c>
      <c r="G115" s="40"/>
      <c r="H115" s="52">
        <f t="shared" si="7"/>
        <v>0</v>
      </c>
      <c r="I115" s="39">
        <f>H115-H115*Kortingspercentages!$D$35</f>
        <v>0</v>
      </c>
      <c r="J115" s="32">
        <f t="shared" si="6"/>
        <v>0</v>
      </c>
    </row>
    <row r="116" spans="1:10" ht="16.5" customHeight="1" x14ac:dyDescent="0.25">
      <c r="A116" s="16"/>
      <c r="B116" s="47"/>
      <c r="C116" s="27"/>
      <c r="D116" s="64" t="s">
        <v>40</v>
      </c>
      <c r="E116" s="29">
        <v>100</v>
      </c>
      <c r="F116" s="18">
        <v>1</v>
      </c>
      <c r="G116" s="40"/>
      <c r="H116" s="52">
        <f t="shared" si="7"/>
        <v>0</v>
      </c>
      <c r="I116" s="39">
        <f>H116-H116*Kortingspercentages!$D$35</f>
        <v>0</v>
      </c>
      <c r="J116" s="32">
        <f t="shared" si="6"/>
        <v>0</v>
      </c>
    </row>
    <row r="117" spans="1:10" ht="16.5" customHeight="1" x14ac:dyDescent="0.25">
      <c r="A117" s="16"/>
      <c r="B117" s="47"/>
      <c r="C117" s="27"/>
      <c r="D117" s="64" t="s">
        <v>50</v>
      </c>
      <c r="E117" s="29">
        <v>100</v>
      </c>
      <c r="F117" s="18">
        <v>1</v>
      </c>
      <c r="G117" s="40"/>
      <c r="H117" s="52">
        <f t="shared" si="7"/>
        <v>0</v>
      </c>
      <c r="I117" s="39">
        <f>H117-H117*Kortingspercentages!$D$35</f>
        <v>0</v>
      </c>
      <c r="J117" s="32">
        <f t="shared" si="6"/>
        <v>0</v>
      </c>
    </row>
    <row r="118" spans="1:10" ht="16.5" customHeight="1" x14ac:dyDescent="0.25">
      <c r="A118" s="16"/>
      <c r="B118" s="47"/>
      <c r="C118" s="27"/>
      <c r="D118" s="64" t="s">
        <v>51</v>
      </c>
      <c r="E118" s="29">
        <v>100</v>
      </c>
      <c r="F118" s="18">
        <v>1</v>
      </c>
      <c r="G118" s="40"/>
      <c r="H118" s="52">
        <f t="shared" si="7"/>
        <v>0</v>
      </c>
      <c r="I118" s="39">
        <f>H118-H118*Kortingspercentages!$D$35</f>
        <v>0</v>
      </c>
      <c r="J118" s="32">
        <f t="shared" si="6"/>
        <v>0</v>
      </c>
    </row>
    <row r="119" spans="1:10" ht="16.5" customHeight="1" x14ac:dyDescent="0.25">
      <c r="A119" s="16"/>
      <c r="B119" s="47"/>
      <c r="C119" s="27"/>
      <c r="D119" s="62" t="s">
        <v>52</v>
      </c>
      <c r="E119" s="29">
        <v>100</v>
      </c>
      <c r="F119" s="18">
        <v>1</v>
      </c>
      <c r="G119" s="40"/>
      <c r="H119" s="52">
        <f t="shared" si="7"/>
        <v>0</v>
      </c>
      <c r="I119" s="39">
        <f>H119-H119*Kortingspercentages!$D$35</f>
        <v>0</v>
      </c>
      <c r="J119" s="32">
        <f t="shared" si="6"/>
        <v>0</v>
      </c>
    </row>
    <row r="120" spans="1:10" ht="16.5" customHeight="1" x14ac:dyDescent="0.25">
      <c r="A120" s="16"/>
      <c r="B120" s="47"/>
      <c r="C120" s="27"/>
      <c r="D120" s="62" t="s">
        <v>53</v>
      </c>
      <c r="E120" s="29">
        <v>100</v>
      </c>
      <c r="F120" s="18">
        <v>1</v>
      </c>
      <c r="G120" s="40"/>
      <c r="H120" s="52">
        <f t="shared" si="7"/>
        <v>0</v>
      </c>
      <c r="I120" s="39">
        <f>H120-H120*Kortingspercentages!$D$35</f>
        <v>0</v>
      </c>
      <c r="J120" s="32">
        <f t="shared" si="6"/>
        <v>0</v>
      </c>
    </row>
    <row r="121" spans="1:10" ht="16.5" customHeight="1" x14ac:dyDescent="0.25">
      <c r="A121" s="16"/>
      <c r="B121" s="47"/>
      <c r="C121" s="27"/>
      <c r="D121" s="62" t="s">
        <v>54</v>
      </c>
      <c r="E121" s="29">
        <v>100</v>
      </c>
      <c r="F121" s="18">
        <v>1</v>
      </c>
      <c r="G121" s="40"/>
      <c r="H121" s="52">
        <f t="shared" si="7"/>
        <v>0</v>
      </c>
      <c r="I121" s="39">
        <f>H121-H121*Kortingspercentages!$D$35</f>
        <v>0</v>
      </c>
      <c r="J121" s="32">
        <f t="shared" si="6"/>
        <v>0</v>
      </c>
    </row>
    <row r="122" spans="1:10" ht="16.5" customHeight="1" x14ac:dyDescent="0.25">
      <c r="A122" s="16"/>
      <c r="B122" s="47"/>
      <c r="C122" s="27"/>
      <c r="D122" s="66" t="s">
        <v>58</v>
      </c>
      <c r="E122" s="29">
        <v>100</v>
      </c>
      <c r="F122" s="18">
        <v>1</v>
      </c>
      <c r="G122" s="40"/>
      <c r="H122" s="52">
        <f t="shared" si="7"/>
        <v>0</v>
      </c>
      <c r="I122" s="39">
        <f>H122-H122*Kortingspercentages!$D$35</f>
        <v>0</v>
      </c>
      <c r="J122" s="32">
        <f t="shared" si="6"/>
        <v>0</v>
      </c>
    </row>
    <row r="123" spans="1:10" ht="16.5" customHeight="1" x14ac:dyDescent="0.25">
      <c r="A123" s="16"/>
      <c r="B123" s="47"/>
      <c r="C123" s="27"/>
      <c r="D123" s="62" t="s">
        <v>49</v>
      </c>
      <c r="E123" s="29">
        <v>100</v>
      </c>
      <c r="F123" s="18">
        <v>1</v>
      </c>
      <c r="G123" s="40"/>
      <c r="H123" s="52">
        <f t="shared" si="7"/>
        <v>0</v>
      </c>
      <c r="I123" s="39">
        <f>H123-H123*Kortingspercentages!$D$35</f>
        <v>0</v>
      </c>
      <c r="J123" s="32">
        <f t="shared" si="6"/>
        <v>0</v>
      </c>
    </row>
    <row r="124" spans="1:10" ht="16.5" customHeight="1" x14ac:dyDescent="0.25">
      <c r="A124" s="16"/>
      <c r="B124" s="47"/>
      <c r="C124" s="27"/>
      <c r="D124" s="64" t="s">
        <v>41</v>
      </c>
      <c r="E124" s="29">
        <v>1</v>
      </c>
      <c r="F124" s="18">
        <v>1</v>
      </c>
      <c r="G124" s="40"/>
      <c r="H124" s="52">
        <f t="shared" si="7"/>
        <v>0</v>
      </c>
      <c r="I124" s="39">
        <f>H124-H124*Kortingspercentages!$D$35</f>
        <v>0</v>
      </c>
      <c r="J124" s="32">
        <f t="shared" si="6"/>
        <v>0</v>
      </c>
    </row>
    <row r="125" spans="1:10" ht="16.5" customHeight="1" x14ac:dyDescent="0.25">
      <c r="A125" s="16"/>
      <c r="B125" s="47"/>
      <c r="C125" s="27"/>
      <c r="D125" s="62" t="s">
        <v>42</v>
      </c>
      <c r="E125" s="28">
        <v>1</v>
      </c>
      <c r="F125" s="18">
        <v>1</v>
      </c>
      <c r="G125" s="40"/>
      <c r="H125" s="52">
        <f t="shared" si="7"/>
        <v>0</v>
      </c>
      <c r="I125" s="39">
        <f>H125-H125*Kortingspercentages!$D$35</f>
        <v>0</v>
      </c>
      <c r="J125" s="32">
        <f t="shared" si="6"/>
        <v>0</v>
      </c>
    </row>
    <row r="126" spans="1:10" ht="16.5" customHeight="1" x14ac:dyDescent="0.25">
      <c r="A126" s="16"/>
      <c r="B126" s="47"/>
      <c r="C126" s="27"/>
      <c r="D126" s="62" t="s">
        <v>43</v>
      </c>
      <c r="E126" s="28">
        <v>1</v>
      </c>
      <c r="F126" s="18">
        <v>1</v>
      </c>
      <c r="G126" s="40"/>
      <c r="H126" s="52">
        <f t="shared" si="7"/>
        <v>0</v>
      </c>
      <c r="I126" s="39">
        <f>H126-H126*Kortingspercentages!$D$35</f>
        <v>0</v>
      </c>
      <c r="J126" s="32">
        <f t="shared" si="6"/>
        <v>0</v>
      </c>
    </row>
    <row r="127" spans="1:10" ht="16.5" customHeight="1" x14ac:dyDescent="0.25">
      <c r="A127" s="16"/>
      <c r="B127" s="47"/>
      <c r="C127" s="27"/>
      <c r="D127" s="64" t="s">
        <v>44</v>
      </c>
      <c r="E127" s="29">
        <v>1</v>
      </c>
      <c r="F127" s="18">
        <v>1</v>
      </c>
      <c r="G127" s="40"/>
      <c r="H127" s="52">
        <f t="shared" si="7"/>
        <v>0</v>
      </c>
      <c r="I127" s="39">
        <f>H127-H127*Kortingspercentages!$D$35</f>
        <v>0</v>
      </c>
      <c r="J127" s="32">
        <f t="shared" si="6"/>
        <v>0</v>
      </c>
    </row>
    <row r="128" spans="1:10" ht="16.5" customHeight="1" x14ac:dyDescent="0.25">
      <c r="A128" s="16"/>
      <c r="B128" s="47"/>
      <c r="C128" s="27"/>
      <c r="D128" s="62" t="s">
        <v>45</v>
      </c>
      <c r="E128" s="28">
        <v>1</v>
      </c>
      <c r="F128" s="18">
        <v>1</v>
      </c>
      <c r="G128" s="40"/>
      <c r="H128" s="52">
        <f t="shared" si="7"/>
        <v>0</v>
      </c>
      <c r="I128" s="39">
        <f>H128-H128*Kortingspercentages!$D$35</f>
        <v>0</v>
      </c>
      <c r="J128" s="32">
        <f t="shared" si="6"/>
        <v>0</v>
      </c>
    </row>
    <row r="129" spans="1:10" ht="16.5" customHeight="1" x14ac:dyDescent="0.25">
      <c r="A129" s="16"/>
      <c r="B129" s="47"/>
      <c r="C129" s="27"/>
      <c r="D129" s="66" t="s">
        <v>46</v>
      </c>
      <c r="E129" s="24">
        <v>1</v>
      </c>
      <c r="F129" s="18">
        <v>1</v>
      </c>
      <c r="G129" s="40"/>
      <c r="H129" s="52">
        <f t="shared" si="7"/>
        <v>0</v>
      </c>
      <c r="I129" s="39">
        <f>H129-H129*Kortingspercentages!$D$35</f>
        <v>0</v>
      </c>
      <c r="J129" s="32">
        <f t="shared" si="6"/>
        <v>0</v>
      </c>
    </row>
    <row r="130" spans="1:10" ht="16.5" customHeight="1" x14ac:dyDescent="0.25">
      <c r="A130" s="16"/>
      <c r="B130" s="47"/>
      <c r="C130" s="27"/>
      <c r="D130" s="62" t="s">
        <v>47</v>
      </c>
      <c r="E130" s="28">
        <v>1</v>
      </c>
      <c r="F130" s="18">
        <v>1</v>
      </c>
      <c r="G130" s="40"/>
      <c r="H130" s="52">
        <f t="shared" si="7"/>
        <v>0</v>
      </c>
      <c r="I130" s="39">
        <f>H130-H130*Kortingspercentages!$D$35</f>
        <v>0</v>
      </c>
      <c r="J130" s="32">
        <f t="shared" si="6"/>
        <v>0</v>
      </c>
    </row>
    <row r="131" spans="1:10" ht="16.5" customHeight="1" x14ac:dyDescent="0.25">
      <c r="A131" s="16"/>
      <c r="B131" s="47"/>
      <c r="C131" s="27"/>
      <c r="D131" s="64" t="s">
        <v>48</v>
      </c>
      <c r="E131" s="29">
        <v>1</v>
      </c>
      <c r="F131" s="18">
        <v>1</v>
      </c>
      <c r="G131" s="40"/>
      <c r="H131" s="52">
        <f t="shared" si="7"/>
        <v>0</v>
      </c>
      <c r="I131" s="39">
        <f>H131-H131*Kortingspercentages!$D$35</f>
        <v>0</v>
      </c>
      <c r="J131" s="32">
        <f t="shared" si="6"/>
        <v>0</v>
      </c>
    </row>
    <row r="132" spans="1:10" ht="16.5" customHeight="1" x14ac:dyDescent="0.25">
      <c r="A132" s="16"/>
      <c r="B132" s="47"/>
      <c r="C132" s="27"/>
      <c r="D132" s="64" t="s">
        <v>34</v>
      </c>
      <c r="E132" s="29">
        <v>1</v>
      </c>
      <c r="F132" s="18">
        <v>1</v>
      </c>
      <c r="G132" s="40"/>
      <c r="H132" s="52">
        <f t="shared" si="7"/>
        <v>0</v>
      </c>
      <c r="I132" s="39">
        <f>H132-H132*Kortingspercentages!$D$35</f>
        <v>0</v>
      </c>
      <c r="J132" s="32">
        <f t="shared" si="6"/>
        <v>0</v>
      </c>
    </row>
    <row r="133" spans="1:10" ht="16.5" customHeight="1" x14ac:dyDescent="0.25">
      <c r="A133" s="16"/>
      <c r="B133" s="47"/>
      <c r="C133" s="27"/>
      <c r="D133" s="66" t="s">
        <v>35</v>
      </c>
      <c r="E133" s="24">
        <v>10</v>
      </c>
      <c r="F133" s="18">
        <v>5</v>
      </c>
      <c r="G133" s="40"/>
      <c r="H133" s="52">
        <f t="shared" si="7"/>
        <v>0</v>
      </c>
      <c r="I133" s="39">
        <f>H133-H133*Kortingspercentages!$D$35</f>
        <v>0</v>
      </c>
      <c r="J133" s="32">
        <f t="shared" si="6"/>
        <v>0</v>
      </c>
    </row>
    <row r="134" spans="1:10" ht="16.5" customHeight="1" x14ac:dyDescent="0.25">
      <c r="A134" s="16"/>
      <c r="B134" s="47"/>
      <c r="C134" s="27"/>
      <c r="D134" s="62" t="s">
        <v>55</v>
      </c>
      <c r="E134" s="28">
        <v>1</v>
      </c>
      <c r="F134" s="18">
        <v>1</v>
      </c>
      <c r="G134" s="40"/>
      <c r="H134" s="52">
        <f t="shared" si="7"/>
        <v>0</v>
      </c>
      <c r="I134" s="39">
        <f>H134-H134*Kortingspercentages!$D$35</f>
        <v>0</v>
      </c>
      <c r="J134" s="32">
        <f t="shared" ref="J134:J144" si="8">I134*F134</f>
        <v>0</v>
      </c>
    </row>
    <row r="135" spans="1:10" ht="16.5" customHeight="1" x14ac:dyDescent="0.25">
      <c r="A135" s="16"/>
      <c r="B135" s="47"/>
      <c r="C135" s="27"/>
      <c r="D135" s="62" t="s">
        <v>56</v>
      </c>
      <c r="E135" s="28">
        <v>1</v>
      </c>
      <c r="F135" s="18">
        <v>1</v>
      </c>
      <c r="G135" s="40"/>
      <c r="H135" s="52">
        <f t="shared" si="7"/>
        <v>0</v>
      </c>
      <c r="I135" s="39">
        <f>H135-H135*Kortingspercentages!$D$35</f>
        <v>0</v>
      </c>
      <c r="J135" s="32">
        <f t="shared" si="8"/>
        <v>0</v>
      </c>
    </row>
    <row r="136" spans="1:10" ht="14.25" customHeight="1" x14ac:dyDescent="0.25">
      <c r="A136" s="16"/>
      <c r="B136" s="47"/>
      <c r="C136" s="27"/>
      <c r="D136" s="62" t="s">
        <v>57</v>
      </c>
      <c r="E136" s="28">
        <v>10</v>
      </c>
      <c r="F136" s="18">
        <v>5</v>
      </c>
      <c r="G136" s="40"/>
      <c r="H136" s="52">
        <f t="shared" si="7"/>
        <v>0</v>
      </c>
      <c r="I136" s="39">
        <f>H136-H136*Kortingspercentages!$D$35</f>
        <v>0</v>
      </c>
      <c r="J136" s="32">
        <f t="shared" si="8"/>
        <v>0</v>
      </c>
    </row>
    <row r="137" spans="1:10" ht="14.25" customHeight="1" x14ac:dyDescent="0.25">
      <c r="A137" s="16"/>
      <c r="B137" s="47"/>
      <c r="C137" s="27"/>
      <c r="D137" s="66" t="s">
        <v>66</v>
      </c>
      <c r="E137" s="24">
        <v>12</v>
      </c>
      <c r="F137" s="18">
        <v>5</v>
      </c>
      <c r="G137" s="40"/>
      <c r="H137" s="52">
        <f t="shared" si="7"/>
        <v>0</v>
      </c>
      <c r="I137" s="39">
        <f>H137-H137*Kortingspercentages!$D$35</f>
        <v>0</v>
      </c>
      <c r="J137" s="32">
        <f t="shared" si="8"/>
        <v>0</v>
      </c>
    </row>
    <row r="138" spans="1:10" ht="14.25" customHeight="1" x14ac:dyDescent="0.25">
      <c r="A138" s="16"/>
      <c r="B138" s="47"/>
      <c r="C138" s="27"/>
      <c r="D138" s="66" t="s">
        <v>65</v>
      </c>
      <c r="E138" s="24">
        <v>12</v>
      </c>
      <c r="F138" s="18">
        <v>5</v>
      </c>
      <c r="G138" s="40"/>
      <c r="H138" s="52">
        <f t="shared" si="7"/>
        <v>0</v>
      </c>
      <c r="I138" s="39">
        <f>H138-H138*Kortingspercentages!$D$35</f>
        <v>0</v>
      </c>
      <c r="J138" s="32">
        <f t="shared" si="8"/>
        <v>0</v>
      </c>
    </row>
    <row r="139" spans="1:10" ht="14.25" customHeight="1" x14ac:dyDescent="0.25">
      <c r="A139" s="16"/>
      <c r="B139" s="47"/>
      <c r="C139" s="27"/>
      <c r="D139" s="62" t="s">
        <v>64</v>
      </c>
      <c r="E139" s="28">
        <v>1</v>
      </c>
      <c r="F139" s="18">
        <v>5</v>
      </c>
      <c r="G139" s="40"/>
      <c r="H139" s="52">
        <f t="shared" si="7"/>
        <v>0</v>
      </c>
      <c r="I139" s="39">
        <f>H139-H139*Kortingspercentages!$D$35</f>
        <v>0</v>
      </c>
      <c r="J139" s="32">
        <f t="shared" si="8"/>
        <v>0</v>
      </c>
    </row>
    <row r="140" spans="1:10" ht="14.25" customHeight="1" x14ac:dyDescent="0.25">
      <c r="A140" s="16"/>
      <c r="B140" s="47"/>
      <c r="C140" s="27"/>
      <c r="D140" s="62" t="s">
        <v>63</v>
      </c>
      <c r="E140" s="28">
        <v>12</v>
      </c>
      <c r="F140" s="18">
        <v>5</v>
      </c>
      <c r="G140" s="40"/>
      <c r="H140" s="52">
        <f t="shared" si="7"/>
        <v>0</v>
      </c>
      <c r="I140" s="39">
        <f>H140-H140*Kortingspercentages!$D$35</f>
        <v>0</v>
      </c>
      <c r="J140" s="32">
        <f t="shared" si="8"/>
        <v>0</v>
      </c>
    </row>
    <row r="141" spans="1:10" ht="14.25" customHeight="1" x14ac:dyDescent="0.25">
      <c r="A141" s="16"/>
      <c r="B141" s="47"/>
      <c r="C141" s="27"/>
      <c r="D141" s="62" t="s">
        <v>62</v>
      </c>
      <c r="E141" s="28">
        <v>12</v>
      </c>
      <c r="F141" s="18">
        <v>5</v>
      </c>
      <c r="G141" s="40"/>
      <c r="H141" s="52">
        <f t="shared" si="7"/>
        <v>0</v>
      </c>
      <c r="I141" s="39">
        <f>H141-H141*Kortingspercentages!$D$35</f>
        <v>0</v>
      </c>
      <c r="J141" s="32">
        <f t="shared" si="8"/>
        <v>0</v>
      </c>
    </row>
    <row r="142" spans="1:10" ht="14.25" customHeight="1" x14ac:dyDescent="0.25">
      <c r="A142" s="16"/>
      <c r="B142" s="47"/>
      <c r="C142" s="27"/>
      <c r="D142" s="62" t="s">
        <v>61</v>
      </c>
      <c r="E142" s="28">
        <v>12</v>
      </c>
      <c r="F142" s="18">
        <v>5</v>
      </c>
      <c r="G142" s="40"/>
      <c r="H142" s="52">
        <f t="shared" si="7"/>
        <v>0</v>
      </c>
      <c r="I142" s="39">
        <f>H142-H142*Kortingspercentages!$D$35</f>
        <v>0</v>
      </c>
      <c r="J142" s="32">
        <f t="shared" si="8"/>
        <v>0</v>
      </c>
    </row>
    <row r="143" spans="1:10" ht="14.25" customHeight="1" x14ac:dyDescent="0.25">
      <c r="A143" s="16"/>
      <c r="B143" s="47"/>
      <c r="C143" s="27"/>
      <c r="D143" s="62" t="s">
        <v>60</v>
      </c>
      <c r="E143" s="28">
        <v>12</v>
      </c>
      <c r="F143" s="18">
        <v>5</v>
      </c>
      <c r="G143" s="40"/>
      <c r="H143" s="52">
        <f t="shared" si="7"/>
        <v>0</v>
      </c>
      <c r="I143" s="39">
        <f>H143-H143*Kortingspercentages!$D$35</f>
        <v>0</v>
      </c>
      <c r="J143" s="32">
        <f t="shared" si="8"/>
        <v>0</v>
      </c>
    </row>
    <row r="144" spans="1:10" ht="14.25" customHeight="1" x14ac:dyDescent="0.25">
      <c r="A144" s="16"/>
      <c r="B144" s="47"/>
      <c r="C144" s="27"/>
      <c r="D144" s="62" t="s">
        <v>59</v>
      </c>
      <c r="E144" s="28">
        <v>12</v>
      </c>
      <c r="F144" s="18">
        <v>5</v>
      </c>
      <c r="G144" s="40"/>
      <c r="H144" s="52">
        <f t="shared" si="7"/>
        <v>0</v>
      </c>
      <c r="I144" s="39">
        <f>H144-H144*Kortingspercentages!$D$35</f>
        <v>0</v>
      </c>
      <c r="J144" s="32">
        <f t="shared" si="8"/>
        <v>0</v>
      </c>
    </row>
    <row r="145" spans="1:10" ht="15.75" x14ac:dyDescent="0.25">
      <c r="A145" s="30"/>
      <c r="B145" s="48"/>
      <c r="C145" s="30"/>
      <c r="D145" s="30"/>
      <c r="E145" s="30"/>
      <c r="F145" s="43"/>
      <c r="G145" s="41"/>
      <c r="H145" s="41"/>
      <c r="I145" s="33" t="s">
        <v>167</v>
      </c>
      <c r="J145" s="53">
        <f>SUM(J5:J144)</f>
        <v>0</v>
      </c>
    </row>
    <row r="146" spans="1:10" x14ac:dyDescent="0.25">
      <c r="B146" s="49"/>
      <c r="C146" s="7"/>
      <c r="J146" s="34"/>
    </row>
    <row r="147" spans="1:10" x14ac:dyDescent="0.25">
      <c r="B147" s="10"/>
      <c r="C147" s="1"/>
    </row>
    <row r="148" spans="1:10" x14ac:dyDescent="0.25">
      <c r="B148" s="71" t="s">
        <v>165</v>
      </c>
      <c r="C148" s="70"/>
      <c r="D148" s="70"/>
      <c r="E148" s="70"/>
    </row>
    <row r="149" spans="1:10" x14ac:dyDescent="0.25">
      <c r="B149" s="69" t="s">
        <v>169</v>
      </c>
      <c r="C149" s="70"/>
      <c r="D149" s="54"/>
      <c r="E149" s="55">
        <f>D149*10</f>
        <v>0</v>
      </c>
    </row>
    <row r="151" spans="1:10" x14ac:dyDescent="0.25">
      <c r="B151" s="71" t="s">
        <v>166</v>
      </c>
      <c r="C151" s="70"/>
      <c r="D151" s="70"/>
      <c r="E151" s="70"/>
    </row>
    <row r="152" spans="1:10" x14ac:dyDescent="0.25">
      <c r="B152" s="69" t="s">
        <v>168</v>
      </c>
      <c r="C152" s="70"/>
      <c r="D152" s="54"/>
      <c r="E152" s="55">
        <f>D152</f>
        <v>0</v>
      </c>
    </row>
    <row r="155" spans="1:10" ht="15.75" x14ac:dyDescent="0.25">
      <c r="B155" s="33" t="s">
        <v>163</v>
      </c>
      <c r="C155" s="53">
        <f>SUM(J145,E149,E152)</f>
        <v>0</v>
      </c>
    </row>
  </sheetData>
  <mergeCells count="5">
    <mergeCell ref="A1:J1"/>
    <mergeCell ref="B149:C149"/>
    <mergeCell ref="B152:C152"/>
    <mergeCell ref="B148:E148"/>
    <mergeCell ref="B151:E151"/>
  </mergeCells>
  <pageMargins left="0.7" right="0.7" top="0.75" bottom="0.75" header="0.3" footer="0.3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Kortingspercentages</vt:lpstr>
      <vt:lpstr>Vergelijkingsprijs</vt:lpstr>
      <vt:lpstr>Kortingspercentages!Afdrukbereik</vt:lpstr>
      <vt:lpstr>Vergelijkingsprijs!Afdrukbereik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Goor, van, Christine</dc:creator>
  <cp:lastModifiedBy>Veltman, Erik</cp:lastModifiedBy>
  <cp:lastPrinted>2019-06-03T09:24:54Z</cp:lastPrinted>
  <dcterms:created xsi:type="dcterms:W3CDTF">2019-02-12T13:25:02Z</dcterms:created>
  <dcterms:modified xsi:type="dcterms:W3CDTF">2023-07-04T13:15:03Z</dcterms:modified>
</cp:coreProperties>
</file>