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raafschap/Aanbestedingen/Food en Non Food 2023/6. NvI/"/>
    </mc:Choice>
  </mc:AlternateContent>
  <xr:revisionPtr revIDLastSave="18" documentId="8_{E5406488-94CB-4EF7-AD1A-D44D1B1019D7}" xr6:coauthVersionLast="47" xr6:coauthVersionMax="47" xr10:uidLastSave="{95A907C8-4D9F-4B3C-9C4E-F36401129D2E}"/>
  <bookViews>
    <workbookView xWindow="-108" yWindow="-108" windowWidth="23256" windowHeight="12576" xr2:uid="{1F2D6092-EB60-4CD0-B30A-6B3F24D69525}"/>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6" i="1" l="1"/>
  <c r="I78" i="1"/>
  <c r="J13" i="1"/>
  <c r="L13" i="1" s="1"/>
  <c r="I79" i="1"/>
  <c r="I109" i="1" s="1"/>
  <c r="I80" i="1"/>
  <c r="I81" i="1"/>
  <c r="I82" i="1"/>
  <c r="I83" i="1"/>
  <c r="I84" i="1"/>
  <c r="I85" i="1"/>
  <c r="I86" i="1"/>
  <c r="I87" i="1"/>
  <c r="I88" i="1"/>
  <c r="I89" i="1"/>
  <c r="I90" i="1"/>
  <c r="I91" i="1"/>
  <c r="I92" i="1"/>
  <c r="I93" i="1"/>
  <c r="I94" i="1"/>
  <c r="I95" i="1"/>
  <c r="G107" i="1"/>
  <c r="G106" i="1"/>
  <c r="G105" i="1"/>
  <c r="G104" i="1"/>
  <c r="G103" i="1"/>
  <c r="G102" i="1"/>
  <c r="G101" i="1"/>
  <c r="G100" i="1"/>
  <c r="G99" i="1"/>
  <c r="G98" i="1"/>
  <c r="G97" i="1"/>
  <c r="J14" i="1" l="1"/>
  <c r="L14" i="1" s="1"/>
  <c r="J15" i="1"/>
  <c r="L15" i="1" s="1"/>
  <c r="J16" i="1"/>
  <c r="L16" i="1" s="1"/>
  <c r="J17" i="1"/>
  <c r="L17" i="1" s="1"/>
  <c r="J18" i="1"/>
  <c r="L18" i="1" s="1"/>
  <c r="J19" i="1"/>
  <c r="L19" i="1" s="1"/>
  <c r="J20" i="1"/>
  <c r="L20" i="1" s="1"/>
  <c r="J21" i="1"/>
  <c r="L21" i="1" s="1"/>
  <c r="J22" i="1"/>
  <c r="L22"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L71" i="1" s="1"/>
  <c r="J72" i="1"/>
  <c r="L72" i="1" s="1"/>
  <c r="J73" i="1"/>
  <c r="L73" i="1" s="1"/>
  <c r="J74" i="1"/>
  <c r="L74" i="1" s="1"/>
  <c r="L76" i="1" l="1"/>
  <c r="H111" i="1" s="1"/>
</calcChain>
</file>

<file path=xl/sharedStrings.xml><?xml version="1.0" encoding="utf-8"?>
<sst xmlns="http://schemas.openxmlformats.org/spreadsheetml/2006/main" count="297" uniqueCount="131">
  <si>
    <t>ST</t>
  </si>
  <si>
    <t>KF</t>
  </si>
  <si>
    <t>PK</t>
  </si>
  <si>
    <t>GR</t>
  </si>
  <si>
    <t>KAAS JONG BELEGEN 30+ 25PL</t>
  </si>
  <si>
    <t>TR</t>
  </si>
  <si>
    <t>FL.</t>
  </si>
  <si>
    <t>O2LIFE RED FRUIT - CRANBERRY 750ML</t>
  </si>
  <si>
    <t>KOMKOMMER 400/500</t>
  </si>
  <si>
    <t>KIPFILET GEBRADEN GESN. CA. 24 PLAK</t>
  </si>
  <si>
    <t>ZAK</t>
  </si>
  <si>
    <t>MESCLUNE GEWASSEN</t>
  </si>
  <si>
    <t>ZALM GEROOKT LONGSLICED ROYAL CATCH</t>
  </si>
  <si>
    <t>IJSBERGSLA FIJN GESNEDEN 5 MM 500 GR</t>
  </si>
  <si>
    <t>CASINO BRUIN VIERK. BROOD BRUIN</t>
  </si>
  <si>
    <t>BK</t>
  </si>
  <si>
    <t>KG</t>
  </si>
  <si>
    <t>ROOMKAAS KRUIDEN  ZONDER KNOFLOOK</t>
  </si>
  <si>
    <t>DS</t>
  </si>
  <si>
    <t>HAMBURGERBROODJE GESNEDEN</t>
  </si>
  <si>
    <t>ACHTERHAM TUNNEL GESNEDEN LOCA</t>
  </si>
  <si>
    <t>COCA COLA ZERO 50CL PET</t>
  </si>
  <si>
    <t>SOEPBEKER 8OZ-240CC 100% FAIR</t>
  </si>
  <si>
    <t>WORTEL ZAKJE</t>
  </si>
  <si>
    <t>COCA COLA REGULAR 50CL PET</t>
  </si>
  <si>
    <t>L</t>
  </si>
  <si>
    <t>YOGHURT MAGERE CAMPINA</t>
  </si>
  <si>
    <t>CHAUDFONTAINE STILL 0,5L PET</t>
  </si>
  <si>
    <t>MELK HALFVOLLE CAMPINA</t>
  </si>
  <si>
    <t>DE BOURGONDIER OVENKROKET 100GR</t>
  </si>
  <si>
    <t>TOMAAT CATERING FOODSERVICE</t>
  </si>
  <si>
    <t>FILET AMERICAIN</t>
  </si>
  <si>
    <t>O2LIFE BLUE PASIONFRUIT 750ML</t>
  </si>
  <si>
    <t>KINDER BUENO T2</t>
  </si>
  <si>
    <t>TOMAAT TOMMIES</t>
  </si>
  <si>
    <t>OPTIMEL DRINK PERZIK/ABRIKOOS 330ML</t>
  </si>
  <si>
    <t>BOL REUZE WALDKORN  128 GRAM</t>
  </si>
  <si>
    <t xml:space="preserve">Graafschap College </t>
  </si>
  <si>
    <t>Food en food-gerelateerde artikelen</t>
  </si>
  <si>
    <t>Kortingspercentage</t>
  </si>
  <si>
    <t>ROOMBOTER ONGEZOUTEN  HANOS</t>
  </si>
  <si>
    <t>AARDAPPEL BONK (GEWASSEN)</t>
  </si>
  <si>
    <t>BOS</t>
  </si>
  <si>
    <t>BIESLOOK HOES</t>
  </si>
  <si>
    <t>MINI FILET AMERICAIN  40GRAM</t>
  </si>
  <si>
    <t>KIWI GROEN (ZESPRI)</t>
  </si>
  <si>
    <t>APPEL JONAGOLD GROOT 80-85</t>
  </si>
  <si>
    <t>WINTERPEEN HOLLAND</t>
  </si>
  <si>
    <t>ITALIAANSE BOL 120GR</t>
  </si>
  <si>
    <t>THEEDOEK BLOK BLAUW 65X65CM</t>
  </si>
  <si>
    <t>Brutoprijs exclusief btw</t>
  </si>
  <si>
    <t>Nettoprijs</t>
  </si>
  <si>
    <t>Categorie</t>
  </si>
  <si>
    <t>SINAASAPPEL HAND  GROOT</t>
  </si>
  <si>
    <t>RUCOLA GEWASSEN</t>
  </si>
  <si>
    <t>BANANEN HOLA GROEN/GEEL</t>
  </si>
  <si>
    <t>Totaal</t>
  </si>
  <si>
    <t>Brood en zoetwaren</t>
  </si>
  <si>
    <t>Papier en servies</t>
  </si>
  <si>
    <t>Koeling en zuivel</t>
  </si>
  <si>
    <t>Frisdrank</t>
  </si>
  <si>
    <t>Aardappels, groente en fruit</t>
  </si>
  <si>
    <t>Vis</t>
  </si>
  <si>
    <t>Vleeswaren</t>
  </si>
  <si>
    <t>Diepvries</t>
  </si>
  <si>
    <t>Fictieve weging obv afname</t>
  </si>
  <si>
    <t>Prijzenblad - Perceel 1 &amp; 2</t>
  </si>
  <si>
    <t>Slagerij</t>
  </si>
  <si>
    <t>Suiker, zout, koffie en thee</t>
  </si>
  <si>
    <t>Textiel</t>
  </si>
  <si>
    <t>Margarine vetten</t>
  </si>
  <si>
    <t>Poelier</t>
  </si>
  <si>
    <t>Bier</t>
  </si>
  <si>
    <t>Conserven</t>
  </si>
  <si>
    <t>Delicatessen speciaal</t>
  </si>
  <si>
    <t>Grutterswaren</t>
  </si>
  <si>
    <t>Soepen en sauzen (droog)</t>
  </si>
  <si>
    <t>Zuren en sauzen (nat)</t>
  </si>
  <si>
    <t>Verse frites</t>
  </si>
  <si>
    <t>Patisserie</t>
  </si>
  <si>
    <t>Aperitief wijnen</t>
  </si>
  <si>
    <t>Gedestlleerd</t>
  </si>
  <si>
    <t>Wijnen</t>
  </si>
  <si>
    <t>Bedrijfsbenodigdheden</t>
  </si>
  <si>
    <t>Glas en porselein</t>
  </si>
  <si>
    <t>Kantoorbenodigdheden</t>
  </si>
  <si>
    <t>Overige food-gerelateerd</t>
  </si>
  <si>
    <t>Persoonlijke verzorging</t>
  </si>
  <si>
    <t>Schoonmaakartikelen</t>
  </si>
  <si>
    <t>Verpakking</t>
  </si>
  <si>
    <t>#</t>
  </si>
  <si>
    <t xml:space="preserve">*Of naar oordeel van net Graafschap College (vast te stellen bij verificatie) vergelijkbaar. Indien bij verificatie blijkt dat het product naar oordeel van het Graafschap College niet vergelijkbaar is dient Opdrachtnemer voor de aangeboden prijs een ander product aan te bieden. </t>
  </si>
  <si>
    <t>Artikel*</t>
  </si>
  <si>
    <t>Inhoud</t>
  </si>
  <si>
    <t>KRISTALSUIKER VAN GILSE</t>
  </si>
  <si>
    <t>THEE ROOIBOS PROF 25X1,5GR FAIRTRADE PICKWICK</t>
  </si>
  <si>
    <t>VOLKOREN TORTILLA’S 30 CM MISSION FOODS</t>
  </si>
  <si>
    <t>MELKUNIE BREAKER YOGHURTSNACK  AARDBEI 200ML</t>
  </si>
  <si>
    <t>RUSTICO BONK DONKER 100GR MOLCO</t>
  </si>
  <si>
    <t>RUSTICO BONK 100GR MOLCO</t>
  </si>
  <si>
    <t>LAHMACUN TURKSE PIZZA (M) FIRAT BAKKERIJEN</t>
  </si>
  <si>
    <t>BOLLETJES WIT ZACHT 6X TOP BAKKERS</t>
  </si>
  <si>
    <t>BOLLETJES BRUIN ZACHT 6X TOP BAKKERS</t>
  </si>
  <si>
    <t>MEERGRANENBROODJE ZACHT TOP BAKKERS</t>
  </si>
  <si>
    <t>MELK VOLLE 1L LANGLEKKER FRIESCHE VLAG</t>
  </si>
  <si>
    <t>MELKUNIE BREAKER HIGH PROTEIN VANILLE</t>
  </si>
  <si>
    <t>KARNEMELK CAMPINA</t>
  </si>
  <si>
    <t>SMOOTHIE AARDBEI  VERS ROOTS&amp;GOODS</t>
  </si>
  <si>
    <t>SMOOTHIE MANGO VERS ROOTS&amp;GOODS</t>
  </si>
  <si>
    <t>OPTIMEL DRINKYOGHURT AARDBEI/FRAMBOOS 33 CL</t>
  </si>
  <si>
    <t>HERO B'TWEEN ZERO CHOC &amp; HAZELNOOTPASTA 20GR</t>
  </si>
  <si>
    <t>SLAGROOM ZONDER SUIKER 35% DEBIC</t>
  </si>
  <si>
    <t>ROOMBROODJE TOP BAKKERS</t>
  </si>
  <si>
    <t>TORTILLA WRAP 25CM P/ST MISSION FOODS</t>
  </si>
  <si>
    <t>KADET TARWE GESN. KAMSTRA</t>
  </si>
  <si>
    <t>SAUCIJZENBROODJE TOP BAKKERS</t>
  </si>
  <si>
    <t>KAASBROODJE TOP BAKKERS</t>
  </si>
  <si>
    <t>APPELFLAP 1X TOP BAKKERS</t>
  </si>
  <si>
    <t>Gemiddeld kortingspercentage</t>
  </si>
  <si>
    <t>Fictieve weging</t>
  </si>
  <si>
    <t xml:space="preserve">Inschrijver vult alle gele cellen in. Let op: deze zijn verdeeld over twee tabellen op dit tabbad. </t>
  </si>
  <si>
    <t>Subtotaal</t>
  </si>
  <si>
    <t>Inschrijfprijs</t>
  </si>
  <si>
    <t>113 GR</t>
  </si>
  <si>
    <t>104 GR</t>
  </si>
  <si>
    <t>135 GR</t>
  </si>
  <si>
    <t>750 GR</t>
  </si>
  <si>
    <t>276 GR</t>
  </si>
  <si>
    <t>280 GR</t>
  </si>
  <si>
    <t>286 GR</t>
  </si>
  <si>
    <t>124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</si>
</sst>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rgb="FFFF0000"/>
      <name val="Calibri"/>
      <family val="2"/>
      <scheme val="minor"/>
    </font>
    <font>
      <sz val="10"/>
      <color rgb="FF000000"/>
      <name val="Arial"/>
      <family val="2"/>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2" fillId="0" borderId="0"/>
    <xf numFmtId="9" fontId="4" fillId="0" borderId="0" applyFont="0" applyFill="0" applyBorder="0" applyAlignment="0" applyProtection="0"/>
    <xf numFmtId="44" fontId="4" fillId="0" borderId="0" applyFont="0" applyFill="0" applyBorder="0" applyAlignment="0" applyProtection="0"/>
  </cellStyleXfs>
  <cellXfs count="31">
    <xf numFmtId="0" fontId="0" fillId="0" borderId="0" xfId="0"/>
    <xf numFmtId="0" fontId="1" fillId="0" borderId="0" xfId="0" applyFont="1"/>
    <xf numFmtId="0" fontId="3" fillId="0" borderId="0" xfId="0" applyFont="1"/>
    <xf numFmtId="0" fontId="6" fillId="0" borderId="0" xfId="0" applyFont="1"/>
    <xf numFmtId="0" fontId="1" fillId="0" borderId="0" xfId="0" applyFont="1" applyAlignment="1">
      <alignment horizontal="right"/>
    </xf>
    <xf numFmtId="14" fontId="6" fillId="0" borderId="0" xfId="0" applyNumberFormat="1" applyFont="1"/>
    <xf numFmtId="0" fontId="5" fillId="0" borderId="1" xfId="0" applyFont="1" applyBorder="1"/>
    <xf numFmtId="0" fontId="3" fillId="0" borderId="1" xfId="0" applyFont="1" applyBorder="1"/>
    <xf numFmtId="0" fontId="6" fillId="0" borderId="1" xfId="0" applyFont="1" applyBorder="1"/>
    <xf numFmtId="0" fontId="0" fillId="0" borderId="1" xfId="0" applyBorder="1"/>
    <xf numFmtId="44" fontId="0" fillId="0" borderId="1" xfId="0" applyNumberFormat="1" applyBorder="1"/>
    <xf numFmtId="0" fontId="7" fillId="0" borderId="0" xfId="0" applyFont="1"/>
    <xf numFmtId="0" fontId="3" fillId="0" borderId="4" xfId="0" applyFont="1" applyBorder="1" applyAlignment="1">
      <alignment horizontal="center"/>
    </xf>
    <xf numFmtId="10" fontId="6" fillId="0" borderId="1" xfId="2" applyNumberFormat="1" applyFont="1" applyBorder="1"/>
    <xf numFmtId="0" fontId="6" fillId="3" borderId="1" xfId="0" applyFont="1" applyFill="1" applyBorder="1"/>
    <xf numFmtId="0" fontId="0" fillId="3" borderId="1" xfId="0" applyFill="1" applyBorder="1"/>
    <xf numFmtId="44" fontId="0" fillId="0" borderId="1" xfId="3" applyFont="1" applyBorder="1"/>
    <xf numFmtId="44" fontId="6" fillId="0" borderId="1" xfId="0" applyNumberFormat="1" applyFont="1" applyBorder="1"/>
    <xf numFmtId="44" fontId="6" fillId="0" borderId="1" xfId="3" applyFont="1" applyBorder="1"/>
    <xf numFmtId="44" fontId="6" fillId="4" borderId="0" xfId="0" applyNumberFormat="1" applyFont="1" applyFill="1"/>
    <xf numFmtId="44" fontId="0" fillId="4" borderId="0" xfId="0" applyNumberFormat="1" applyFill="1"/>
    <xf numFmtId="0" fontId="3" fillId="0" borderId="1" xfId="0" applyFont="1" applyBorder="1" applyAlignment="1">
      <alignment horizontal="right"/>
    </xf>
    <xf numFmtId="44" fontId="5" fillId="5" borderId="1" xfId="0" applyNumberFormat="1" applyFont="1" applyFill="1" applyBorder="1"/>
    <xf numFmtId="10" fontId="5" fillId="2" borderId="1" xfId="2" applyNumberFormat="1" applyFont="1" applyFill="1" applyBorder="1" applyProtection="1">
      <protection locked="0"/>
    </xf>
    <xf numFmtId="10" fontId="6" fillId="2" borderId="1" xfId="2" applyNumberFormat="1" applyFont="1" applyFill="1" applyBorder="1" applyProtection="1">
      <protection locked="0"/>
    </xf>
    <xf numFmtId="44" fontId="0" fillId="2" borderId="1" xfId="0" applyNumberFormat="1" applyFill="1" applyBorder="1" applyProtection="1">
      <protection locked="0"/>
    </xf>
    <xf numFmtId="10" fontId="0" fillId="2" borderId="1" xfId="2" applyNumberFormat="1" applyFont="1" applyFill="1" applyBorder="1" applyProtection="1">
      <protection locked="0"/>
    </xf>
    <xf numFmtId="0" fontId="3" fillId="0" borderId="2" xfId="0" applyFont="1" applyBorder="1" applyAlignment="1">
      <alignment horizontal="center"/>
    </xf>
    <xf numFmtId="0" fontId="3" fillId="0" borderId="3" xfId="0" applyFont="1" applyBorder="1" applyAlignment="1">
      <alignment horizontal="center"/>
    </xf>
    <xf numFmtId="0" fontId="7" fillId="0" borderId="0" xfId="0" applyFont="1" applyAlignment="1">
      <alignment horizontal="left" wrapText="1"/>
    </xf>
    <xf numFmtId="0" fontId="3" fillId="0" borderId="5" xfId="0" applyFont="1" applyBorder="1" applyAlignment="1">
      <alignment horizontal="center"/>
    </xf>
  </cellXfs>
  <cellStyles count="4">
    <cellStyle name="Procent" xfId="2" builtinId="5"/>
    <cellStyle name="Standaard" xfId="0" builtinId="0"/>
    <cellStyle name="Standaard 2" xfId="1" xr:uid="{DDD6D60A-D3C4-46D2-B30C-D6857F12566A}"/>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AAB4-628A-41D8-8139-372A6835A8E2}">
  <dimension ref="A1:L111"/>
  <sheetViews>
    <sheetView tabSelected="1" workbookViewId="0"/>
  </sheetViews>
  <sheetFormatPr defaultRowHeight="14.4" x14ac:dyDescent="0.3"/>
  <cols>
    <col min="1" max="1" width="9.44140625" style="3" bestFit="1" customWidth="1"/>
    <col min="2" max="2" width="10.5546875" bestFit="1" customWidth="1"/>
    <col min="6" max="6" width="47" bestFit="1" customWidth="1"/>
    <col min="7" max="7" width="29.109375" style="3" bestFit="1" customWidth="1"/>
    <col min="8" max="8" width="22.44140625" bestFit="1" customWidth="1"/>
    <col min="9" max="10" width="18.5546875" bestFit="1" customWidth="1"/>
    <col min="11" max="11" width="26.33203125" bestFit="1" customWidth="1"/>
    <col min="12" max="12" width="24.6640625" style="3" bestFit="1" customWidth="1"/>
  </cols>
  <sheetData>
    <row r="1" spans="1:12" x14ac:dyDescent="0.3">
      <c r="A1" s="3" t="s">
        <v>37</v>
      </c>
    </row>
    <row r="2" spans="1:12" x14ac:dyDescent="0.3">
      <c r="A2" s="3" t="s">
        <v>38</v>
      </c>
    </row>
    <row r="3" spans="1:12" x14ac:dyDescent="0.3">
      <c r="A3" s="3" t="s">
        <v>66</v>
      </c>
    </row>
    <row r="4" spans="1:12" x14ac:dyDescent="0.3">
      <c r="A4" s="5">
        <v>45096</v>
      </c>
    </row>
    <row r="5" spans="1:12" x14ac:dyDescent="0.3">
      <c r="A5" s="5"/>
    </row>
    <row r="7" spans="1:12" x14ac:dyDescent="0.3">
      <c r="A7" s="3" t="s">
        <v>120</v>
      </c>
    </row>
    <row r="8" spans="1:12" x14ac:dyDescent="0.3">
      <c r="A8" s="29" t="s">
        <v>91</v>
      </c>
      <c r="B8" s="29"/>
      <c r="C8" s="29"/>
      <c r="D8" s="29"/>
      <c r="E8" s="29"/>
      <c r="F8" s="29"/>
      <c r="G8" s="29"/>
    </row>
    <row r="9" spans="1:12" x14ac:dyDescent="0.3">
      <c r="A9" s="29"/>
      <c r="B9" s="29"/>
      <c r="C9" s="29"/>
      <c r="D9" s="29"/>
      <c r="E9" s="29"/>
      <c r="F9" s="29"/>
      <c r="G9" s="29"/>
    </row>
    <row r="10" spans="1:12" x14ac:dyDescent="0.3">
      <c r="A10" s="11"/>
    </row>
    <row r="11" spans="1:12" x14ac:dyDescent="0.3">
      <c r="L11" s="12"/>
    </row>
    <row r="12" spans="1:12" s="2" customFormat="1" x14ac:dyDescent="0.3">
      <c r="A12" s="6" t="s">
        <v>90</v>
      </c>
      <c r="B12" s="7" t="s">
        <v>89</v>
      </c>
      <c r="C12" s="27" t="s">
        <v>93</v>
      </c>
      <c r="D12" s="30"/>
      <c r="E12" s="28"/>
      <c r="F12" s="7" t="s">
        <v>92</v>
      </c>
      <c r="G12" s="6" t="s">
        <v>52</v>
      </c>
      <c r="H12" s="7" t="s">
        <v>50</v>
      </c>
      <c r="I12" s="7" t="s">
        <v>39</v>
      </c>
      <c r="J12" s="7" t="s">
        <v>51</v>
      </c>
      <c r="K12" s="7" t="s">
        <v>65</v>
      </c>
      <c r="L12" s="7" t="s">
        <v>56</v>
      </c>
    </row>
    <row r="13" spans="1:12" x14ac:dyDescent="0.3">
      <c r="A13" s="8">
        <v>1</v>
      </c>
      <c r="B13" s="9"/>
      <c r="C13" s="9">
        <v>1</v>
      </c>
      <c r="D13" s="9" t="s">
        <v>0</v>
      </c>
      <c r="E13" s="9" t="s">
        <v>123</v>
      </c>
      <c r="F13" s="9" t="s">
        <v>115</v>
      </c>
      <c r="G13" s="8" t="s">
        <v>57</v>
      </c>
      <c r="H13" s="25"/>
      <c r="I13" s="26"/>
      <c r="J13" s="10">
        <f>H13-(I13*H13)</f>
        <v>0</v>
      </c>
      <c r="K13" s="8">
        <v>6615</v>
      </c>
      <c r="L13" s="17">
        <f>J13*K13</f>
        <v>0</v>
      </c>
    </row>
    <row r="14" spans="1:12" x14ac:dyDescent="0.3">
      <c r="A14" s="8">
        <v>2</v>
      </c>
      <c r="B14" s="9"/>
      <c r="C14" s="9">
        <v>1</v>
      </c>
      <c r="D14" s="9" t="s">
        <v>0</v>
      </c>
      <c r="E14" s="9" t="s">
        <v>124</v>
      </c>
      <c r="F14" s="9" t="s">
        <v>116</v>
      </c>
      <c r="G14" s="8" t="s">
        <v>57</v>
      </c>
      <c r="H14" s="25"/>
      <c r="I14" s="26"/>
      <c r="J14" s="10">
        <f t="shared" ref="J14:J71" si="0">H14-(I14*H14)</f>
        <v>0</v>
      </c>
      <c r="K14" s="8">
        <v>4282</v>
      </c>
      <c r="L14" s="17">
        <f t="shared" ref="L14:L74" si="1">J14*K14</f>
        <v>0</v>
      </c>
    </row>
    <row r="15" spans="1:12" x14ac:dyDescent="0.3">
      <c r="A15" s="8">
        <v>4</v>
      </c>
      <c r="B15" s="9"/>
      <c r="C15" s="9">
        <v>1</v>
      </c>
      <c r="D15" s="9" t="s">
        <v>0</v>
      </c>
      <c r="E15" s="9" t="s">
        <v>125</v>
      </c>
      <c r="F15" s="9" t="s">
        <v>117</v>
      </c>
      <c r="G15" s="8" t="s">
        <v>57</v>
      </c>
      <c r="H15" s="25"/>
      <c r="I15" s="26"/>
      <c r="J15" s="10">
        <f t="shared" si="0"/>
        <v>0</v>
      </c>
      <c r="K15" s="8">
        <v>1024</v>
      </c>
      <c r="L15" s="17">
        <f t="shared" si="1"/>
        <v>0</v>
      </c>
    </row>
    <row r="16" spans="1:12" x14ac:dyDescent="0.3">
      <c r="A16" s="8">
        <v>5</v>
      </c>
      <c r="B16" s="9" t="s">
        <v>2</v>
      </c>
      <c r="C16" s="9">
        <v>500</v>
      </c>
      <c r="D16" s="9" t="s">
        <v>3</v>
      </c>
      <c r="F16" s="9" t="s">
        <v>4</v>
      </c>
      <c r="G16" s="8" t="s">
        <v>59</v>
      </c>
      <c r="H16" s="25"/>
      <c r="I16" s="26"/>
      <c r="J16" s="10">
        <f t="shared" si="0"/>
        <v>0</v>
      </c>
      <c r="K16" s="8">
        <v>906</v>
      </c>
      <c r="L16" s="17">
        <f t="shared" si="1"/>
        <v>0</v>
      </c>
    </row>
    <row r="17" spans="1:12" x14ac:dyDescent="0.3">
      <c r="A17" s="8">
        <v>6</v>
      </c>
      <c r="B17" s="9" t="s">
        <v>5</v>
      </c>
      <c r="C17" s="9">
        <v>6</v>
      </c>
      <c r="D17" s="9" t="s">
        <v>6</v>
      </c>
      <c r="E17" s="9"/>
      <c r="F17" s="9" t="s">
        <v>7</v>
      </c>
      <c r="G17" s="8" t="s">
        <v>60</v>
      </c>
      <c r="H17" s="25"/>
      <c r="I17" s="26"/>
      <c r="J17" s="10">
        <f t="shared" si="0"/>
        <v>0</v>
      </c>
      <c r="K17" s="8">
        <v>881</v>
      </c>
      <c r="L17" s="17">
        <f t="shared" si="1"/>
        <v>0</v>
      </c>
    </row>
    <row r="18" spans="1:12" x14ac:dyDescent="0.3">
      <c r="A18" s="8">
        <v>7</v>
      </c>
      <c r="B18" s="9"/>
      <c r="C18" s="9">
        <v>1</v>
      </c>
      <c r="D18" s="9" t="s">
        <v>0</v>
      </c>
      <c r="E18" s="9"/>
      <c r="F18" s="9" t="s">
        <v>8</v>
      </c>
      <c r="G18" s="8" t="s">
        <v>61</v>
      </c>
      <c r="H18" s="25"/>
      <c r="I18" s="26"/>
      <c r="J18" s="10">
        <f t="shared" si="0"/>
        <v>0</v>
      </c>
      <c r="K18" s="8">
        <v>1090</v>
      </c>
      <c r="L18" s="17">
        <f t="shared" si="1"/>
        <v>0</v>
      </c>
    </row>
    <row r="19" spans="1:12" x14ac:dyDescent="0.3">
      <c r="A19" s="8">
        <v>8</v>
      </c>
      <c r="B19" s="9" t="s">
        <v>2</v>
      </c>
      <c r="C19" s="9">
        <v>500</v>
      </c>
      <c r="D19" s="9" t="s">
        <v>3</v>
      </c>
      <c r="E19" s="9"/>
      <c r="F19" s="9" t="s">
        <v>9</v>
      </c>
      <c r="G19" s="8" t="s">
        <v>63</v>
      </c>
      <c r="H19" s="25"/>
      <c r="I19" s="26"/>
      <c r="J19" s="10">
        <f t="shared" si="0"/>
        <v>0</v>
      </c>
      <c r="K19" s="8">
        <v>907</v>
      </c>
      <c r="L19" s="17">
        <f t="shared" si="1"/>
        <v>0</v>
      </c>
    </row>
    <row r="20" spans="1:12" x14ac:dyDescent="0.3">
      <c r="A20" s="8">
        <v>9</v>
      </c>
      <c r="B20" s="9" t="s">
        <v>10</v>
      </c>
      <c r="C20" s="9">
        <v>250</v>
      </c>
      <c r="D20" s="9" t="s">
        <v>3</v>
      </c>
      <c r="E20" s="9"/>
      <c r="F20" s="9" t="s">
        <v>11</v>
      </c>
      <c r="G20" s="8" t="s">
        <v>61</v>
      </c>
      <c r="H20" s="25"/>
      <c r="I20" s="26"/>
      <c r="J20" s="10">
        <f t="shared" si="0"/>
        <v>0</v>
      </c>
      <c r="K20" s="8">
        <v>548</v>
      </c>
      <c r="L20" s="17">
        <f t="shared" si="1"/>
        <v>0</v>
      </c>
    </row>
    <row r="21" spans="1:12" x14ac:dyDescent="0.3">
      <c r="A21" s="8">
        <v>10</v>
      </c>
      <c r="B21" s="9" t="s">
        <v>2</v>
      </c>
      <c r="C21" s="9">
        <v>200</v>
      </c>
      <c r="D21" s="9" t="s">
        <v>3</v>
      </c>
      <c r="E21" s="9"/>
      <c r="F21" s="9" t="s">
        <v>12</v>
      </c>
      <c r="G21" s="8" t="s">
        <v>62</v>
      </c>
      <c r="H21" s="25"/>
      <c r="I21" s="26"/>
      <c r="J21" s="10">
        <f t="shared" si="0"/>
        <v>0</v>
      </c>
      <c r="K21" s="8">
        <v>520</v>
      </c>
      <c r="L21" s="17">
        <f t="shared" si="1"/>
        <v>0</v>
      </c>
    </row>
    <row r="22" spans="1:12" x14ac:dyDescent="0.3">
      <c r="A22" s="8">
        <v>11</v>
      </c>
      <c r="B22" s="9" t="s">
        <v>2</v>
      </c>
      <c r="C22" s="9">
        <v>18</v>
      </c>
      <c r="D22" s="9" t="s">
        <v>0</v>
      </c>
      <c r="E22" s="9"/>
      <c r="F22" s="9" t="s">
        <v>96</v>
      </c>
      <c r="G22" s="8" t="s">
        <v>64</v>
      </c>
      <c r="H22" s="25"/>
      <c r="I22" s="26"/>
      <c r="J22" s="10">
        <f t="shared" si="0"/>
        <v>0</v>
      </c>
      <c r="K22" s="8">
        <v>458</v>
      </c>
      <c r="L22" s="17">
        <f t="shared" si="1"/>
        <v>0</v>
      </c>
    </row>
    <row r="23" spans="1:12" x14ac:dyDescent="0.3">
      <c r="A23" s="8">
        <v>12</v>
      </c>
      <c r="B23" s="9" t="s">
        <v>10</v>
      </c>
      <c r="C23" s="9">
        <v>500</v>
      </c>
      <c r="D23" s="9" t="s">
        <v>3</v>
      </c>
      <c r="E23" s="9"/>
      <c r="F23" s="9" t="s">
        <v>13</v>
      </c>
      <c r="G23" s="8" t="s">
        <v>61</v>
      </c>
      <c r="H23" s="25"/>
      <c r="I23" s="26"/>
      <c r="J23" s="10">
        <f t="shared" si="0"/>
        <v>0</v>
      </c>
      <c r="K23" s="8">
        <v>438</v>
      </c>
      <c r="L23" s="17">
        <f t="shared" si="1"/>
        <v>0</v>
      </c>
    </row>
    <row r="24" spans="1:12" x14ac:dyDescent="0.3">
      <c r="A24" s="8">
        <v>13</v>
      </c>
      <c r="B24" s="9" t="s">
        <v>10</v>
      </c>
      <c r="C24" s="9">
        <v>800</v>
      </c>
      <c r="D24" s="9" t="s">
        <v>3</v>
      </c>
      <c r="E24" s="9"/>
      <c r="F24" s="9" t="s">
        <v>14</v>
      </c>
      <c r="G24" s="8" t="s">
        <v>57</v>
      </c>
      <c r="H24" s="25"/>
      <c r="I24" s="26"/>
      <c r="J24" s="10">
        <f t="shared" si="0"/>
        <v>0</v>
      </c>
      <c r="K24" s="8">
        <v>274</v>
      </c>
      <c r="L24" s="17">
        <f t="shared" si="1"/>
        <v>0</v>
      </c>
    </row>
    <row r="25" spans="1:12" x14ac:dyDescent="0.3">
      <c r="A25" s="8">
        <v>14</v>
      </c>
      <c r="B25" s="9" t="s">
        <v>15</v>
      </c>
      <c r="C25" s="9">
        <v>1</v>
      </c>
      <c r="D25" s="9" t="s">
        <v>16</v>
      </c>
      <c r="E25" s="9"/>
      <c r="F25" s="9" t="s">
        <v>17</v>
      </c>
      <c r="G25" s="8" t="s">
        <v>59</v>
      </c>
      <c r="H25" s="25"/>
      <c r="I25" s="26"/>
      <c r="J25" s="10">
        <f t="shared" si="0"/>
        <v>0</v>
      </c>
      <c r="K25" s="8">
        <v>403</v>
      </c>
      <c r="L25" s="17">
        <f t="shared" si="1"/>
        <v>0</v>
      </c>
    </row>
    <row r="26" spans="1:12" x14ac:dyDescent="0.3">
      <c r="A26" s="8">
        <v>15</v>
      </c>
      <c r="B26" s="9" t="s">
        <v>18</v>
      </c>
      <c r="C26" s="9">
        <v>6</v>
      </c>
      <c r="D26" s="9" t="s">
        <v>10</v>
      </c>
      <c r="E26" s="9"/>
      <c r="F26" s="9" t="s">
        <v>97</v>
      </c>
      <c r="G26" s="8" t="s">
        <v>59</v>
      </c>
      <c r="H26" s="25"/>
      <c r="I26" s="26"/>
      <c r="J26" s="10">
        <f t="shared" si="0"/>
        <v>0</v>
      </c>
      <c r="K26" s="8">
        <v>413</v>
      </c>
      <c r="L26" s="17">
        <f t="shared" si="1"/>
        <v>0</v>
      </c>
    </row>
    <row r="27" spans="1:12" x14ac:dyDescent="0.3">
      <c r="A27" s="8">
        <v>16</v>
      </c>
      <c r="B27" s="9" t="s">
        <v>18</v>
      </c>
      <c r="C27" s="9">
        <v>32</v>
      </c>
      <c r="D27" s="9" t="s">
        <v>0</v>
      </c>
      <c r="E27" s="9"/>
      <c r="F27" s="9" t="s">
        <v>19</v>
      </c>
      <c r="G27" s="8" t="s">
        <v>64</v>
      </c>
      <c r="H27" s="25"/>
      <c r="I27" s="26"/>
      <c r="J27" s="10">
        <f t="shared" si="0"/>
        <v>0</v>
      </c>
      <c r="K27" s="8">
        <v>242</v>
      </c>
      <c r="L27" s="17">
        <f t="shared" si="1"/>
        <v>0</v>
      </c>
    </row>
    <row r="28" spans="1:12" x14ac:dyDescent="0.3">
      <c r="A28" s="8">
        <v>17</v>
      </c>
      <c r="B28" s="9" t="s">
        <v>2</v>
      </c>
      <c r="C28" s="9">
        <v>500</v>
      </c>
      <c r="D28" s="9" t="s">
        <v>3</v>
      </c>
      <c r="E28" s="9"/>
      <c r="F28" s="9" t="s">
        <v>20</v>
      </c>
      <c r="G28" s="8" t="s">
        <v>67</v>
      </c>
      <c r="H28" s="25"/>
      <c r="I28" s="26"/>
      <c r="J28" s="10">
        <f t="shared" si="0"/>
        <v>0</v>
      </c>
      <c r="K28" s="8">
        <v>260</v>
      </c>
      <c r="L28" s="17">
        <f t="shared" si="1"/>
        <v>0</v>
      </c>
    </row>
    <row r="29" spans="1:12" x14ac:dyDescent="0.3">
      <c r="A29" s="8">
        <v>19</v>
      </c>
      <c r="B29" s="9" t="s">
        <v>5</v>
      </c>
      <c r="C29" s="9">
        <v>12</v>
      </c>
      <c r="D29" s="9" t="s">
        <v>6</v>
      </c>
      <c r="E29" s="9"/>
      <c r="F29" s="9" t="s">
        <v>21</v>
      </c>
      <c r="G29" s="8" t="s">
        <v>60</v>
      </c>
      <c r="H29" s="25"/>
      <c r="I29" s="26"/>
      <c r="J29" s="10">
        <f t="shared" si="0"/>
        <v>0</v>
      </c>
      <c r="K29" s="8">
        <v>266</v>
      </c>
      <c r="L29" s="17">
        <f t="shared" si="1"/>
        <v>0</v>
      </c>
    </row>
    <row r="30" spans="1:12" x14ac:dyDescent="0.3">
      <c r="A30" s="8">
        <v>20</v>
      </c>
      <c r="B30" s="9" t="s">
        <v>1</v>
      </c>
      <c r="C30" s="9">
        <v>25</v>
      </c>
      <c r="D30" s="9" t="s">
        <v>0</v>
      </c>
      <c r="E30" s="9"/>
      <c r="F30" s="9" t="s">
        <v>22</v>
      </c>
      <c r="G30" s="8" t="s">
        <v>58</v>
      </c>
      <c r="H30" s="25"/>
      <c r="I30" s="26"/>
      <c r="J30" s="10">
        <f t="shared" si="0"/>
        <v>0</v>
      </c>
      <c r="K30" s="8">
        <v>240</v>
      </c>
      <c r="L30" s="17">
        <f t="shared" si="1"/>
        <v>0</v>
      </c>
    </row>
    <row r="31" spans="1:12" x14ac:dyDescent="0.3">
      <c r="A31" s="8">
        <v>21</v>
      </c>
      <c r="B31" s="9" t="s">
        <v>18</v>
      </c>
      <c r="C31" s="9">
        <v>30</v>
      </c>
      <c r="D31" s="9" t="s">
        <v>0</v>
      </c>
      <c r="E31" s="9"/>
      <c r="F31" s="9" t="s">
        <v>99</v>
      </c>
      <c r="G31" s="8" t="s">
        <v>64</v>
      </c>
      <c r="H31" s="25"/>
      <c r="I31" s="26"/>
      <c r="J31" s="10">
        <f t="shared" si="0"/>
        <v>0</v>
      </c>
      <c r="K31" s="8">
        <v>161</v>
      </c>
      <c r="L31" s="17">
        <f t="shared" si="1"/>
        <v>0</v>
      </c>
    </row>
    <row r="32" spans="1:12" x14ac:dyDescent="0.3">
      <c r="A32" s="8">
        <v>22</v>
      </c>
      <c r="B32" s="9" t="s">
        <v>18</v>
      </c>
      <c r="C32" s="9">
        <v>30</v>
      </c>
      <c r="D32" s="9" t="s">
        <v>0</v>
      </c>
      <c r="E32" s="9"/>
      <c r="F32" s="9" t="s">
        <v>98</v>
      </c>
      <c r="G32" s="8" t="s">
        <v>64</v>
      </c>
      <c r="H32" s="25"/>
      <c r="I32" s="26"/>
      <c r="J32" s="10">
        <f t="shared" si="0"/>
        <v>0</v>
      </c>
      <c r="K32" s="8">
        <v>163</v>
      </c>
      <c r="L32" s="17">
        <f t="shared" si="1"/>
        <v>0</v>
      </c>
    </row>
    <row r="33" spans="1:12" x14ac:dyDescent="0.3">
      <c r="A33" s="8">
        <v>23</v>
      </c>
      <c r="B33" s="9" t="s">
        <v>10</v>
      </c>
      <c r="C33" s="9">
        <v>100</v>
      </c>
      <c r="D33" s="9" t="s">
        <v>3</v>
      </c>
      <c r="E33" s="9"/>
      <c r="F33" s="9" t="s">
        <v>23</v>
      </c>
      <c r="G33" s="8" t="s">
        <v>61</v>
      </c>
      <c r="H33" s="25"/>
      <c r="I33" s="26"/>
      <c r="J33" s="10">
        <f t="shared" si="0"/>
        <v>0</v>
      </c>
      <c r="K33" s="8">
        <v>149</v>
      </c>
      <c r="L33" s="17">
        <f t="shared" si="1"/>
        <v>0</v>
      </c>
    </row>
    <row r="34" spans="1:12" x14ac:dyDescent="0.3">
      <c r="A34" s="8">
        <v>24</v>
      </c>
      <c r="B34" s="9" t="s">
        <v>10</v>
      </c>
      <c r="C34" s="9">
        <v>5</v>
      </c>
      <c r="D34" s="9" t="s">
        <v>0</v>
      </c>
      <c r="E34" s="9" t="s">
        <v>126</v>
      </c>
      <c r="F34" s="9" t="s">
        <v>100</v>
      </c>
      <c r="G34" s="8" t="s">
        <v>64</v>
      </c>
      <c r="H34" s="25"/>
      <c r="I34" s="26"/>
      <c r="J34" s="10">
        <f t="shared" si="0"/>
        <v>0</v>
      </c>
      <c r="K34" s="8">
        <v>176</v>
      </c>
      <c r="L34" s="17">
        <f t="shared" si="1"/>
        <v>0</v>
      </c>
    </row>
    <row r="35" spans="1:12" x14ac:dyDescent="0.3">
      <c r="A35" s="8">
        <v>25</v>
      </c>
      <c r="B35" s="9" t="s">
        <v>5</v>
      </c>
      <c r="C35" s="9">
        <v>24</v>
      </c>
      <c r="D35" s="9" t="s">
        <v>6</v>
      </c>
      <c r="E35" s="9"/>
      <c r="F35" s="9" t="s">
        <v>24</v>
      </c>
      <c r="G35" s="8" t="s">
        <v>60</v>
      </c>
      <c r="H35" s="25"/>
      <c r="I35" s="26"/>
      <c r="J35" s="10">
        <f t="shared" si="0"/>
        <v>0</v>
      </c>
      <c r="K35" s="8">
        <v>233</v>
      </c>
      <c r="L35" s="17">
        <f t="shared" si="1"/>
        <v>0</v>
      </c>
    </row>
    <row r="36" spans="1:12" x14ac:dyDescent="0.3">
      <c r="A36" s="8">
        <v>26</v>
      </c>
      <c r="B36" s="9" t="s">
        <v>10</v>
      </c>
      <c r="C36" s="9">
        <v>6</v>
      </c>
      <c r="D36" s="9" t="s">
        <v>0</v>
      </c>
      <c r="E36" s="9" t="s">
        <v>127</v>
      </c>
      <c r="F36" s="9" t="s">
        <v>101</v>
      </c>
      <c r="G36" s="8" t="s">
        <v>57</v>
      </c>
      <c r="H36" s="25"/>
      <c r="I36" s="26"/>
      <c r="J36" s="10">
        <f t="shared" si="0"/>
        <v>0</v>
      </c>
      <c r="K36" s="8">
        <v>178</v>
      </c>
      <c r="L36" s="17">
        <f t="shared" si="1"/>
        <v>0</v>
      </c>
    </row>
    <row r="37" spans="1:12" x14ac:dyDescent="0.3">
      <c r="A37" s="8">
        <v>27</v>
      </c>
      <c r="B37" s="9" t="s">
        <v>2</v>
      </c>
      <c r="C37" s="9">
        <v>1</v>
      </c>
      <c r="D37" s="9" t="s">
        <v>25</v>
      </c>
      <c r="E37" s="9"/>
      <c r="F37" s="9" t="s">
        <v>26</v>
      </c>
      <c r="G37" s="8" t="s">
        <v>59</v>
      </c>
      <c r="H37" s="25"/>
      <c r="I37" s="26"/>
      <c r="J37" s="10">
        <f t="shared" si="0"/>
        <v>0</v>
      </c>
      <c r="K37" s="8">
        <v>130</v>
      </c>
      <c r="L37" s="17">
        <f t="shared" si="1"/>
        <v>0</v>
      </c>
    </row>
    <row r="38" spans="1:12" x14ac:dyDescent="0.3">
      <c r="A38" s="8">
        <v>28</v>
      </c>
      <c r="B38" s="9" t="s">
        <v>10</v>
      </c>
      <c r="C38" s="9">
        <v>6</v>
      </c>
      <c r="D38" s="9" t="s">
        <v>0</v>
      </c>
      <c r="E38" s="9" t="s">
        <v>128</v>
      </c>
      <c r="F38" s="9" t="s">
        <v>102</v>
      </c>
      <c r="G38" s="8" t="s">
        <v>57</v>
      </c>
      <c r="H38" s="25"/>
      <c r="I38" s="26"/>
      <c r="J38" s="10">
        <f t="shared" si="0"/>
        <v>0</v>
      </c>
      <c r="K38" s="8">
        <v>167</v>
      </c>
      <c r="L38" s="17">
        <f t="shared" si="1"/>
        <v>0</v>
      </c>
    </row>
    <row r="39" spans="1:12" x14ac:dyDescent="0.3">
      <c r="A39" s="8">
        <v>29</v>
      </c>
      <c r="B39" s="9" t="s">
        <v>10</v>
      </c>
      <c r="C39" s="9">
        <v>6</v>
      </c>
      <c r="D39" s="9" t="s">
        <v>0</v>
      </c>
      <c r="E39" s="9" t="s">
        <v>129</v>
      </c>
      <c r="F39" s="9" t="s">
        <v>103</v>
      </c>
      <c r="G39" s="8" t="s">
        <v>57</v>
      </c>
      <c r="H39" s="25"/>
      <c r="I39" s="26"/>
      <c r="J39" s="10">
        <f t="shared" si="0"/>
        <v>0</v>
      </c>
      <c r="K39" s="8">
        <v>164</v>
      </c>
      <c r="L39" s="17">
        <f t="shared" si="1"/>
        <v>0</v>
      </c>
    </row>
    <row r="40" spans="1:12" x14ac:dyDescent="0.3">
      <c r="A40" s="8">
        <v>30</v>
      </c>
      <c r="B40" s="9" t="s">
        <v>5</v>
      </c>
      <c r="C40" s="9">
        <v>24</v>
      </c>
      <c r="D40" s="9" t="s">
        <v>6</v>
      </c>
      <c r="E40" s="9"/>
      <c r="F40" s="9" t="s">
        <v>27</v>
      </c>
      <c r="G40" s="8" t="s">
        <v>60</v>
      </c>
      <c r="H40" s="25"/>
      <c r="I40" s="26"/>
      <c r="J40" s="10">
        <f t="shared" si="0"/>
        <v>0</v>
      </c>
      <c r="K40" s="8">
        <v>196</v>
      </c>
      <c r="L40" s="17">
        <f t="shared" si="1"/>
        <v>0</v>
      </c>
    </row>
    <row r="41" spans="1:12" x14ac:dyDescent="0.3">
      <c r="A41" s="8">
        <v>31</v>
      </c>
      <c r="B41" s="9" t="s">
        <v>2</v>
      </c>
      <c r="C41" s="9">
        <v>1</v>
      </c>
      <c r="D41" s="9" t="s">
        <v>25</v>
      </c>
      <c r="E41" s="9"/>
      <c r="F41" s="9" t="s">
        <v>28</v>
      </c>
      <c r="G41" s="8" t="s">
        <v>59</v>
      </c>
      <c r="H41" s="25"/>
      <c r="I41" s="26"/>
      <c r="J41" s="10">
        <f t="shared" si="0"/>
        <v>0</v>
      </c>
      <c r="K41" s="8">
        <v>621</v>
      </c>
      <c r="L41" s="17">
        <f t="shared" si="1"/>
        <v>0</v>
      </c>
    </row>
    <row r="42" spans="1:12" x14ac:dyDescent="0.3">
      <c r="A42" s="8">
        <v>32</v>
      </c>
      <c r="B42" s="9" t="s">
        <v>18</v>
      </c>
      <c r="C42" s="9">
        <v>20</v>
      </c>
      <c r="D42" s="9" t="s">
        <v>0</v>
      </c>
      <c r="E42" s="9"/>
      <c r="F42" s="9" t="s">
        <v>29</v>
      </c>
      <c r="G42" s="8" t="s">
        <v>64</v>
      </c>
      <c r="H42" s="25"/>
      <c r="I42" s="26"/>
      <c r="J42" s="10">
        <f t="shared" si="0"/>
        <v>0</v>
      </c>
      <c r="K42" s="8">
        <v>186</v>
      </c>
      <c r="L42" s="17">
        <f t="shared" si="1"/>
        <v>0</v>
      </c>
    </row>
    <row r="43" spans="1:12" x14ac:dyDescent="0.3">
      <c r="A43" s="8">
        <v>33</v>
      </c>
      <c r="B43" s="9"/>
      <c r="C43" s="9">
        <v>1</v>
      </c>
      <c r="D43" s="9" t="s">
        <v>16</v>
      </c>
      <c r="E43" s="9"/>
      <c r="F43" s="9" t="s">
        <v>30</v>
      </c>
      <c r="G43" s="8" t="s">
        <v>61</v>
      </c>
      <c r="H43" s="25"/>
      <c r="I43" s="26"/>
      <c r="J43" s="10">
        <f t="shared" si="0"/>
        <v>0</v>
      </c>
      <c r="K43" s="8">
        <v>238</v>
      </c>
      <c r="L43" s="17">
        <f t="shared" si="1"/>
        <v>0</v>
      </c>
    </row>
    <row r="44" spans="1:12" x14ac:dyDescent="0.3">
      <c r="A44" s="8">
        <v>34</v>
      </c>
      <c r="B44" s="9" t="s">
        <v>0</v>
      </c>
      <c r="C44" s="9">
        <v>500</v>
      </c>
      <c r="D44" s="9" t="s">
        <v>3</v>
      </c>
      <c r="E44" s="9"/>
      <c r="F44" s="9" t="s">
        <v>31</v>
      </c>
      <c r="G44" s="8" t="s">
        <v>63</v>
      </c>
      <c r="H44" s="25"/>
      <c r="I44" s="26"/>
      <c r="J44" s="10">
        <f t="shared" si="0"/>
        <v>0</v>
      </c>
      <c r="K44" s="8">
        <v>249</v>
      </c>
      <c r="L44" s="17">
        <f t="shared" si="1"/>
        <v>0</v>
      </c>
    </row>
    <row r="45" spans="1:12" x14ac:dyDescent="0.3">
      <c r="A45" s="8">
        <v>35</v>
      </c>
      <c r="B45" s="9" t="s">
        <v>5</v>
      </c>
      <c r="C45" s="9">
        <v>6</v>
      </c>
      <c r="D45" s="9" t="s">
        <v>6</v>
      </c>
      <c r="E45" s="9"/>
      <c r="F45" s="9" t="s">
        <v>32</v>
      </c>
      <c r="G45" s="8" t="s">
        <v>60</v>
      </c>
      <c r="H45" s="25"/>
      <c r="I45" s="26"/>
      <c r="J45" s="10">
        <f t="shared" si="0"/>
        <v>0</v>
      </c>
      <c r="K45" s="8">
        <v>195</v>
      </c>
      <c r="L45" s="17">
        <f t="shared" si="1"/>
        <v>0</v>
      </c>
    </row>
    <row r="46" spans="1:12" x14ac:dyDescent="0.3">
      <c r="A46" s="8">
        <v>36</v>
      </c>
      <c r="B46" s="9" t="s">
        <v>18</v>
      </c>
      <c r="C46" s="9">
        <v>30</v>
      </c>
      <c r="D46" s="9" t="s">
        <v>0</v>
      </c>
      <c r="E46" s="9"/>
      <c r="F46" s="9" t="s">
        <v>33</v>
      </c>
      <c r="G46" s="8" t="s">
        <v>57</v>
      </c>
      <c r="H46" s="25"/>
      <c r="I46" s="26"/>
      <c r="J46" s="10">
        <f t="shared" si="0"/>
        <v>0</v>
      </c>
      <c r="K46" s="8">
        <v>182</v>
      </c>
      <c r="L46" s="17">
        <f t="shared" si="1"/>
        <v>0</v>
      </c>
    </row>
    <row r="47" spans="1:12" x14ac:dyDescent="0.3">
      <c r="A47" s="8">
        <v>37</v>
      </c>
      <c r="B47" s="9" t="s">
        <v>10</v>
      </c>
      <c r="C47" s="9">
        <v>125</v>
      </c>
      <c r="D47" s="9" t="s">
        <v>3</v>
      </c>
      <c r="E47" s="9"/>
      <c r="F47" s="9" t="s">
        <v>34</v>
      </c>
      <c r="G47" s="8" t="s">
        <v>61</v>
      </c>
      <c r="H47" s="25"/>
      <c r="I47" s="26"/>
      <c r="J47" s="10">
        <f t="shared" si="0"/>
        <v>0</v>
      </c>
      <c r="K47" s="8">
        <v>130</v>
      </c>
      <c r="L47" s="17">
        <f t="shared" si="1"/>
        <v>0</v>
      </c>
    </row>
    <row r="48" spans="1:12" x14ac:dyDescent="0.3">
      <c r="A48" s="8">
        <v>38</v>
      </c>
      <c r="B48" s="9" t="s">
        <v>5</v>
      </c>
      <c r="C48" s="9">
        <v>12</v>
      </c>
      <c r="D48" s="9" t="s">
        <v>2</v>
      </c>
      <c r="E48" s="9"/>
      <c r="F48" s="9" t="s">
        <v>104</v>
      </c>
      <c r="G48" s="8" t="s">
        <v>59</v>
      </c>
      <c r="H48" s="25"/>
      <c r="I48" s="26"/>
      <c r="J48" s="10">
        <f t="shared" si="0"/>
        <v>0</v>
      </c>
      <c r="K48" s="8">
        <v>141</v>
      </c>
      <c r="L48" s="17">
        <f t="shared" si="1"/>
        <v>0</v>
      </c>
    </row>
    <row r="49" spans="1:12" x14ac:dyDescent="0.3">
      <c r="A49" s="8">
        <v>39</v>
      </c>
      <c r="B49" s="9" t="s">
        <v>18</v>
      </c>
      <c r="C49" s="9">
        <v>6</v>
      </c>
      <c r="D49" s="9" t="s">
        <v>10</v>
      </c>
      <c r="E49" s="9"/>
      <c r="F49" s="9" t="s">
        <v>105</v>
      </c>
      <c r="G49" s="8" t="s">
        <v>59</v>
      </c>
      <c r="H49" s="25"/>
      <c r="I49" s="26"/>
      <c r="J49" s="10">
        <f t="shared" si="0"/>
        <v>0</v>
      </c>
      <c r="K49" s="8">
        <v>227</v>
      </c>
      <c r="L49" s="17">
        <f t="shared" si="1"/>
        <v>0</v>
      </c>
    </row>
    <row r="50" spans="1:12" x14ac:dyDescent="0.3">
      <c r="A50" s="8">
        <v>40</v>
      </c>
      <c r="B50" s="9" t="s">
        <v>2</v>
      </c>
      <c r="C50" s="9">
        <v>1</v>
      </c>
      <c r="D50" s="9" t="s">
        <v>25</v>
      </c>
      <c r="E50" s="9"/>
      <c r="F50" s="9" t="s">
        <v>106</v>
      </c>
      <c r="G50" s="8" t="s">
        <v>59</v>
      </c>
      <c r="H50" s="25"/>
      <c r="I50" s="26"/>
      <c r="J50" s="10">
        <f t="shared" si="0"/>
        <v>0</v>
      </c>
      <c r="K50" s="8">
        <v>356</v>
      </c>
      <c r="L50" s="17">
        <f t="shared" si="1"/>
        <v>0</v>
      </c>
    </row>
    <row r="51" spans="1:12" x14ac:dyDescent="0.3">
      <c r="A51" s="8">
        <v>41</v>
      </c>
      <c r="B51" s="9" t="s">
        <v>18</v>
      </c>
      <c r="C51" s="9">
        <v>6</v>
      </c>
      <c r="D51" s="9" t="s">
        <v>6</v>
      </c>
      <c r="E51" s="9"/>
      <c r="F51" s="9" t="s">
        <v>107</v>
      </c>
      <c r="G51" s="8" t="s">
        <v>59</v>
      </c>
      <c r="H51" s="25"/>
      <c r="I51" s="26"/>
      <c r="J51" s="10">
        <f t="shared" si="0"/>
        <v>0</v>
      </c>
      <c r="K51" s="8">
        <v>157</v>
      </c>
      <c r="L51" s="17">
        <f t="shared" si="1"/>
        <v>0</v>
      </c>
    </row>
    <row r="52" spans="1:12" x14ac:dyDescent="0.3">
      <c r="A52" s="8">
        <v>42</v>
      </c>
      <c r="B52" s="9" t="s">
        <v>18</v>
      </c>
      <c r="C52" s="9">
        <v>6</v>
      </c>
      <c r="D52" s="9" t="s">
        <v>6</v>
      </c>
      <c r="E52" s="9"/>
      <c r="F52" s="9" t="s">
        <v>108</v>
      </c>
      <c r="G52" s="8" t="s">
        <v>59</v>
      </c>
      <c r="H52" s="25"/>
      <c r="I52" s="26"/>
      <c r="J52" s="10">
        <f t="shared" si="0"/>
        <v>0</v>
      </c>
      <c r="K52" s="8">
        <v>144</v>
      </c>
      <c r="L52" s="17">
        <f t="shared" si="1"/>
        <v>0</v>
      </c>
    </row>
    <row r="53" spans="1:12" x14ac:dyDescent="0.3">
      <c r="A53" s="8">
        <v>43</v>
      </c>
      <c r="B53" s="9" t="s">
        <v>5</v>
      </c>
      <c r="C53" s="9">
        <v>8</v>
      </c>
      <c r="D53" s="9" t="s">
        <v>6</v>
      </c>
      <c r="E53" s="9"/>
      <c r="F53" s="9" t="s">
        <v>109</v>
      </c>
      <c r="G53" s="8" t="s">
        <v>59</v>
      </c>
      <c r="H53" s="25"/>
      <c r="I53" s="26"/>
      <c r="J53" s="10">
        <f t="shared" si="0"/>
        <v>0</v>
      </c>
      <c r="K53" s="8">
        <v>153</v>
      </c>
      <c r="L53" s="17">
        <f t="shared" si="1"/>
        <v>0</v>
      </c>
    </row>
    <row r="54" spans="1:12" x14ac:dyDescent="0.3">
      <c r="A54" s="8">
        <v>44</v>
      </c>
      <c r="B54" s="9" t="s">
        <v>5</v>
      </c>
      <c r="C54" s="9">
        <v>8</v>
      </c>
      <c r="D54" s="9" t="s">
        <v>6</v>
      </c>
      <c r="E54" s="9"/>
      <c r="F54" s="9" t="s">
        <v>35</v>
      </c>
      <c r="G54" s="8" t="s">
        <v>59</v>
      </c>
      <c r="H54" s="25"/>
      <c r="I54" s="26"/>
      <c r="J54" s="10">
        <f t="shared" si="0"/>
        <v>0</v>
      </c>
      <c r="K54" s="8">
        <v>134</v>
      </c>
      <c r="L54" s="17">
        <f t="shared" si="1"/>
        <v>0</v>
      </c>
    </row>
    <row r="55" spans="1:12" x14ac:dyDescent="0.3">
      <c r="A55" s="8">
        <v>45</v>
      </c>
      <c r="B55" s="9" t="s">
        <v>18</v>
      </c>
      <c r="C55" s="9">
        <v>20</v>
      </c>
      <c r="D55" s="9" t="s">
        <v>0</v>
      </c>
      <c r="E55" s="9"/>
      <c r="F55" s="9" t="s">
        <v>36</v>
      </c>
      <c r="G55" s="8" t="s">
        <v>64</v>
      </c>
      <c r="H55" s="25"/>
      <c r="I55" s="26"/>
      <c r="J55" s="10">
        <f t="shared" si="0"/>
        <v>0</v>
      </c>
      <c r="K55" s="8">
        <v>159</v>
      </c>
      <c r="L55" s="17">
        <f t="shared" si="1"/>
        <v>0</v>
      </c>
    </row>
    <row r="56" spans="1:12" x14ac:dyDescent="0.3">
      <c r="A56" s="8">
        <v>46</v>
      </c>
      <c r="B56" s="9" t="s">
        <v>2</v>
      </c>
      <c r="C56" s="9">
        <v>6</v>
      </c>
      <c r="D56" s="9" t="s">
        <v>0</v>
      </c>
      <c r="E56" s="9"/>
      <c r="F56" s="9" t="s">
        <v>110</v>
      </c>
      <c r="G56" s="8" t="s">
        <v>57</v>
      </c>
      <c r="H56" s="25"/>
      <c r="I56" s="26"/>
      <c r="J56" s="10">
        <f t="shared" si="0"/>
        <v>0</v>
      </c>
      <c r="K56" s="8">
        <v>118</v>
      </c>
      <c r="L56" s="17">
        <f t="shared" si="1"/>
        <v>0</v>
      </c>
    </row>
    <row r="57" spans="1:12" x14ac:dyDescent="0.3">
      <c r="A57" s="8">
        <v>47</v>
      </c>
      <c r="B57" s="9" t="s">
        <v>2</v>
      </c>
      <c r="C57" s="9">
        <v>250</v>
      </c>
      <c r="D57" s="9" t="s">
        <v>3</v>
      </c>
      <c r="E57" s="9"/>
      <c r="F57" s="9" t="s">
        <v>40</v>
      </c>
      <c r="G57" s="8" t="s">
        <v>70</v>
      </c>
      <c r="H57" s="25"/>
      <c r="I57" s="26"/>
      <c r="J57" s="10">
        <f t="shared" si="0"/>
        <v>0</v>
      </c>
      <c r="K57" s="8">
        <v>2191</v>
      </c>
      <c r="L57" s="17">
        <f t="shared" si="1"/>
        <v>0</v>
      </c>
    </row>
    <row r="58" spans="1:12" x14ac:dyDescent="0.3">
      <c r="A58" s="8">
        <v>48</v>
      </c>
      <c r="B58" s="9" t="s">
        <v>6</v>
      </c>
      <c r="C58" s="9">
        <v>1</v>
      </c>
      <c r="D58" s="9" t="s">
        <v>25</v>
      </c>
      <c r="E58" s="9"/>
      <c r="F58" s="9" t="s">
        <v>111</v>
      </c>
      <c r="G58" s="8" t="s">
        <v>59</v>
      </c>
      <c r="H58" s="25"/>
      <c r="I58" s="26"/>
      <c r="J58" s="10">
        <f t="shared" si="0"/>
        <v>0</v>
      </c>
      <c r="K58" s="8">
        <v>458</v>
      </c>
      <c r="L58" s="17">
        <f t="shared" si="1"/>
        <v>0</v>
      </c>
    </row>
    <row r="59" spans="1:12" x14ac:dyDescent="0.3">
      <c r="A59" s="8">
        <v>49</v>
      </c>
      <c r="B59" s="9"/>
      <c r="C59" s="9">
        <v>1</v>
      </c>
      <c r="D59" s="9" t="s">
        <v>16</v>
      </c>
      <c r="E59" s="9"/>
      <c r="F59" s="9" t="s">
        <v>41</v>
      </c>
      <c r="G59" s="8" t="s">
        <v>61</v>
      </c>
      <c r="H59" s="25"/>
      <c r="I59" s="26"/>
      <c r="J59" s="10">
        <f t="shared" si="0"/>
        <v>0</v>
      </c>
      <c r="K59" s="8">
        <v>341</v>
      </c>
      <c r="L59" s="17">
        <f t="shared" si="1"/>
        <v>0</v>
      </c>
    </row>
    <row r="60" spans="1:12" x14ac:dyDescent="0.3">
      <c r="A60" s="8">
        <v>50</v>
      </c>
      <c r="B60" s="9"/>
      <c r="C60" s="9">
        <v>1</v>
      </c>
      <c r="D60" s="9" t="s">
        <v>0</v>
      </c>
      <c r="E60" s="9" t="s">
        <v>130</v>
      </c>
      <c r="F60" s="9" t="s">
        <v>112</v>
      </c>
      <c r="G60" s="8" t="s">
        <v>57</v>
      </c>
      <c r="H60" s="25"/>
      <c r="I60" s="26"/>
      <c r="J60" s="10">
        <f t="shared" si="0"/>
        <v>0</v>
      </c>
      <c r="K60" s="8">
        <v>164</v>
      </c>
      <c r="L60" s="17">
        <f t="shared" si="1"/>
        <v>0</v>
      </c>
    </row>
    <row r="61" spans="1:12" x14ac:dyDescent="0.3">
      <c r="A61" s="8">
        <v>51</v>
      </c>
      <c r="B61" s="9" t="s">
        <v>42</v>
      </c>
      <c r="C61" s="9">
        <v>80</v>
      </c>
      <c r="D61" s="9" t="s">
        <v>3</v>
      </c>
      <c r="E61" s="9"/>
      <c r="F61" s="9" t="s">
        <v>43</v>
      </c>
      <c r="G61" s="8" t="s">
        <v>61</v>
      </c>
      <c r="H61" s="25"/>
      <c r="I61" s="26"/>
      <c r="J61" s="10">
        <f t="shared" si="0"/>
        <v>0</v>
      </c>
      <c r="K61" s="8">
        <v>261</v>
      </c>
      <c r="L61" s="17">
        <f t="shared" si="1"/>
        <v>0</v>
      </c>
    </row>
    <row r="62" spans="1:12" x14ac:dyDescent="0.3">
      <c r="A62" s="8">
        <v>52</v>
      </c>
      <c r="B62" s="9" t="s">
        <v>2</v>
      </c>
      <c r="C62" s="9">
        <v>18</v>
      </c>
      <c r="D62" s="9" t="s">
        <v>0</v>
      </c>
      <c r="E62" s="9"/>
      <c r="F62" s="9" t="s">
        <v>113</v>
      </c>
      <c r="G62" s="8" t="s">
        <v>64</v>
      </c>
      <c r="H62" s="25"/>
      <c r="I62" s="26"/>
      <c r="J62" s="10">
        <f t="shared" si="0"/>
        <v>0</v>
      </c>
      <c r="K62" s="8">
        <v>267</v>
      </c>
      <c r="L62" s="17">
        <f t="shared" si="1"/>
        <v>0</v>
      </c>
    </row>
    <row r="63" spans="1:12" x14ac:dyDescent="0.3">
      <c r="A63" s="8">
        <v>53</v>
      </c>
      <c r="B63" s="9" t="s">
        <v>18</v>
      </c>
      <c r="C63" s="9">
        <v>15</v>
      </c>
      <c r="D63" s="9" t="s">
        <v>0</v>
      </c>
      <c r="E63" s="9"/>
      <c r="F63" s="9" t="s">
        <v>44</v>
      </c>
      <c r="G63" s="8" t="s">
        <v>63</v>
      </c>
      <c r="H63" s="25"/>
      <c r="I63" s="26"/>
      <c r="J63" s="10">
        <f t="shared" si="0"/>
        <v>0</v>
      </c>
      <c r="K63" s="8">
        <v>225</v>
      </c>
      <c r="L63" s="17">
        <f t="shared" si="1"/>
        <v>0</v>
      </c>
    </row>
    <row r="64" spans="1:12" x14ac:dyDescent="0.3">
      <c r="A64" s="8">
        <v>54</v>
      </c>
      <c r="B64" s="9"/>
      <c r="C64" s="9">
        <v>1</v>
      </c>
      <c r="D64" s="9" t="s">
        <v>0</v>
      </c>
      <c r="E64" s="9"/>
      <c r="F64" s="9" t="s">
        <v>45</v>
      </c>
      <c r="G64" s="8" t="s">
        <v>61</v>
      </c>
      <c r="H64" s="25"/>
      <c r="I64" s="26"/>
      <c r="J64" s="10">
        <f t="shared" si="0"/>
        <v>0</v>
      </c>
      <c r="K64" s="8">
        <v>113</v>
      </c>
      <c r="L64" s="17">
        <f t="shared" si="1"/>
        <v>0</v>
      </c>
    </row>
    <row r="65" spans="1:12" x14ac:dyDescent="0.3">
      <c r="A65" s="8">
        <v>55</v>
      </c>
      <c r="B65" s="9" t="s">
        <v>2</v>
      </c>
      <c r="C65" s="9">
        <v>1</v>
      </c>
      <c r="D65" s="9" t="s">
        <v>16</v>
      </c>
      <c r="E65" s="9"/>
      <c r="F65" s="9" t="s">
        <v>94</v>
      </c>
      <c r="G65" s="8" t="s">
        <v>68</v>
      </c>
      <c r="H65" s="25"/>
      <c r="I65" s="26"/>
      <c r="J65" s="10">
        <f t="shared" si="0"/>
        <v>0</v>
      </c>
      <c r="K65" s="8">
        <v>202</v>
      </c>
      <c r="L65" s="17">
        <f t="shared" si="1"/>
        <v>0</v>
      </c>
    </row>
    <row r="66" spans="1:12" x14ac:dyDescent="0.3">
      <c r="A66" s="8">
        <v>56</v>
      </c>
      <c r="B66" s="9"/>
      <c r="C66" s="9">
        <v>1</v>
      </c>
      <c r="D66" s="9" t="s">
        <v>16</v>
      </c>
      <c r="E66" s="9"/>
      <c r="F66" s="9" t="s">
        <v>46</v>
      </c>
      <c r="G66" s="8" t="s">
        <v>61</v>
      </c>
      <c r="H66" s="25"/>
      <c r="I66" s="26"/>
      <c r="J66" s="10">
        <f t="shared" si="0"/>
        <v>0</v>
      </c>
      <c r="K66" s="8">
        <v>210</v>
      </c>
      <c r="L66" s="17">
        <f t="shared" si="1"/>
        <v>0</v>
      </c>
    </row>
    <row r="67" spans="1:12" x14ac:dyDescent="0.3">
      <c r="A67" s="8">
        <v>57</v>
      </c>
      <c r="B67" s="9"/>
      <c r="C67" s="9">
        <v>1</v>
      </c>
      <c r="D67" s="9" t="s">
        <v>16</v>
      </c>
      <c r="E67" s="9"/>
      <c r="F67" s="9" t="s">
        <v>47</v>
      </c>
      <c r="G67" s="8" t="s">
        <v>61</v>
      </c>
      <c r="H67" s="25"/>
      <c r="I67" s="26"/>
      <c r="J67" s="10">
        <f t="shared" si="0"/>
        <v>0</v>
      </c>
      <c r="K67" s="8">
        <v>190</v>
      </c>
      <c r="L67" s="17">
        <f t="shared" si="1"/>
        <v>0</v>
      </c>
    </row>
    <row r="68" spans="1:12" x14ac:dyDescent="0.3">
      <c r="A68" s="8">
        <v>58</v>
      </c>
      <c r="B68" s="9" t="s">
        <v>18</v>
      </c>
      <c r="C68" s="9">
        <v>32</v>
      </c>
      <c r="D68" s="9" t="s">
        <v>0</v>
      </c>
      <c r="E68" s="9"/>
      <c r="F68" s="9" t="s">
        <v>114</v>
      </c>
      <c r="G68" s="8" t="s">
        <v>64</v>
      </c>
      <c r="H68" s="25"/>
      <c r="I68" s="26"/>
      <c r="J68" s="10">
        <f t="shared" si="0"/>
        <v>0</v>
      </c>
      <c r="K68" s="8">
        <v>155</v>
      </c>
      <c r="L68" s="17">
        <f t="shared" si="1"/>
        <v>0</v>
      </c>
    </row>
    <row r="69" spans="1:12" x14ac:dyDescent="0.3">
      <c r="A69" s="8">
        <v>59</v>
      </c>
      <c r="B69" s="9" t="s">
        <v>18</v>
      </c>
      <c r="C69" s="9">
        <v>60</v>
      </c>
      <c r="D69" s="9" t="s">
        <v>0</v>
      </c>
      <c r="E69" s="9"/>
      <c r="F69" s="9" t="s">
        <v>48</v>
      </c>
      <c r="G69" s="8" t="s">
        <v>64</v>
      </c>
      <c r="H69" s="25"/>
      <c r="I69" s="26"/>
      <c r="J69" s="10">
        <f t="shared" si="0"/>
        <v>0</v>
      </c>
      <c r="K69" s="8">
        <v>222</v>
      </c>
      <c r="L69" s="17">
        <f t="shared" si="1"/>
        <v>0</v>
      </c>
    </row>
    <row r="70" spans="1:12" x14ac:dyDescent="0.3">
      <c r="A70" s="8">
        <v>60</v>
      </c>
      <c r="B70" s="9" t="s">
        <v>2</v>
      </c>
      <c r="C70" s="9">
        <v>6</v>
      </c>
      <c r="D70" s="9" t="s">
        <v>0</v>
      </c>
      <c r="E70" s="9"/>
      <c r="F70" s="9" t="s">
        <v>49</v>
      </c>
      <c r="G70" s="8" t="s">
        <v>69</v>
      </c>
      <c r="H70" s="25"/>
      <c r="I70" s="26"/>
      <c r="J70" s="10">
        <f t="shared" si="0"/>
        <v>0</v>
      </c>
      <c r="K70" s="8">
        <v>102</v>
      </c>
      <c r="L70" s="17">
        <f t="shared" si="1"/>
        <v>0</v>
      </c>
    </row>
    <row r="71" spans="1:12" x14ac:dyDescent="0.3">
      <c r="A71" s="8">
        <v>61</v>
      </c>
      <c r="B71" s="9" t="s">
        <v>0</v>
      </c>
      <c r="C71" s="9">
        <v>1</v>
      </c>
      <c r="D71" s="9" t="s">
        <v>0</v>
      </c>
      <c r="E71" s="9"/>
      <c r="F71" s="9" t="s">
        <v>53</v>
      </c>
      <c r="G71" s="8" t="s">
        <v>61</v>
      </c>
      <c r="H71" s="25"/>
      <c r="I71" s="26"/>
      <c r="J71" s="10">
        <f t="shared" si="0"/>
        <v>0</v>
      </c>
      <c r="K71" s="8">
        <v>183</v>
      </c>
      <c r="L71" s="17">
        <f t="shared" si="1"/>
        <v>0</v>
      </c>
    </row>
    <row r="72" spans="1:12" x14ac:dyDescent="0.3">
      <c r="A72" s="8">
        <v>62</v>
      </c>
      <c r="B72" s="9" t="s">
        <v>10</v>
      </c>
      <c r="C72" s="9">
        <v>250</v>
      </c>
      <c r="D72" s="8" t="s">
        <v>3</v>
      </c>
      <c r="E72" s="8"/>
      <c r="F72" s="8" t="s">
        <v>54</v>
      </c>
      <c r="G72" s="8" t="s">
        <v>61</v>
      </c>
      <c r="H72" s="25"/>
      <c r="I72" s="26"/>
      <c r="J72" s="10">
        <f t="shared" ref="J72:J74" si="2">H72-(I72*H72)</f>
        <v>0</v>
      </c>
      <c r="K72" s="8">
        <v>210</v>
      </c>
      <c r="L72" s="17">
        <f t="shared" si="1"/>
        <v>0</v>
      </c>
    </row>
    <row r="73" spans="1:12" x14ac:dyDescent="0.3">
      <c r="A73" s="8">
        <v>63</v>
      </c>
      <c r="B73" s="9"/>
      <c r="C73" s="9">
        <v>1</v>
      </c>
      <c r="D73" s="9" t="s">
        <v>16</v>
      </c>
      <c r="E73" s="9"/>
      <c r="F73" s="9" t="s">
        <v>55</v>
      </c>
      <c r="G73" s="8" t="s">
        <v>61</v>
      </c>
      <c r="H73" s="25"/>
      <c r="I73" s="26"/>
      <c r="J73" s="10">
        <f t="shared" si="2"/>
        <v>0</v>
      </c>
      <c r="K73" s="8">
        <v>215</v>
      </c>
      <c r="L73" s="17">
        <f t="shared" si="1"/>
        <v>0</v>
      </c>
    </row>
    <row r="74" spans="1:12" x14ac:dyDescent="0.3">
      <c r="A74" s="8">
        <v>64</v>
      </c>
      <c r="B74" s="9" t="s">
        <v>18</v>
      </c>
      <c r="C74" s="9">
        <v>3</v>
      </c>
      <c r="D74" s="9" t="s">
        <v>2</v>
      </c>
      <c r="E74" s="9"/>
      <c r="F74" s="9" t="s">
        <v>95</v>
      </c>
      <c r="G74" s="8" t="s">
        <v>68</v>
      </c>
      <c r="H74" s="25"/>
      <c r="I74" s="26"/>
      <c r="J74" s="10">
        <f t="shared" si="2"/>
        <v>0</v>
      </c>
      <c r="K74" s="8">
        <v>186</v>
      </c>
      <c r="L74" s="17">
        <f t="shared" si="1"/>
        <v>0</v>
      </c>
    </row>
    <row r="76" spans="1:12" x14ac:dyDescent="0.3">
      <c r="K76" s="2" t="s">
        <v>121</v>
      </c>
      <c r="L76" s="19">
        <f>SUM(L13:L74)</f>
        <v>0</v>
      </c>
    </row>
    <row r="77" spans="1:12" x14ac:dyDescent="0.3">
      <c r="F77" s="7" t="s">
        <v>52</v>
      </c>
      <c r="G77" s="6" t="s">
        <v>118</v>
      </c>
      <c r="H77" s="6" t="s">
        <v>119</v>
      </c>
      <c r="I77" s="7" t="s">
        <v>56</v>
      </c>
    </row>
    <row r="78" spans="1:12" x14ac:dyDescent="0.3">
      <c r="F78" s="9" t="s">
        <v>71</v>
      </c>
      <c r="G78" s="23"/>
      <c r="H78" s="18">
        <v>1000</v>
      </c>
      <c r="I78" s="16">
        <f t="shared" ref="I78:I95" si="3">H78-(H78*G78)</f>
        <v>1000</v>
      </c>
    </row>
    <row r="79" spans="1:12" x14ac:dyDescent="0.3">
      <c r="D79" s="1"/>
      <c r="E79" s="1"/>
      <c r="F79" s="8" t="s">
        <v>72</v>
      </c>
      <c r="G79" s="24"/>
      <c r="H79" s="18">
        <v>1000</v>
      </c>
      <c r="I79" s="16">
        <f t="shared" si="3"/>
        <v>1000</v>
      </c>
    </row>
    <row r="80" spans="1:12" x14ac:dyDescent="0.3">
      <c r="D80" s="1"/>
      <c r="E80" s="1"/>
      <c r="F80" s="8" t="s">
        <v>73</v>
      </c>
      <c r="G80" s="24"/>
      <c r="H80" s="18">
        <v>1000</v>
      </c>
      <c r="I80" s="16">
        <f t="shared" si="3"/>
        <v>1000</v>
      </c>
    </row>
    <row r="81" spans="4:9" x14ac:dyDescent="0.3">
      <c r="D81" s="1"/>
      <c r="E81" s="1"/>
      <c r="F81" s="8" t="s">
        <v>74</v>
      </c>
      <c r="G81" s="24"/>
      <c r="H81" s="18">
        <v>1000</v>
      </c>
      <c r="I81" s="16">
        <f t="shared" si="3"/>
        <v>1000</v>
      </c>
    </row>
    <row r="82" spans="4:9" x14ac:dyDescent="0.3">
      <c r="D82" s="1"/>
      <c r="E82" s="1"/>
      <c r="F82" s="8" t="s">
        <v>75</v>
      </c>
      <c r="G82" s="24"/>
      <c r="H82" s="18">
        <v>1000</v>
      </c>
      <c r="I82" s="16">
        <f t="shared" si="3"/>
        <v>1000</v>
      </c>
    </row>
    <row r="83" spans="4:9" x14ac:dyDescent="0.3">
      <c r="D83" s="1"/>
      <c r="E83" s="1"/>
      <c r="F83" s="8" t="s">
        <v>76</v>
      </c>
      <c r="G83" s="24"/>
      <c r="H83" s="18">
        <v>1000</v>
      </c>
      <c r="I83" s="16">
        <f t="shared" si="3"/>
        <v>1000</v>
      </c>
    </row>
    <row r="84" spans="4:9" x14ac:dyDescent="0.3">
      <c r="D84" s="1"/>
      <c r="E84" s="1"/>
      <c r="F84" s="8" t="s">
        <v>77</v>
      </c>
      <c r="G84" s="24"/>
      <c r="H84" s="18">
        <v>1000</v>
      </c>
      <c r="I84" s="16">
        <f t="shared" si="3"/>
        <v>1000</v>
      </c>
    </row>
    <row r="85" spans="4:9" x14ac:dyDescent="0.3">
      <c r="D85" s="1"/>
      <c r="E85" s="1"/>
      <c r="F85" s="8" t="s">
        <v>78</v>
      </c>
      <c r="G85" s="24"/>
      <c r="H85" s="18">
        <v>1000</v>
      </c>
      <c r="I85" s="16">
        <f t="shared" si="3"/>
        <v>1000</v>
      </c>
    </row>
    <row r="86" spans="4:9" x14ac:dyDescent="0.3">
      <c r="D86" s="1"/>
      <c r="E86" s="1"/>
      <c r="F86" s="8" t="s">
        <v>79</v>
      </c>
      <c r="G86" s="24"/>
      <c r="H86" s="18">
        <v>1000</v>
      </c>
      <c r="I86" s="16">
        <f t="shared" si="3"/>
        <v>1000</v>
      </c>
    </row>
    <row r="87" spans="4:9" x14ac:dyDescent="0.3">
      <c r="D87" s="1"/>
      <c r="E87" s="1"/>
      <c r="F87" s="8" t="s">
        <v>80</v>
      </c>
      <c r="G87" s="24"/>
      <c r="H87" s="18">
        <v>1000</v>
      </c>
      <c r="I87" s="16">
        <f t="shared" si="3"/>
        <v>1000</v>
      </c>
    </row>
    <row r="88" spans="4:9" x14ac:dyDescent="0.3">
      <c r="D88" s="1"/>
      <c r="E88" s="1"/>
      <c r="F88" s="8" t="s">
        <v>81</v>
      </c>
      <c r="G88" s="24"/>
      <c r="H88" s="18">
        <v>1000</v>
      </c>
      <c r="I88" s="16">
        <f t="shared" si="3"/>
        <v>1000</v>
      </c>
    </row>
    <row r="89" spans="4:9" x14ac:dyDescent="0.3">
      <c r="D89" s="1"/>
      <c r="E89" s="1"/>
      <c r="F89" s="8" t="s">
        <v>82</v>
      </c>
      <c r="G89" s="24"/>
      <c r="H89" s="18">
        <v>1000</v>
      </c>
      <c r="I89" s="16">
        <f t="shared" si="3"/>
        <v>1000</v>
      </c>
    </row>
    <row r="90" spans="4:9" x14ac:dyDescent="0.3">
      <c r="D90" s="1"/>
      <c r="E90" s="1"/>
      <c r="F90" s="8" t="s">
        <v>83</v>
      </c>
      <c r="G90" s="24"/>
      <c r="H90" s="18">
        <v>1000</v>
      </c>
      <c r="I90" s="16">
        <f t="shared" si="3"/>
        <v>1000</v>
      </c>
    </row>
    <row r="91" spans="4:9" x14ac:dyDescent="0.3">
      <c r="D91" s="1"/>
      <c r="E91" s="1"/>
      <c r="F91" s="8" t="s">
        <v>84</v>
      </c>
      <c r="G91" s="24"/>
      <c r="H91" s="18">
        <v>1000</v>
      </c>
      <c r="I91" s="16">
        <f t="shared" si="3"/>
        <v>1000</v>
      </c>
    </row>
    <row r="92" spans="4:9" x14ac:dyDescent="0.3">
      <c r="D92" s="1"/>
      <c r="E92" s="1"/>
      <c r="F92" s="8" t="s">
        <v>85</v>
      </c>
      <c r="G92" s="24"/>
      <c r="H92" s="18">
        <v>1000</v>
      </c>
      <c r="I92" s="16">
        <f t="shared" si="3"/>
        <v>1000</v>
      </c>
    </row>
    <row r="93" spans="4:9" x14ac:dyDescent="0.3">
      <c r="D93" s="1"/>
      <c r="E93" s="1"/>
      <c r="F93" s="8" t="s">
        <v>86</v>
      </c>
      <c r="G93" s="24"/>
      <c r="H93" s="18">
        <v>1000</v>
      </c>
      <c r="I93" s="16">
        <f t="shared" si="3"/>
        <v>1000</v>
      </c>
    </row>
    <row r="94" spans="4:9" x14ac:dyDescent="0.3">
      <c r="D94" s="1"/>
      <c r="E94" s="1"/>
      <c r="F94" s="8" t="s">
        <v>87</v>
      </c>
      <c r="G94" s="24"/>
      <c r="H94" s="18">
        <v>1000</v>
      </c>
      <c r="I94" s="16">
        <f t="shared" si="3"/>
        <v>1000</v>
      </c>
    </row>
    <row r="95" spans="4:9" x14ac:dyDescent="0.3">
      <c r="D95" s="1"/>
      <c r="E95" s="1"/>
      <c r="F95" s="8" t="s">
        <v>88</v>
      </c>
      <c r="G95" s="24"/>
      <c r="H95" s="18">
        <v>1000</v>
      </c>
      <c r="I95" s="16">
        <f t="shared" si="3"/>
        <v>1000</v>
      </c>
    </row>
    <row r="96" spans="4:9" x14ac:dyDescent="0.3">
      <c r="F96" s="8" t="s">
        <v>57</v>
      </c>
      <c r="G96" s="13">
        <f>(I13+I14+I15+I36+I38+I46+I56+I60)/8</f>
        <v>0</v>
      </c>
      <c r="H96" s="14"/>
      <c r="I96" s="15"/>
    </row>
    <row r="97" spans="4:9" x14ac:dyDescent="0.3">
      <c r="F97" s="8" t="s">
        <v>59</v>
      </c>
      <c r="G97" s="13">
        <f>(I16+I25+I26+I37+I41+I48+I49+I50+I51+I52+I53+I54+I58)/13</f>
        <v>0</v>
      </c>
      <c r="H97" s="14"/>
      <c r="I97" s="15"/>
    </row>
    <row r="98" spans="4:9" x14ac:dyDescent="0.3">
      <c r="F98" s="8" t="s">
        <v>60</v>
      </c>
      <c r="G98" s="13">
        <f>(I17+I29+I35+I40+I45)/5</f>
        <v>0</v>
      </c>
      <c r="H98" s="14"/>
      <c r="I98" s="15"/>
    </row>
    <row r="99" spans="4:9" x14ac:dyDescent="0.3">
      <c r="F99" s="8" t="s">
        <v>61</v>
      </c>
      <c r="G99" s="13">
        <f>(I18+I20+I33+I43+I59+I61+I64+I66+I67+I71+I72+I73)/12</f>
        <v>0</v>
      </c>
      <c r="H99" s="14"/>
      <c r="I99" s="15"/>
    </row>
    <row r="100" spans="4:9" x14ac:dyDescent="0.3">
      <c r="F100" s="8" t="s">
        <v>63</v>
      </c>
      <c r="G100" s="13">
        <f>(I19+I44+I63)/3</f>
        <v>0</v>
      </c>
      <c r="H100" s="14"/>
      <c r="I100" s="15"/>
    </row>
    <row r="101" spans="4:9" x14ac:dyDescent="0.3">
      <c r="F101" s="8" t="s">
        <v>62</v>
      </c>
      <c r="G101" s="13">
        <f>I21</f>
        <v>0</v>
      </c>
      <c r="H101" s="14"/>
      <c r="I101" s="15"/>
    </row>
    <row r="102" spans="4:9" x14ac:dyDescent="0.3">
      <c r="F102" s="8" t="s">
        <v>64</v>
      </c>
      <c r="G102" s="13">
        <f>(I22+I31+I32+I42+I34+I55+I62+I69+I68)/9</f>
        <v>0</v>
      </c>
      <c r="H102" s="14"/>
      <c r="I102" s="15"/>
    </row>
    <row r="103" spans="4:9" x14ac:dyDescent="0.3">
      <c r="F103" s="8" t="s">
        <v>67</v>
      </c>
      <c r="G103" s="13">
        <f>I28</f>
        <v>0</v>
      </c>
      <c r="H103" s="14"/>
      <c r="I103" s="15"/>
    </row>
    <row r="104" spans="4:9" x14ac:dyDescent="0.3">
      <c r="F104" s="8" t="s">
        <v>58</v>
      </c>
      <c r="G104" s="13">
        <f>I30</f>
        <v>0</v>
      </c>
      <c r="H104" s="14"/>
      <c r="I104" s="15"/>
    </row>
    <row r="105" spans="4:9" x14ac:dyDescent="0.3">
      <c r="F105" s="8" t="s">
        <v>70</v>
      </c>
      <c r="G105" s="13">
        <f>I57</f>
        <v>0</v>
      </c>
      <c r="H105" s="14"/>
      <c r="I105" s="15"/>
    </row>
    <row r="106" spans="4:9" x14ac:dyDescent="0.3">
      <c r="F106" s="8" t="s">
        <v>68</v>
      </c>
      <c r="G106" s="13">
        <f>(I74+I65)/2</f>
        <v>0</v>
      </c>
      <c r="H106" s="14"/>
      <c r="I106" s="15"/>
    </row>
    <row r="107" spans="4:9" x14ac:dyDescent="0.3">
      <c r="D107" s="4"/>
      <c r="E107" s="4"/>
      <c r="F107" s="8" t="s">
        <v>69</v>
      </c>
      <c r="G107" s="13">
        <f>I70</f>
        <v>0</v>
      </c>
      <c r="H107" s="14"/>
      <c r="I107" s="15"/>
    </row>
    <row r="109" spans="4:9" x14ac:dyDescent="0.3">
      <c r="H109" s="2" t="s">
        <v>121</v>
      </c>
      <c r="I109" s="20">
        <f>SUM(I78:I95)</f>
        <v>18000</v>
      </c>
    </row>
    <row r="111" spans="4:9" x14ac:dyDescent="0.3">
      <c r="G111" s="21" t="s">
        <v>122</v>
      </c>
      <c r="H111" s="22">
        <f>+L76+I109</f>
        <v>18000</v>
      </c>
    </row>
  </sheetData>
  <sheetProtection algorithmName="SHA-512" hashValue="W+pQecYfnj8weggo4GRWF9+kB6/Fgke/R1DuygzE5Wb/pv03iwlX1Z8+jpTQv5qnvh30zHY8gKIFrsgM/54hHw==" saltValue="maYY3ha5CHXe2UtnJO0g+A==" spinCount="100000" sheet="1" objects="1" scenarios="1"/>
  <mergeCells count="2">
    <mergeCell ref="A8:G9"/>
    <mergeCell ref="C12:E12"/>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63230D55-E568-43D5-83E7-3A1904BC4C0E}">
  <ds:schemaRefs>
    <ds:schemaRef ds:uri="http://schemas.microsoft.com/sharepoint/v3/contenttype/forms"/>
  </ds:schemaRefs>
</ds:datastoreItem>
</file>

<file path=customXml/itemProps2.xml><?xml version="1.0" encoding="utf-8"?>
<ds:datastoreItem xmlns:ds="http://schemas.openxmlformats.org/officeDocument/2006/customXml" ds:itemID="{52597A9A-F334-4B0E-8545-E30F8BE1E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7A3842-A43B-4A6E-A49B-1DF5EA6BD271}">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merel</dc:creator>
  <cp:lastModifiedBy>Merel Swinkels | InkoopMeesters</cp:lastModifiedBy>
  <dcterms:created xsi:type="dcterms:W3CDTF">2023-05-22T17:15:44Z</dcterms:created>
  <dcterms:modified xsi:type="dcterms:W3CDTF">2023-06-19T07:13:05Z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