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mc:AlternateContent xmlns:mc="http://schemas.openxmlformats.org/markup-compatibility/2006">
    <mc:Choice Requires="x15">
      <x15ac:absPath xmlns:x15ac="http://schemas.microsoft.com/office/spreadsheetml/2010/11/ac" url="G:\cd\BV_IUC\Algemeen\05 CPR\HRM\31182523 Vervanging DAS\02 Aanbesteding\03 Publicatie\"/>
    </mc:Choice>
  </mc:AlternateContent>
  <bookViews>
    <workbookView xWindow="0" yWindow="0" windowWidth="28800" windowHeight="9000" tabRatio="753"/>
  </bookViews>
  <sheets>
    <sheet name="Colofon 1" sheetId="15" r:id="rId1"/>
    <sheet name="1. Algemene info" sheetId="16" r:id="rId2"/>
    <sheet name="2. Info opslag (PVE)" sheetId="17" r:id="rId3"/>
    <sheet name="3. Invulblad per doelgroep" sheetId="25" r:id="rId4"/>
    <sheet name="4. Berekening inschrijfprijs" sheetId="18" r:id="rId5"/>
    <sheet name="5. Prijsscore" sheetId="23" r:id="rId6"/>
    <sheet name="6. Referentietarieven" sheetId="27" r:id="rId7"/>
    <sheet name="7. Salaristabel" sheetId="28" r:id="rId8"/>
  </sheets>
  <externalReferences>
    <externalReference r:id="rId9"/>
    <externalReference r:id="rId10"/>
    <externalReference r:id="rId11"/>
  </externalReferences>
  <definedNames>
    <definedName name="_______DAT1" localSheetId="2">#REF!</definedName>
    <definedName name="_______DAT1" localSheetId="3">#REF!</definedName>
    <definedName name="_______DAT1" localSheetId="4">#REF!</definedName>
    <definedName name="_______DAT1" localSheetId="6">#REF!</definedName>
    <definedName name="_______DAT1" localSheetId="0">#REF!</definedName>
    <definedName name="_______DAT1">#REF!</definedName>
    <definedName name="_______DAT10" localSheetId="2">#REF!</definedName>
    <definedName name="_______DAT10" localSheetId="3">#REF!</definedName>
    <definedName name="_______DAT10" localSheetId="6">#REF!</definedName>
    <definedName name="_______DAT10">#REF!</definedName>
    <definedName name="_______DAT11" localSheetId="2">#REF!</definedName>
    <definedName name="_______DAT11" localSheetId="3">#REF!</definedName>
    <definedName name="_______DAT11" localSheetId="6">#REF!</definedName>
    <definedName name="_______DAT11">#REF!</definedName>
    <definedName name="_______DAT12" localSheetId="2">#REF!</definedName>
    <definedName name="_______DAT12" localSheetId="3">#REF!</definedName>
    <definedName name="_______DAT12" localSheetId="6">#REF!</definedName>
    <definedName name="_______DAT12">#REF!</definedName>
    <definedName name="_______DAT13" localSheetId="2">#REF!</definedName>
    <definedName name="_______DAT13" localSheetId="3">#REF!</definedName>
    <definedName name="_______DAT13" localSheetId="6">#REF!</definedName>
    <definedName name="_______DAT13">#REF!</definedName>
    <definedName name="_______DAT14" localSheetId="2">#REF!</definedName>
    <definedName name="_______DAT14" localSheetId="3">#REF!</definedName>
    <definedName name="_______DAT14" localSheetId="6">#REF!</definedName>
    <definedName name="_______DAT14">#REF!</definedName>
    <definedName name="_______DAT15" localSheetId="2">#REF!</definedName>
    <definedName name="_______DAT15" localSheetId="3">#REF!</definedName>
    <definedName name="_______DAT15" localSheetId="6">#REF!</definedName>
    <definedName name="_______DAT15">#REF!</definedName>
    <definedName name="_______DAT16" localSheetId="2">#REF!</definedName>
    <definedName name="_______DAT16" localSheetId="3">#REF!</definedName>
    <definedName name="_______DAT16" localSheetId="6">#REF!</definedName>
    <definedName name="_______DAT16">#REF!</definedName>
    <definedName name="_______DAT17" localSheetId="2">#REF!</definedName>
    <definedName name="_______DAT17" localSheetId="3">#REF!</definedName>
    <definedName name="_______DAT17" localSheetId="6">#REF!</definedName>
    <definedName name="_______DAT17">#REF!</definedName>
    <definedName name="_______DAT18" localSheetId="2">#REF!</definedName>
    <definedName name="_______DAT18" localSheetId="3">#REF!</definedName>
    <definedName name="_______DAT18" localSheetId="6">#REF!</definedName>
    <definedName name="_______DAT18">#REF!</definedName>
    <definedName name="_______DAT19" localSheetId="2">#REF!</definedName>
    <definedName name="_______DAT19" localSheetId="3">#REF!</definedName>
    <definedName name="_______DAT19" localSheetId="6">#REF!</definedName>
    <definedName name="_______DAT19">#REF!</definedName>
    <definedName name="_______DAT2" localSheetId="2">#REF!</definedName>
    <definedName name="_______DAT2" localSheetId="3">#REF!</definedName>
    <definedName name="_______DAT2" localSheetId="6">#REF!</definedName>
    <definedName name="_______DAT2">#REF!</definedName>
    <definedName name="_______DAT20" localSheetId="2">#REF!</definedName>
    <definedName name="_______DAT20" localSheetId="3">#REF!</definedName>
    <definedName name="_______DAT20" localSheetId="6">#REF!</definedName>
    <definedName name="_______DAT20">#REF!</definedName>
    <definedName name="_______DAT21" localSheetId="2">#REF!</definedName>
    <definedName name="_______DAT21" localSheetId="3">#REF!</definedName>
    <definedName name="_______DAT21" localSheetId="6">#REF!</definedName>
    <definedName name="_______DAT21">#REF!</definedName>
    <definedName name="_______DAT22" localSheetId="2">#REF!</definedName>
    <definedName name="_______DAT22" localSheetId="3">#REF!</definedName>
    <definedName name="_______DAT22" localSheetId="6">#REF!</definedName>
    <definedName name="_______DAT22">#REF!</definedName>
    <definedName name="_______DAT3" localSheetId="2">#REF!</definedName>
    <definedName name="_______DAT3" localSheetId="3">#REF!</definedName>
    <definedName name="_______DAT3" localSheetId="6">#REF!</definedName>
    <definedName name="_______DAT3">#REF!</definedName>
    <definedName name="_______DAT4" localSheetId="2">#REF!</definedName>
    <definedName name="_______DAT4" localSheetId="3">#REF!</definedName>
    <definedName name="_______DAT4" localSheetId="6">#REF!</definedName>
    <definedName name="_______DAT4">#REF!</definedName>
    <definedName name="_______DAT5" localSheetId="2">#REF!</definedName>
    <definedName name="_______DAT5" localSheetId="3">#REF!</definedName>
    <definedName name="_______DAT5" localSheetId="6">#REF!</definedName>
    <definedName name="_______DAT5">#REF!</definedName>
    <definedName name="_______DAT6" localSheetId="2">#REF!</definedName>
    <definedName name="_______DAT6" localSheetId="3">#REF!</definedName>
    <definedName name="_______DAT6" localSheetId="6">#REF!</definedName>
    <definedName name="_______DAT6">#REF!</definedName>
    <definedName name="_______DAT7" localSheetId="2">#REF!</definedName>
    <definedName name="_______DAT7" localSheetId="3">#REF!</definedName>
    <definedName name="_______DAT7" localSheetId="6">#REF!</definedName>
    <definedName name="_______DAT7">#REF!</definedName>
    <definedName name="_______DAT8" localSheetId="2">#REF!</definedName>
    <definedName name="_______DAT8" localSheetId="3">#REF!</definedName>
    <definedName name="_______DAT8" localSheetId="6">#REF!</definedName>
    <definedName name="_______DAT8">#REF!</definedName>
    <definedName name="_______DAT9" localSheetId="2">#REF!</definedName>
    <definedName name="_______DAT9" localSheetId="3">#REF!</definedName>
    <definedName name="_______DAT9" localSheetId="6">#REF!</definedName>
    <definedName name="_______DAT9">#REF!</definedName>
    <definedName name="______DAT1" localSheetId="2">#REF!</definedName>
    <definedName name="______DAT1" localSheetId="3">#REF!</definedName>
    <definedName name="______DAT1" localSheetId="6">#REF!</definedName>
    <definedName name="______DAT1">#REF!</definedName>
    <definedName name="______DAT10" localSheetId="2">#REF!</definedName>
    <definedName name="______DAT10" localSheetId="3">#REF!</definedName>
    <definedName name="______DAT10" localSheetId="6">#REF!</definedName>
    <definedName name="______DAT10">#REF!</definedName>
    <definedName name="______DAT11" localSheetId="2">#REF!</definedName>
    <definedName name="______DAT11" localSheetId="3">#REF!</definedName>
    <definedName name="______DAT11" localSheetId="6">#REF!</definedName>
    <definedName name="______DAT11">#REF!</definedName>
    <definedName name="______DAT12" localSheetId="2">#REF!</definedName>
    <definedName name="______DAT12" localSheetId="3">#REF!</definedName>
    <definedName name="______DAT12" localSheetId="6">#REF!</definedName>
    <definedName name="______DAT12">#REF!</definedName>
    <definedName name="______DAT13" localSheetId="2">#REF!</definedName>
    <definedName name="______DAT13" localSheetId="3">#REF!</definedName>
    <definedName name="______DAT13" localSheetId="6">#REF!</definedName>
    <definedName name="______DAT13">#REF!</definedName>
    <definedName name="______DAT14" localSheetId="2">#REF!</definedName>
    <definedName name="______DAT14" localSheetId="3">#REF!</definedName>
    <definedName name="______DAT14" localSheetId="6">#REF!</definedName>
    <definedName name="______DAT14">#REF!</definedName>
    <definedName name="______DAT15" localSheetId="2">#REF!</definedName>
    <definedName name="______DAT15" localSheetId="3">#REF!</definedName>
    <definedName name="______DAT15" localSheetId="6">#REF!</definedName>
    <definedName name="______DAT15">#REF!</definedName>
    <definedName name="______DAT16" localSheetId="2">#REF!</definedName>
    <definedName name="______DAT16" localSheetId="3">#REF!</definedName>
    <definedName name="______DAT16" localSheetId="6">#REF!</definedName>
    <definedName name="______DAT16">#REF!</definedName>
    <definedName name="______DAT17" localSheetId="2">#REF!</definedName>
    <definedName name="______DAT17" localSheetId="3">#REF!</definedName>
    <definedName name="______DAT17" localSheetId="6">#REF!</definedName>
    <definedName name="______DAT17">#REF!</definedName>
    <definedName name="______DAT18" localSheetId="2">#REF!</definedName>
    <definedName name="______DAT18" localSheetId="3">#REF!</definedName>
    <definedName name="______DAT18" localSheetId="6">#REF!</definedName>
    <definedName name="______DAT18">#REF!</definedName>
    <definedName name="______DAT19" localSheetId="2">#REF!</definedName>
    <definedName name="______DAT19" localSheetId="3">#REF!</definedName>
    <definedName name="______DAT19" localSheetId="6">#REF!</definedName>
    <definedName name="______DAT19">#REF!</definedName>
    <definedName name="______DAT2" localSheetId="2">#REF!</definedName>
    <definedName name="______DAT2" localSheetId="3">#REF!</definedName>
    <definedName name="______DAT2" localSheetId="6">#REF!</definedName>
    <definedName name="______DAT2">#REF!</definedName>
    <definedName name="______DAT20" localSheetId="2">#REF!</definedName>
    <definedName name="______DAT20" localSheetId="3">#REF!</definedName>
    <definedName name="______DAT20" localSheetId="6">#REF!</definedName>
    <definedName name="______DAT20">#REF!</definedName>
    <definedName name="______DAT21" localSheetId="2">#REF!</definedName>
    <definedName name="______DAT21" localSheetId="3">#REF!</definedName>
    <definedName name="______DAT21" localSheetId="6">#REF!</definedName>
    <definedName name="______DAT21">#REF!</definedName>
    <definedName name="______DAT22" localSheetId="2">#REF!</definedName>
    <definedName name="______DAT22" localSheetId="3">#REF!</definedName>
    <definedName name="______DAT22" localSheetId="6">#REF!</definedName>
    <definedName name="______DAT22">#REF!</definedName>
    <definedName name="______DAT3" localSheetId="2">#REF!</definedName>
    <definedName name="______DAT3" localSheetId="3">#REF!</definedName>
    <definedName name="______DAT3" localSheetId="6">#REF!</definedName>
    <definedName name="______DAT3">#REF!</definedName>
    <definedName name="______DAT4" localSheetId="2">#REF!</definedName>
    <definedName name="______DAT4" localSheetId="3">#REF!</definedName>
    <definedName name="______DAT4" localSheetId="6">#REF!</definedName>
    <definedName name="______DAT4">#REF!</definedName>
    <definedName name="______DAT5" localSheetId="2">#REF!</definedName>
    <definedName name="______DAT5" localSheetId="3">#REF!</definedName>
    <definedName name="______DAT5" localSheetId="6">#REF!</definedName>
    <definedName name="______DAT5">#REF!</definedName>
    <definedName name="______DAT6" localSheetId="2">#REF!</definedName>
    <definedName name="______DAT6" localSheetId="3">#REF!</definedName>
    <definedName name="______DAT6" localSheetId="6">#REF!</definedName>
    <definedName name="______DAT6">#REF!</definedName>
    <definedName name="______DAT7" localSheetId="2">#REF!</definedName>
    <definedName name="______DAT7" localSheetId="3">#REF!</definedName>
    <definedName name="______DAT7" localSheetId="6">#REF!</definedName>
    <definedName name="______DAT7">#REF!</definedName>
    <definedName name="______DAT8" localSheetId="2">#REF!</definedName>
    <definedName name="______DAT8" localSheetId="3">#REF!</definedName>
    <definedName name="______DAT8" localSheetId="6">#REF!</definedName>
    <definedName name="______DAT8">#REF!</definedName>
    <definedName name="______DAT9" localSheetId="2">#REF!</definedName>
    <definedName name="______DAT9" localSheetId="3">#REF!</definedName>
    <definedName name="______DAT9" localSheetId="6">#REF!</definedName>
    <definedName name="______DAT9">#REF!</definedName>
    <definedName name="_____DAT1" localSheetId="2">#REF!</definedName>
    <definedName name="_____DAT1" localSheetId="3">#REF!</definedName>
    <definedName name="_____DAT1" localSheetId="6">#REF!</definedName>
    <definedName name="_____DAT1">#REF!</definedName>
    <definedName name="_____DAT10" localSheetId="2">#REF!</definedName>
    <definedName name="_____DAT10" localSheetId="3">#REF!</definedName>
    <definedName name="_____DAT10" localSheetId="6">#REF!</definedName>
    <definedName name="_____DAT10">#REF!</definedName>
    <definedName name="_____DAT11" localSheetId="2">#REF!</definedName>
    <definedName name="_____DAT11" localSheetId="3">#REF!</definedName>
    <definedName name="_____DAT11" localSheetId="6">#REF!</definedName>
    <definedName name="_____DAT11">#REF!</definedName>
    <definedName name="_____DAT12" localSheetId="2">#REF!</definedName>
    <definedName name="_____DAT12" localSheetId="3">#REF!</definedName>
    <definedName name="_____DAT12" localSheetId="6">#REF!</definedName>
    <definedName name="_____DAT12">#REF!</definedName>
    <definedName name="_____DAT13" localSheetId="2">#REF!</definedName>
    <definedName name="_____DAT13" localSheetId="3">#REF!</definedName>
    <definedName name="_____DAT13" localSheetId="6">#REF!</definedName>
    <definedName name="_____DAT13">#REF!</definedName>
    <definedName name="_____DAT14" localSheetId="2">#REF!</definedName>
    <definedName name="_____DAT14" localSheetId="3">#REF!</definedName>
    <definedName name="_____DAT14" localSheetId="6">#REF!</definedName>
    <definedName name="_____DAT14">#REF!</definedName>
    <definedName name="_____DAT15" localSheetId="2">#REF!</definedName>
    <definedName name="_____DAT15" localSheetId="3">#REF!</definedName>
    <definedName name="_____DAT15" localSheetId="6">#REF!</definedName>
    <definedName name="_____DAT15">#REF!</definedName>
    <definedName name="_____DAT16" localSheetId="2">#REF!</definedName>
    <definedName name="_____DAT16" localSheetId="3">#REF!</definedName>
    <definedName name="_____DAT16" localSheetId="6">#REF!</definedName>
    <definedName name="_____DAT16">#REF!</definedName>
    <definedName name="_____DAT17" localSheetId="2">#REF!</definedName>
    <definedName name="_____DAT17" localSheetId="3">#REF!</definedName>
    <definedName name="_____DAT17" localSheetId="6">#REF!</definedName>
    <definedName name="_____DAT17">#REF!</definedName>
    <definedName name="_____DAT18" localSheetId="2">#REF!</definedName>
    <definedName name="_____DAT18" localSheetId="3">#REF!</definedName>
    <definedName name="_____DAT18" localSheetId="6">#REF!</definedName>
    <definedName name="_____DAT18">#REF!</definedName>
    <definedName name="_____DAT19" localSheetId="2">#REF!</definedName>
    <definedName name="_____DAT19" localSheetId="3">#REF!</definedName>
    <definedName name="_____DAT19" localSheetId="6">#REF!</definedName>
    <definedName name="_____DAT19">#REF!</definedName>
    <definedName name="_____DAT2" localSheetId="2">#REF!</definedName>
    <definedName name="_____DAT2" localSheetId="3">#REF!</definedName>
    <definedName name="_____DAT2" localSheetId="6">#REF!</definedName>
    <definedName name="_____DAT2">#REF!</definedName>
    <definedName name="_____DAT20" localSheetId="2">#REF!</definedName>
    <definedName name="_____DAT20" localSheetId="3">#REF!</definedName>
    <definedName name="_____DAT20" localSheetId="6">#REF!</definedName>
    <definedName name="_____DAT20">#REF!</definedName>
    <definedName name="_____DAT21" localSheetId="2">#REF!</definedName>
    <definedName name="_____DAT21" localSheetId="3">#REF!</definedName>
    <definedName name="_____DAT21" localSheetId="6">#REF!</definedName>
    <definedName name="_____DAT21">#REF!</definedName>
    <definedName name="_____DAT22" localSheetId="2">#REF!</definedName>
    <definedName name="_____DAT22" localSheetId="3">#REF!</definedName>
    <definedName name="_____DAT22" localSheetId="6">#REF!</definedName>
    <definedName name="_____DAT22">#REF!</definedName>
    <definedName name="_____DAT3" localSheetId="2">#REF!</definedName>
    <definedName name="_____DAT3" localSheetId="3">#REF!</definedName>
    <definedName name="_____DAT3" localSheetId="6">#REF!</definedName>
    <definedName name="_____DAT3">#REF!</definedName>
    <definedName name="_____DAT4" localSheetId="2">#REF!</definedName>
    <definedName name="_____DAT4" localSheetId="3">#REF!</definedName>
    <definedName name="_____DAT4" localSheetId="6">#REF!</definedName>
    <definedName name="_____DAT4">#REF!</definedName>
    <definedName name="_____DAT5" localSheetId="2">#REF!</definedName>
    <definedName name="_____DAT5" localSheetId="3">#REF!</definedName>
    <definedName name="_____DAT5" localSheetId="6">#REF!</definedName>
    <definedName name="_____DAT5">#REF!</definedName>
    <definedName name="_____DAT6" localSheetId="2">#REF!</definedName>
    <definedName name="_____DAT6" localSheetId="3">#REF!</definedName>
    <definedName name="_____DAT6" localSheetId="6">#REF!</definedName>
    <definedName name="_____DAT6">#REF!</definedName>
    <definedName name="_____DAT7" localSheetId="2">#REF!</definedName>
    <definedName name="_____DAT7" localSheetId="3">#REF!</definedName>
    <definedName name="_____DAT7" localSheetId="6">#REF!</definedName>
    <definedName name="_____DAT7">#REF!</definedName>
    <definedName name="_____DAT8" localSheetId="2">#REF!</definedName>
    <definedName name="_____DAT8" localSheetId="3">#REF!</definedName>
    <definedName name="_____DAT8" localSheetId="6">#REF!</definedName>
    <definedName name="_____DAT8">#REF!</definedName>
    <definedName name="_____DAT9" localSheetId="2">#REF!</definedName>
    <definedName name="_____DAT9" localSheetId="3">#REF!</definedName>
    <definedName name="_____DAT9" localSheetId="6">#REF!</definedName>
    <definedName name="_____DAT9">#REF!</definedName>
    <definedName name="____DAT1" localSheetId="2">#REF!</definedName>
    <definedName name="____DAT1" localSheetId="3">#REF!</definedName>
    <definedName name="____DAT1" localSheetId="6">#REF!</definedName>
    <definedName name="____DAT1">#REF!</definedName>
    <definedName name="____DAT10" localSheetId="2">#REF!</definedName>
    <definedName name="____DAT10" localSheetId="3">#REF!</definedName>
    <definedName name="____DAT10" localSheetId="6">#REF!</definedName>
    <definedName name="____DAT10">#REF!</definedName>
    <definedName name="____DAT11" localSheetId="2">#REF!</definedName>
    <definedName name="____DAT11" localSheetId="3">#REF!</definedName>
    <definedName name="____DAT11" localSheetId="6">#REF!</definedName>
    <definedName name="____DAT11">#REF!</definedName>
    <definedName name="____DAT12" localSheetId="2">#REF!</definedName>
    <definedName name="____DAT12" localSheetId="3">#REF!</definedName>
    <definedName name="____DAT12" localSheetId="6">#REF!</definedName>
    <definedName name="____DAT12">#REF!</definedName>
    <definedName name="____DAT13" localSheetId="2">#REF!</definedName>
    <definedName name="____DAT13" localSheetId="3">#REF!</definedName>
    <definedName name="____DAT13" localSheetId="6">#REF!</definedName>
    <definedName name="____DAT13">#REF!</definedName>
    <definedName name="____DAT14" localSheetId="2">#REF!</definedName>
    <definedName name="____DAT14" localSheetId="3">#REF!</definedName>
    <definedName name="____DAT14" localSheetId="6">#REF!</definedName>
    <definedName name="____DAT14">#REF!</definedName>
    <definedName name="____DAT15" localSheetId="2">#REF!</definedName>
    <definedName name="____DAT15" localSheetId="3">#REF!</definedName>
    <definedName name="____DAT15" localSheetId="6">#REF!</definedName>
    <definedName name="____DAT15">#REF!</definedName>
    <definedName name="____DAT16" localSheetId="2">#REF!</definedName>
    <definedName name="____DAT16" localSheetId="3">#REF!</definedName>
    <definedName name="____DAT16" localSheetId="6">#REF!</definedName>
    <definedName name="____DAT16">#REF!</definedName>
    <definedName name="____DAT17" localSheetId="2">#REF!</definedName>
    <definedName name="____DAT17" localSheetId="3">#REF!</definedName>
    <definedName name="____DAT17" localSheetId="6">#REF!</definedName>
    <definedName name="____DAT17">#REF!</definedName>
    <definedName name="____DAT18" localSheetId="2">#REF!</definedName>
    <definedName name="____DAT18" localSheetId="3">#REF!</definedName>
    <definedName name="____DAT18" localSheetId="6">#REF!</definedName>
    <definedName name="____DAT18">#REF!</definedName>
    <definedName name="____DAT19" localSheetId="2">#REF!</definedName>
    <definedName name="____DAT19" localSheetId="3">#REF!</definedName>
    <definedName name="____DAT19" localSheetId="6">#REF!</definedName>
    <definedName name="____DAT19">#REF!</definedName>
    <definedName name="____DAT2" localSheetId="2">#REF!</definedName>
    <definedName name="____DAT2" localSheetId="3">#REF!</definedName>
    <definedName name="____DAT2" localSheetId="6">#REF!</definedName>
    <definedName name="____DAT2">#REF!</definedName>
    <definedName name="____DAT20" localSheetId="2">#REF!</definedName>
    <definedName name="____DAT20" localSheetId="3">#REF!</definedName>
    <definedName name="____DAT20" localSheetId="6">#REF!</definedName>
    <definedName name="____DAT20">#REF!</definedName>
    <definedName name="____DAT21" localSheetId="2">#REF!</definedName>
    <definedName name="____DAT21" localSheetId="3">#REF!</definedName>
    <definedName name="____DAT21" localSheetId="6">#REF!</definedName>
    <definedName name="____DAT21">#REF!</definedName>
    <definedName name="____DAT22" localSheetId="2">#REF!</definedName>
    <definedName name="____DAT22" localSheetId="3">#REF!</definedName>
    <definedName name="____DAT22" localSheetId="6">#REF!</definedName>
    <definedName name="____DAT22">#REF!</definedName>
    <definedName name="____DAT3" localSheetId="2">#REF!</definedName>
    <definedName name="____DAT3" localSheetId="3">#REF!</definedName>
    <definedName name="____DAT3" localSheetId="6">#REF!</definedName>
    <definedName name="____DAT3">#REF!</definedName>
    <definedName name="____DAT4" localSheetId="2">#REF!</definedName>
    <definedName name="____DAT4" localSheetId="3">#REF!</definedName>
    <definedName name="____DAT4" localSheetId="6">#REF!</definedName>
    <definedName name="____DAT4">#REF!</definedName>
    <definedName name="____DAT5" localSheetId="2">#REF!</definedName>
    <definedName name="____DAT5" localSheetId="3">#REF!</definedName>
    <definedName name="____DAT5" localSheetId="6">#REF!</definedName>
    <definedName name="____DAT5">#REF!</definedName>
    <definedName name="____DAT6" localSheetId="2">#REF!</definedName>
    <definedName name="____DAT6" localSheetId="3">#REF!</definedName>
    <definedName name="____DAT6" localSheetId="6">#REF!</definedName>
    <definedName name="____DAT6">#REF!</definedName>
    <definedName name="____DAT7" localSheetId="2">#REF!</definedName>
    <definedName name="____DAT7" localSheetId="3">#REF!</definedName>
    <definedName name="____DAT7" localSheetId="6">#REF!</definedName>
    <definedName name="____DAT7">#REF!</definedName>
    <definedName name="____DAT8" localSheetId="2">#REF!</definedName>
    <definedName name="____DAT8" localSheetId="3">#REF!</definedName>
    <definedName name="____DAT8" localSheetId="6">#REF!</definedName>
    <definedName name="____DAT8">#REF!</definedName>
    <definedName name="____DAT9" localSheetId="2">#REF!</definedName>
    <definedName name="____DAT9" localSheetId="3">#REF!</definedName>
    <definedName name="____DAT9" localSheetId="6">#REF!</definedName>
    <definedName name="____DAT9">#REF!</definedName>
    <definedName name="___DAT1" localSheetId="2">#REF!</definedName>
    <definedName name="___DAT1" localSheetId="3">#REF!</definedName>
    <definedName name="___DAT1" localSheetId="6">#REF!</definedName>
    <definedName name="___DAT1">#REF!</definedName>
    <definedName name="___DAT10" localSheetId="2">#REF!</definedName>
    <definedName name="___DAT10" localSheetId="3">#REF!</definedName>
    <definedName name="___DAT10" localSheetId="6">#REF!</definedName>
    <definedName name="___DAT10">#REF!</definedName>
    <definedName name="___DAT11" localSheetId="2">#REF!</definedName>
    <definedName name="___DAT11" localSheetId="3">#REF!</definedName>
    <definedName name="___DAT11" localSheetId="6">#REF!</definedName>
    <definedName name="___DAT11">#REF!</definedName>
    <definedName name="___DAT12" localSheetId="2">#REF!</definedName>
    <definedName name="___DAT12" localSheetId="3">#REF!</definedName>
    <definedName name="___DAT12" localSheetId="6">#REF!</definedName>
    <definedName name="___DAT12">#REF!</definedName>
    <definedName name="___DAT13" localSheetId="2">#REF!</definedName>
    <definedName name="___DAT13" localSheetId="3">#REF!</definedName>
    <definedName name="___DAT13" localSheetId="6">#REF!</definedName>
    <definedName name="___DAT13">#REF!</definedName>
    <definedName name="___DAT14" localSheetId="2">#REF!</definedName>
    <definedName name="___DAT14" localSheetId="3">#REF!</definedName>
    <definedName name="___DAT14" localSheetId="6">#REF!</definedName>
    <definedName name="___DAT14">#REF!</definedName>
    <definedName name="___DAT15" localSheetId="2">#REF!</definedName>
    <definedName name="___DAT15" localSheetId="3">#REF!</definedName>
    <definedName name="___DAT15" localSheetId="6">#REF!</definedName>
    <definedName name="___DAT15">#REF!</definedName>
    <definedName name="___DAT16" localSheetId="2">#REF!</definedName>
    <definedName name="___DAT16" localSheetId="3">#REF!</definedName>
    <definedName name="___DAT16" localSheetId="6">#REF!</definedName>
    <definedName name="___DAT16">#REF!</definedName>
    <definedName name="___DAT17" localSheetId="2">#REF!</definedName>
    <definedName name="___DAT17" localSheetId="3">#REF!</definedName>
    <definedName name="___DAT17" localSheetId="6">#REF!</definedName>
    <definedName name="___DAT17">#REF!</definedName>
    <definedName name="___DAT18" localSheetId="2">#REF!</definedName>
    <definedName name="___DAT18" localSheetId="3">#REF!</definedName>
    <definedName name="___DAT18" localSheetId="6">#REF!</definedName>
    <definedName name="___DAT18">#REF!</definedName>
    <definedName name="___DAT19" localSheetId="2">#REF!</definedName>
    <definedName name="___DAT19" localSheetId="3">#REF!</definedName>
    <definedName name="___DAT19" localSheetId="6">#REF!</definedName>
    <definedName name="___DAT19">#REF!</definedName>
    <definedName name="___DAT2" localSheetId="2">#REF!</definedName>
    <definedName name="___DAT2" localSheetId="3">#REF!</definedName>
    <definedName name="___DAT2" localSheetId="6">#REF!</definedName>
    <definedName name="___DAT2">#REF!</definedName>
    <definedName name="___DAT20" localSheetId="2">#REF!</definedName>
    <definedName name="___DAT20" localSheetId="3">#REF!</definedName>
    <definedName name="___DAT20" localSheetId="6">#REF!</definedName>
    <definedName name="___DAT20">#REF!</definedName>
    <definedName name="___DAT21" localSheetId="2">#REF!</definedName>
    <definedName name="___DAT21" localSheetId="3">#REF!</definedName>
    <definedName name="___DAT21" localSheetId="6">#REF!</definedName>
    <definedName name="___DAT21">#REF!</definedName>
    <definedName name="___DAT22" localSheetId="2">#REF!</definedName>
    <definedName name="___DAT22" localSheetId="3">#REF!</definedName>
    <definedName name="___DAT22" localSheetId="6">#REF!</definedName>
    <definedName name="___DAT22">#REF!</definedName>
    <definedName name="___DAT3" localSheetId="2">#REF!</definedName>
    <definedName name="___DAT3" localSheetId="3">#REF!</definedName>
    <definedName name="___DAT3" localSheetId="6">#REF!</definedName>
    <definedName name="___DAT3">#REF!</definedName>
    <definedName name="___DAT4" localSheetId="2">#REF!</definedName>
    <definedName name="___DAT4" localSheetId="3">#REF!</definedName>
    <definedName name="___DAT4" localSheetId="6">#REF!</definedName>
    <definedName name="___DAT4">#REF!</definedName>
    <definedName name="___DAT5" localSheetId="2">#REF!</definedName>
    <definedName name="___DAT5" localSheetId="3">#REF!</definedName>
    <definedName name="___DAT5" localSheetId="6">#REF!</definedName>
    <definedName name="___DAT5">#REF!</definedName>
    <definedName name="___DAT6" localSheetId="2">#REF!</definedName>
    <definedName name="___DAT6" localSheetId="3">#REF!</definedName>
    <definedName name="___DAT6" localSheetId="6">#REF!</definedName>
    <definedName name="___DAT6">#REF!</definedName>
    <definedName name="___DAT7" localSheetId="2">#REF!</definedName>
    <definedName name="___DAT7" localSheetId="3">#REF!</definedName>
    <definedName name="___DAT7" localSheetId="6">#REF!</definedName>
    <definedName name="___DAT7">#REF!</definedName>
    <definedName name="___DAT8" localSheetId="2">#REF!</definedName>
    <definedName name="___DAT8" localSheetId="3">#REF!</definedName>
    <definedName name="___DAT8" localSheetId="6">#REF!</definedName>
    <definedName name="___DAT8">#REF!</definedName>
    <definedName name="___DAT9" localSheetId="2">#REF!</definedName>
    <definedName name="___DAT9" localSheetId="3">#REF!</definedName>
    <definedName name="___DAT9" localSheetId="6">#REF!</definedName>
    <definedName name="___DAT9">#REF!</definedName>
    <definedName name="__DAT1" localSheetId="2">#REF!</definedName>
    <definedName name="__DAT1" localSheetId="3">#REF!</definedName>
    <definedName name="__DAT1" localSheetId="6">#REF!</definedName>
    <definedName name="__DAT1">#REF!</definedName>
    <definedName name="__DAT10" localSheetId="2">#REF!</definedName>
    <definedName name="__DAT10" localSheetId="3">#REF!</definedName>
    <definedName name="__DAT10" localSheetId="6">#REF!</definedName>
    <definedName name="__DAT10">#REF!</definedName>
    <definedName name="__DAT11" localSheetId="2">#REF!</definedName>
    <definedName name="__DAT11" localSheetId="3">#REF!</definedName>
    <definedName name="__DAT11" localSheetId="6">#REF!</definedName>
    <definedName name="__DAT11">#REF!</definedName>
    <definedName name="__DAT12" localSheetId="2">#REF!</definedName>
    <definedName name="__DAT12" localSheetId="3">#REF!</definedName>
    <definedName name="__DAT12" localSheetId="6">#REF!</definedName>
    <definedName name="__DAT12">#REF!</definedName>
    <definedName name="__DAT13" localSheetId="2">#REF!</definedName>
    <definedName name="__DAT13" localSheetId="3">#REF!</definedName>
    <definedName name="__DAT13" localSheetId="6">#REF!</definedName>
    <definedName name="__DAT13">#REF!</definedName>
    <definedName name="__DAT14" localSheetId="2">#REF!</definedName>
    <definedName name="__DAT14" localSheetId="3">#REF!</definedName>
    <definedName name="__DAT14" localSheetId="6">#REF!</definedName>
    <definedName name="__DAT14">#REF!</definedName>
    <definedName name="__DAT15" localSheetId="2">#REF!</definedName>
    <definedName name="__DAT15" localSheetId="3">#REF!</definedName>
    <definedName name="__DAT15" localSheetId="6">#REF!</definedName>
    <definedName name="__DAT15">#REF!</definedName>
    <definedName name="__DAT16" localSheetId="2">#REF!</definedName>
    <definedName name="__DAT16" localSheetId="3">#REF!</definedName>
    <definedName name="__DAT16" localSheetId="6">#REF!</definedName>
    <definedName name="__DAT16">#REF!</definedName>
    <definedName name="__DAT17" localSheetId="2">#REF!</definedName>
    <definedName name="__DAT17" localSheetId="3">#REF!</definedName>
    <definedName name="__DAT17" localSheetId="6">#REF!</definedName>
    <definedName name="__DAT17">#REF!</definedName>
    <definedName name="__DAT18" localSheetId="2">#REF!</definedName>
    <definedName name="__DAT18" localSheetId="3">#REF!</definedName>
    <definedName name="__DAT18" localSheetId="6">#REF!</definedName>
    <definedName name="__DAT18">#REF!</definedName>
    <definedName name="__DAT19" localSheetId="2">#REF!</definedName>
    <definedName name="__DAT19" localSheetId="3">#REF!</definedName>
    <definedName name="__DAT19" localSheetId="6">#REF!</definedName>
    <definedName name="__DAT19">#REF!</definedName>
    <definedName name="__DAT2" localSheetId="2">#REF!</definedName>
    <definedName name="__DAT2" localSheetId="3">#REF!</definedName>
    <definedName name="__DAT2" localSheetId="6">#REF!</definedName>
    <definedName name="__DAT2">#REF!</definedName>
    <definedName name="__DAT20" localSheetId="2">#REF!</definedName>
    <definedName name="__DAT20" localSheetId="3">#REF!</definedName>
    <definedName name="__DAT20" localSheetId="6">#REF!</definedName>
    <definedName name="__DAT20">#REF!</definedName>
    <definedName name="__DAT21" localSheetId="2">#REF!</definedName>
    <definedName name="__DAT21" localSheetId="3">#REF!</definedName>
    <definedName name="__DAT21" localSheetId="6">#REF!</definedName>
    <definedName name="__DAT21">#REF!</definedName>
    <definedName name="__DAT22" localSheetId="2">#REF!</definedName>
    <definedName name="__DAT22" localSheetId="3">#REF!</definedName>
    <definedName name="__DAT22" localSheetId="6">#REF!</definedName>
    <definedName name="__DAT22">#REF!</definedName>
    <definedName name="__DAT3" localSheetId="2">#REF!</definedName>
    <definedName name="__DAT3" localSheetId="3">#REF!</definedName>
    <definedName name="__DAT3" localSheetId="6">#REF!</definedName>
    <definedName name="__DAT3">#REF!</definedName>
    <definedName name="__DAT4" localSheetId="2">#REF!</definedName>
    <definedName name="__DAT4" localSheetId="3">#REF!</definedName>
    <definedName name="__DAT4" localSheetId="6">#REF!</definedName>
    <definedName name="__DAT4">#REF!</definedName>
    <definedName name="__DAT5" localSheetId="2">#REF!</definedName>
    <definedName name="__DAT5" localSheetId="3">#REF!</definedName>
    <definedName name="__DAT5" localSheetId="6">#REF!</definedName>
    <definedName name="__DAT5">#REF!</definedName>
    <definedName name="__DAT6" localSheetId="2">#REF!</definedName>
    <definedName name="__DAT6" localSheetId="3">#REF!</definedName>
    <definedName name="__DAT6" localSheetId="6">#REF!</definedName>
    <definedName name="__DAT6">#REF!</definedName>
    <definedName name="__DAT7" localSheetId="2">#REF!</definedName>
    <definedName name="__DAT7" localSheetId="3">#REF!</definedName>
    <definedName name="__DAT7" localSheetId="6">#REF!</definedName>
    <definedName name="__DAT7">#REF!</definedName>
    <definedName name="__DAT8" localSheetId="2">#REF!</definedName>
    <definedName name="__DAT8" localSheetId="3">#REF!</definedName>
    <definedName name="__DAT8" localSheetId="6">#REF!</definedName>
    <definedName name="__DAT8">#REF!</definedName>
    <definedName name="__DAT9" localSheetId="2">#REF!</definedName>
    <definedName name="__DAT9" localSheetId="3">#REF!</definedName>
    <definedName name="__DAT9" localSheetId="6">#REF!</definedName>
    <definedName name="__DAT9">#REF!</definedName>
    <definedName name="_DAT1" localSheetId="2">#REF!</definedName>
    <definedName name="_DAT1" localSheetId="3">#REF!</definedName>
    <definedName name="_DAT1" localSheetId="6">#REF!</definedName>
    <definedName name="_DAT1">#REF!</definedName>
    <definedName name="_DAT10" localSheetId="2">#REF!</definedName>
    <definedName name="_DAT10" localSheetId="3">#REF!</definedName>
    <definedName name="_DAT10" localSheetId="6">#REF!</definedName>
    <definedName name="_DAT10">#REF!</definedName>
    <definedName name="_DAT11" localSheetId="2">#REF!</definedName>
    <definedName name="_DAT11" localSheetId="3">#REF!</definedName>
    <definedName name="_DAT11" localSheetId="6">#REF!</definedName>
    <definedName name="_DAT11">#REF!</definedName>
    <definedName name="_DAT12" localSheetId="2">#REF!</definedName>
    <definedName name="_DAT12" localSheetId="3">#REF!</definedName>
    <definedName name="_DAT12" localSheetId="6">#REF!</definedName>
    <definedName name="_DAT12">#REF!</definedName>
    <definedName name="_DAT13" localSheetId="2">#REF!</definedName>
    <definedName name="_DAT13" localSheetId="3">#REF!</definedName>
    <definedName name="_DAT13" localSheetId="6">#REF!</definedName>
    <definedName name="_DAT13">#REF!</definedName>
    <definedName name="_DAT14" localSheetId="2">#REF!</definedName>
    <definedName name="_DAT14" localSheetId="3">#REF!</definedName>
    <definedName name="_DAT14" localSheetId="6">#REF!</definedName>
    <definedName name="_DAT14">#REF!</definedName>
    <definedName name="_DAT15" localSheetId="2">#REF!</definedName>
    <definedName name="_DAT15" localSheetId="3">#REF!</definedName>
    <definedName name="_DAT15" localSheetId="6">#REF!</definedName>
    <definedName name="_DAT15">#REF!</definedName>
    <definedName name="_DAT16" localSheetId="2">#REF!</definedName>
    <definedName name="_DAT16" localSheetId="3">#REF!</definedName>
    <definedName name="_DAT16" localSheetId="6">#REF!</definedName>
    <definedName name="_DAT16">#REF!</definedName>
    <definedName name="_DAT17" localSheetId="2">#REF!</definedName>
    <definedName name="_DAT17" localSheetId="3">#REF!</definedName>
    <definedName name="_DAT17" localSheetId="6">#REF!</definedName>
    <definedName name="_DAT17">#REF!</definedName>
    <definedName name="_DAT18" localSheetId="2">#REF!</definedName>
    <definedName name="_DAT18" localSheetId="3">#REF!</definedName>
    <definedName name="_DAT18" localSheetId="6">#REF!</definedName>
    <definedName name="_DAT18">#REF!</definedName>
    <definedName name="_DAT19" localSheetId="2">#REF!</definedName>
    <definedName name="_DAT19" localSheetId="3">#REF!</definedName>
    <definedName name="_DAT19" localSheetId="6">#REF!</definedName>
    <definedName name="_DAT19">#REF!</definedName>
    <definedName name="_DAT2" localSheetId="2">#REF!</definedName>
    <definedName name="_DAT2" localSheetId="3">#REF!</definedName>
    <definedName name="_DAT2" localSheetId="6">#REF!</definedName>
    <definedName name="_DAT2">#REF!</definedName>
    <definedName name="_DAT20" localSheetId="2">#REF!</definedName>
    <definedName name="_DAT20" localSheetId="3">#REF!</definedName>
    <definedName name="_DAT20" localSheetId="6">#REF!</definedName>
    <definedName name="_DAT20">#REF!</definedName>
    <definedName name="_DAT21" localSheetId="2">#REF!</definedName>
    <definedName name="_DAT21" localSheetId="3">#REF!</definedName>
    <definedName name="_DAT21" localSheetId="6">#REF!</definedName>
    <definedName name="_DAT21">#REF!</definedName>
    <definedName name="_DAT22" localSheetId="2">#REF!</definedName>
    <definedName name="_DAT22" localSheetId="3">#REF!</definedName>
    <definedName name="_DAT22" localSheetId="6">#REF!</definedName>
    <definedName name="_DAT22">#REF!</definedName>
    <definedName name="_DAT3" localSheetId="2">#REF!</definedName>
    <definedName name="_DAT3" localSheetId="3">#REF!</definedName>
    <definedName name="_DAT3" localSheetId="6">#REF!</definedName>
    <definedName name="_DAT3">#REF!</definedName>
    <definedName name="_DAT4" localSheetId="2">#REF!</definedName>
    <definedName name="_DAT4" localSheetId="3">#REF!</definedName>
    <definedName name="_DAT4" localSheetId="6">#REF!</definedName>
    <definedName name="_DAT4">#REF!</definedName>
    <definedName name="_DAT5" localSheetId="2">#REF!</definedName>
    <definedName name="_DAT5" localSheetId="3">#REF!</definedName>
    <definedName name="_DAT5" localSheetId="6">#REF!</definedName>
    <definedName name="_DAT5">#REF!</definedName>
    <definedName name="_DAT6" localSheetId="2">#REF!</definedName>
    <definedName name="_DAT6" localSheetId="3">#REF!</definedName>
    <definedName name="_DAT6" localSheetId="6">#REF!</definedName>
    <definedName name="_DAT6">#REF!</definedName>
    <definedName name="_DAT7" localSheetId="2">#REF!</definedName>
    <definedName name="_DAT7" localSheetId="3">#REF!</definedName>
    <definedName name="_DAT7" localSheetId="6">#REF!</definedName>
    <definedName name="_DAT7">#REF!</definedName>
    <definedName name="_DAT8" localSheetId="2">#REF!</definedName>
    <definedName name="_DAT8" localSheetId="3">#REF!</definedName>
    <definedName name="_DAT8" localSheetId="6">#REF!</definedName>
    <definedName name="_DAT8">#REF!</definedName>
    <definedName name="_DAT9" localSheetId="2">#REF!</definedName>
    <definedName name="_DAT9" localSheetId="3">#REF!</definedName>
    <definedName name="_DAT9" localSheetId="6">#REF!</definedName>
    <definedName name="_DAT9">#REF!</definedName>
    <definedName name="_Hlk509496684" localSheetId="0">'Colofon 1'!$E$377</definedName>
    <definedName name="_Ref300290537" localSheetId="0">'Colofon 1'!$E$216</definedName>
    <definedName name="_Ref300297289" localSheetId="0">'Colofon 1'!$E$328</definedName>
    <definedName name="_Ref527209689" localSheetId="0">'Colofon 1'!$E$79</definedName>
    <definedName name="_Ref527209713" localSheetId="0">'Colofon 1'!$E$80</definedName>
    <definedName name="_Ref527212027" localSheetId="0">'Colofon 1'!$E$35</definedName>
    <definedName name="_Ref527212058" localSheetId="0">'Colofon 1'!$E$54</definedName>
    <definedName name="_Ref527212079" localSheetId="0">'Colofon 1'!$E$61</definedName>
    <definedName name="_Ref527212102" localSheetId="0">'Colofon 1'!$E$78</definedName>
    <definedName name="_Ref527212123" localSheetId="0">'Colofon 1'!$E$88</definedName>
    <definedName name="_Ref527212178" localSheetId="0">'Colofon 1'!$E$133</definedName>
    <definedName name="_Ref527212216" localSheetId="0">'Colofon 1'!$E$149</definedName>
    <definedName name="_Ref527212304" localSheetId="0">'Colofon 1'!$E$193</definedName>
    <definedName name="_Ref527212424" localSheetId="0">'Colofon 1'!$E$275</definedName>
    <definedName name="_Ref527216086" localSheetId="0">'Colofon 1'!$E$383</definedName>
    <definedName name="_Ref527960825" localSheetId="0">'Colofon 1'!$E$253</definedName>
    <definedName name="_Toc300302676" localSheetId="0">'Colofon 1'!$E$18</definedName>
    <definedName name="_Toc300302679" localSheetId="0">'Colofon 1'!$E$7</definedName>
    <definedName name="_Toc300302680" localSheetId="0">'Colofon 1'!$E$8</definedName>
    <definedName name="_Toc300302684" localSheetId="0">'Colofon 1'!$E$23</definedName>
    <definedName name="_Toc300302689" localSheetId="0">'Colofon 1'!$E$28</definedName>
    <definedName name="_Toc300302730" localSheetId="0">'Colofon 1'!$E$60</definedName>
    <definedName name="_Toc300302731" localSheetId="0">'Colofon 1'!$E$172</definedName>
    <definedName name="_Toc300302739" localSheetId="0">'Colofon 1'!$E$180</definedName>
    <definedName name="_Toc300302771" localSheetId="0">'Colofon 1'!$E$53</definedName>
    <definedName name="_Toc300302809" localSheetId="0">'Colofon 1'!$E$198</definedName>
    <definedName name="_Toc300302821" localSheetId="0">'Colofon 1'!$E$199</definedName>
    <definedName name="_Toc300302836" localSheetId="0">'Colofon 1'!$E$272</definedName>
    <definedName name="_Toc300302847" localSheetId="0">'Colofon 1'!$E$284</definedName>
    <definedName name="_Toc300302860" localSheetId="0">'Colofon 1'!$E$252</definedName>
    <definedName name="_Toc300302867" localSheetId="0">'Colofon 1'!$E$223</definedName>
    <definedName name="_Toc300302868" localSheetId="0">'Colofon 1'!$E$267</definedName>
    <definedName name="_Toc300302886" localSheetId="0">'Colofon 1'!$E$303</definedName>
    <definedName name="_Toc300302914" localSheetId="0">'Colofon 1'!$E$311</definedName>
    <definedName name="_Toc300302916" localSheetId="0">'Colofon 1'!$E$315</definedName>
    <definedName name="_Toc300302919" localSheetId="0">'Colofon 1'!$E$318</definedName>
    <definedName name="_Toc300302935" localSheetId="0">'Colofon 1'!$E$321</definedName>
    <definedName name="_Toc300302985" localSheetId="0">'Colofon 1'!$E$347</definedName>
    <definedName name="_Toc300302993" localSheetId="0">'Colofon 1'!$E$371</definedName>
    <definedName name="_Toc300303471" localSheetId="0">'Colofon 1'!#REF!</definedName>
    <definedName name="_Toc300303483" localSheetId="0">'Colofon 1'!$E$10</definedName>
    <definedName name="_Toc300303498" localSheetId="0">'Colofon 1'!$E$18</definedName>
    <definedName name="_Toc300303504" localSheetId="0">'Colofon 1'!$E$7</definedName>
    <definedName name="_Toc300303515" localSheetId="0">'Colofon 1'!$E$23</definedName>
    <definedName name="_Toc300303537" localSheetId="0">'Colofon 1'!$E$225</definedName>
    <definedName name="_Toc300303574" localSheetId="0">'Colofon 1'!$E$190</definedName>
    <definedName name="_Toc300303661" localSheetId="0">'Colofon 1'!$E$201</definedName>
    <definedName name="_Toc300303682" localSheetId="0">'Colofon 1'!$E$286</definedName>
    <definedName name="_Toc300303688" localSheetId="0">'Colofon 1'!$E$287</definedName>
    <definedName name="_Toc300303695" localSheetId="0">'Colofon 1'!$E$255</definedName>
    <definedName name="_Toc300303706" localSheetId="0">'Colofon 1'!$E$297</definedName>
    <definedName name="_Toc300303708" localSheetId="0">'Colofon 1'!$E$298</definedName>
    <definedName name="_Toc300303715" localSheetId="0">'Colofon 1'!$E$299</definedName>
    <definedName name="_Toc300303721" localSheetId="0">'Colofon 1'!$E$304</definedName>
    <definedName name="_Toc300303727" localSheetId="0">'Colofon 1'!$E$309</definedName>
    <definedName name="_Toc300303729" localSheetId="0">'Colofon 1'!$E$310</definedName>
    <definedName name="_Toc300303743" localSheetId="0">'Colofon 1'!$E$329</definedName>
    <definedName name="_Toc300303745" localSheetId="0">'Colofon 1'!$E$330</definedName>
    <definedName name="_Toc300303770" localSheetId="0">'Colofon 1'!$E$323</definedName>
    <definedName name="_Toc300303772" localSheetId="0">'Colofon 1'!$E$324</definedName>
    <definedName name="_Toc300304665" localSheetId="0">'Colofon 1'!$E$179</definedName>
    <definedName name="_Toc300304678" localSheetId="0">'Colofon 1'!$E$191</definedName>
    <definedName name="_Toc300304688" localSheetId="0">'Colofon 1'!$E$196</definedName>
    <definedName name="_Toc300304702" localSheetId="0">'Colofon 1'!$E$277</definedName>
    <definedName name="_Toc300304712" localSheetId="0">'Colofon 1'!$E$296</definedName>
    <definedName name="_Toc300304714" localSheetId="0">'Colofon 1'!$E$301</definedName>
    <definedName name="_Toc300304725" localSheetId="0">'Colofon 1'!$E$307</definedName>
    <definedName name="_Toc300304727" localSheetId="0">'Colofon 1'!$E$317</definedName>
    <definedName name="_Toc336119413" localSheetId="0">'Colofon 1'!$E$224</definedName>
    <definedName name="_Toc336119414" localSheetId="0">'Colofon 1'!$E$274</definedName>
    <definedName name="_Toc336119416" localSheetId="0">'Colofon 1'!$E$283</definedName>
    <definedName name="_Toc336119433" localSheetId="0">'Colofon 1'!$E$372</definedName>
    <definedName name="_xlnm.Print_Area" localSheetId="1">'1. Algemene info'!$A$1:$F$22</definedName>
    <definedName name="_xlnm.Print_Area" localSheetId="2">'2. Info opslag (PVE)'!$A$1:$E$16</definedName>
    <definedName name="_xlnm.Print_Area" localSheetId="3">'3. Invulblad per doelgroep'!$A$1:$I$28</definedName>
    <definedName name="_xlnm.Print_Area" localSheetId="4">'4. Berekening inschrijfprijs'!$B$1:$I$15</definedName>
    <definedName name="_xlnm.Print_Area" localSheetId="6">'6. Referentietarieven'!$A$1:$N$160</definedName>
    <definedName name="_xlnm.Print_Area" localSheetId="7">'7. Salaristabel'!#REF!</definedName>
    <definedName name="_xlnm.Print_Area" localSheetId="0">'Colofon 1'!$A$1:$J$21</definedName>
    <definedName name="_xlnm.Print_Titles" localSheetId="1">'1. Algemene info'!$2:$3</definedName>
    <definedName name="Contract">#REF!</definedName>
    <definedName name="contractvormen" localSheetId="2">#REF!</definedName>
    <definedName name="contractvormen" localSheetId="3">#REF!</definedName>
    <definedName name="contractvormen" localSheetId="4">#REF!</definedName>
    <definedName name="contractvormen" localSheetId="6">#REF!</definedName>
    <definedName name="contractvormen" localSheetId="7">#REF!</definedName>
    <definedName name="contractvormen">#REF!</definedName>
    <definedName name="contractvormen2" localSheetId="6">#REF!</definedName>
    <definedName name="contractvormen2">#REF!</definedName>
    <definedName name="inkoopomzet_over_laatste_hele_jaar">[1]Brongegevens!$G$21</definedName>
    <definedName name="n?2_8_8\rat?1\str?10" localSheetId="2" hidden="1">[2]brongegevens!#REF!</definedName>
    <definedName name="n?2_8_8\rat?1\str?10" localSheetId="3" hidden="1">[2]brongegevens!#REF!</definedName>
    <definedName name="n?2_8_8\rat?1\str?10" localSheetId="6" hidden="1">[2]brongegevens!#REF!</definedName>
    <definedName name="n?2_8_8\rat?1\str?10" hidden="1">[2]brongegevens!#REF!</definedName>
    <definedName name="nog" localSheetId="2">#REF!</definedName>
    <definedName name="nog" localSheetId="3">#REF!</definedName>
    <definedName name="nog" localSheetId="4">#REF!</definedName>
    <definedName name="nog" localSheetId="6">#REF!</definedName>
    <definedName name="nog" localSheetId="0">#REF!</definedName>
    <definedName name="nog">#REF!</definedName>
    <definedName name="TEST1" localSheetId="2">#REF!</definedName>
    <definedName name="TEST1" localSheetId="3">#REF!</definedName>
    <definedName name="TEST1" localSheetId="6">#REF!</definedName>
    <definedName name="TEST1">#REF!</definedName>
    <definedName name="TEST10" localSheetId="2">#REF!</definedName>
    <definedName name="TEST10" localSheetId="3">#REF!</definedName>
    <definedName name="TEST10" localSheetId="6">#REF!</definedName>
    <definedName name="TEST10">#REF!</definedName>
    <definedName name="TEST10000" localSheetId="2">#REF!</definedName>
    <definedName name="TEST10000" localSheetId="3">#REF!</definedName>
    <definedName name="TEST10000" localSheetId="6">#REF!</definedName>
    <definedName name="TEST10000">#REF!</definedName>
    <definedName name="TEST11" localSheetId="2">#REF!</definedName>
    <definedName name="TEST11" localSheetId="3">#REF!</definedName>
    <definedName name="TEST11" localSheetId="6">#REF!</definedName>
    <definedName name="TEST11">#REF!</definedName>
    <definedName name="TEST2" localSheetId="2">#REF!</definedName>
    <definedName name="TEST2" localSheetId="3">#REF!</definedName>
    <definedName name="TEST2" localSheetId="6">#REF!</definedName>
    <definedName name="TEST2">#REF!</definedName>
    <definedName name="TEST3" localSheetId="2">#REF!</definedName>
    <definedName name="TEST3" localSheetId="3">#REF!</definedName>
    <definedName name="TEST3" localSheetId="6">#REF!</definedName>
    <definedName name="TEST3">#REF!</definedName>
    <definedName name="TEST365" localSheetId="2">#REF!</definedName>
    <definedName name="TEST365" localSheetId="3">#REF!</definedName>
    <definedName name="TEST365" localSheetId="6">#REF!</definedName>
    <definedName name="TEST365">#REF!</definedName>
    <definedName name="TEST4" localSheetId="2">#REF!</definedName>
    <definedName name="TEST4" localSheetId="3">#REF!</definedName>
    <definedName name="TEST4" localSheetId="6">#REF!</definedName>
    <definedName name="TEST4">#REF!</definedName>
    <definedName name="TEST5" localSheetId="2">#REF!</definedName>
    <definedName name="TEST5" localSheetId="3">#REF!</definedName>
    <definedName name="TEST5" localSheetId="6">#REF!</definedName>
    <definedName name="TEST5">#REF!</definedName>
    <definedName name="TEST6" localSheetId="2">#REF!</definedName>
    <definedName name="TEST6" localSheetId="3">#REF!</definedName>
    <definedName name="TEST6" localSheetId="6">#REF!</definedName>
    <definedName name="TEST6">#REF!</definedName>
    <definedName name="TEST7" localSheetId="2">#REF!</definedName>
    <definedName name="TEST7" localSheetId="3">#REF!</definedName>
    <definedName name="TEST7" localSheetId="6">#REF!</definedName>
    <definedName name="TEST7">#REF!</definedName>
    <definedName name="TEST8" localSheetId="2">#REF!</definedName>
    <definedName name="TEST8" localSheetId="3">#REF!</definedName>
    <definedName name="TEST8" localSheetId="6">#REF!</definedName>
    <definedName name="TEST8">#REF!</definedName>
    <definedName name="TEST9" localSheetId="2">#REF!</definedName>
    <definedName name="TEST9" localSheetId="3">#REF!</definedName>
    <definedName name="TEST9" localSheetId="6">#REF!</definedName>
    <definedName name="TEST9">#REF!</definedName>
    <definedName name="TESTHKEY" localSheetId="2">#REF!</definedName>
    <definedName name="TESTHKEY" localSheetId="3">#REF!</definedName>
    <definedName name="TESTHKEY" localSheetId="6">#REF!</definedName>
    <definedName name="TESTHKEY">#REF!</definedName>
    <definedName name="TESTKEYS" localSheetId="2">#REF!</definedName>
    <definedName name="TESTKEYS" localSheetId="3">#REF!</definedName>
    <definedName name="TESTKEYS" localSheetId="6">#REF!</definedName>
    <definedName name="TESTKEYS">#REF!</definedName>
    <definedName name="TESTVKEY" localSheetId="2">#REF!</definedName>
    <definedName name="TESTVKEY" localSheetId="3">#REF!</definedName>
    <definedName name="TESTVKEY" localSheetId="6">#REF!</definedName>
    <definedName name="TESTVKEY">#REF!</definedName>
    <definedName name="weeks">[3]Sheet2!$B$4:$B$55</definedName>
  </definedNames>
  <calcPr calcId="162913"/>
</workbook>
</file>

<file path=xl/calcChain.xml><?xml version="1.0" encoding="utf-8"?>
<calcChain xmlns="http://schemas.openxmlformats.org/spreadsheetml/2006/main">
  <c r="J16" i="25" l="1"/>
  <c r="J25" i="25" s="1"/>
  <c r="M27" i="27"/>
  <c r="M44" i="27" s="1"/>
  <c r="M61" i="27" s="1"/>
  <c r="M78" i="27" s="1"/>
  <c r="M95" i="27" s="1"/>
  <c r="M112" i="27" s="1"/>
  <c r="M129" i="27" s="1"/>
  <c r="M146" i="27" s="1"/>
  <c r="L16" i="25" l="1"/>
  <c r="H16" i="25" s="1"/>
  <c r="L17" i="25"/>
  <c r="H17" i="25" s="1"/>
  <c r="L18" i="25"/>
  <c r="H18" i="25" s="1"/>
  <c r="L19" i="25"/>
  <c r="H19" i="25" s="1"/>
  <c r="L20" i="25"/>
  <c r="H20" i="25" s="1"/>
  <c r="L21" i="25"/>
  <c r="H21" i="25" s="1"/>
  <c r="L22" i="25"/>
  <c r="H22" i="25" s="1"/>
  <c r="L23" i="25"/>
  <c r="H23" i="25" s="1"/>
  <c r="L24" i="25"/>
  <c r="H24" i="25" s="1"/>
  <c r="B35" i="28"/>
  <c r="C35" i="28" s="1"/>
  <c r="B34" i="28"/>
  <c r="C34" i="28" s="1"/>
  <c r="B33" i="28"/>
  <c r="C33" i="28" s="1"/>
  <c r="B32" i="28"/>
  <c r="C32" i="28" s="1"/>
  <c r="B31" i="28"/>
  <c r="C31" i="28" s="1"/>
  <c r="B30" i="28"/>
  <c r="C30" i="28" s="1"/>
  <c r="B29" i="28"/>
  <c r="C29" i="28" s="1"/>
  <c r="B28" i="28"/>
  <c r="C28" i="28" s="1"/>
  <c r="B27" i="28"/>
  <c r="C27" i="28" s="1"/>
  <c r="B26" i="28"/>
  <c r="C26" i="28" s="1"/>
  <c r="B25" i="28"/>
  <c r="C25" i="28" s="1"/>
  <c r="B24" i="28"/>
  <c r="C24" i="28" s="1"/>
  <c r="B23" i="28"/>
  <c r="C23" i="28" s="1"/>
  <c r="O7" i="28"/>
  <c r="O11" i="28" s="1"/>
  <c r="N7" i="28"/>
  <c r="N11" i="28" s="1"/>
  <c r="M7" i="28"/>
  <c r="M11" i="28" s="1"/>
  <c r="L7" i="28"/>
  <c r="L11" i="28" s="1"/>
  <c r="K7" i="28"/>
  <c r="K11" i="28" s="1"/>
  <c r="J7" i="28"/>
  <c r="J11" i="28" s="1"/>
  <c r="I7" i="28"/>
  <c r="I11" i="28" s="1"/>
  <c r="H7" i="28"/>
  <c r="H11" i="28" s="1"/>
  <c r="G7" i="28"/>
  <c r="G11" i="28" s="1"/>
  <c r="F7" i="28"/>
  <c r="F11" i="28" s="1"/>
  <c r="E7" i="28"/>
  <c r="E11" i="28" s="1"/>
  <c r="D7" i="28"/>
  <c r="D11" i="28" s="1"/>
  <c r="C7" i="28"/>
  <c r="C11" i="28" s="1"/>
  <c r="O5" i="28"/>
  <c r="D35" i="28" s="1"/>
  <c r="N5" i="28"/>
  <c r="D34" i="28" s="1"/>
  <c r="M5" i="28"/>
  <c r="M8" i="28" s="1"/>
  <c r="M9" i="28" s="1"/>
  <c r="M12" i="28" s="1"/>
  <c r="L5" i="28"/>
  <c r="L8" i="28" s="1"/>
  <c r="L9" i="28" s="1"/>
  <c r="L12" i="28" s="1"/>
  <c r="K5" i="28"/>
  <c r="K8" i="28" s="1"/>
  <c r="K9" i="28" s="1"/>
  <c r="K12" i="28" s="1"/>
  <c r="J5" i="28"/>
  <c r="J8" i="28" s="1"/>
  <c r="J9" i="28" s="1"/>
  <c r="J12" i="28" s="1"/>
  <c r="I5" i="28"/>
  <c r="D29" i="28" s="1"/>
  <c r="H5" i="28"/>
  <c r="D28" i="28" s="1"/>
  <c r="G5" i="28"/>
  <c r="D27" i="28" s="1"/>
  <c r="F5" i="28"/>
  <c r="D26" i="28" s="1"/>
  <c r="E5" i="28"/>
  <c r="E8" i="28" s="1"/>
  <c r="E9" i="28" s="1"/>
  <c r="E12" i="28" s="1"/>
  <c r="D5" i="28"/>
  <c r="D24" i="28" s="1"/>
  <c r="C5" i="28"/>
  <c r="C8" i="28" s="1"/>
  <c r="C9" i="28" s="1"/>
  <c r="C12" i="28" s="1"/>
  <c r="C10" i="23"/>
  <c r="C11" i="23"/>
  <c r="B3" i="17"/>
  <c r="B2" i="25" s="1"/>
  <c r="B2" i="18" s="1"/>
  <c r="B2" i="23" s="1"/>
  <c r="B2" i="27" s="1"/>
  <c r="B2" i="16"/>
  <c r="I25" i="25"/>
  <c r="N8" i="28" l="1"/>
  <c r="N9" i="28" s="1"/>
  <c r="N12" i="28" s="1"/>
  <c r="D30" i="28"/>
  <c r="F8" i="28"/>
  <c r="F9" i="28" s="1"/>
  <c r="F12" i="28" s="1"/>
  <c r="I8" i="28"/>
  <c r="I9" i="28" s="1"/>
  <c r="I12" i="28" s="1"/>
  <c r="G8" i="28"/>
  <c r="G9" i="28" s="1"/>
  <c r="G12" i="28" s="1"/>
  <c r="O8" i="28"/>
  <c r="O9" i="28" s="1"/>
  <c r="O12" i="28" s="1"/>
  <c r="D25" i="28"/>
  <c r="D33" i="28"/>
  <c r="H8" i="28"/>
  <c r="H9" i="28" s="1"/>
  <c r="H12" i="28" s="1"/>
  <c r="D31" i="28"/>
  <c r="D23" i="28"/>
  <c r="D32" i="28"/>
  <c r="D8" i="28"/>
  <c r="D9" i="28" s="1"/>
  <c r="D12" i="28" s="1"/>
  <c r="G5" i="18"/>
  <c r="G6" i="18" l="1"/>
  <c r="J24" i="25" l="1"/>
  <c r="J23" i="25"/>
  <c r="J22" i="25" l="1"/>
  <c r="J21" i="25"/>
  <c r="J20" i="25"/>
  <c r="J19" i="25"/>
  <c r="J18" i="25"/>
  <c r="J17" i="25"/>
  <c r="E6" i="18" l="1"/>
  <c r="D6" i="18"/>
  <c r="E5" i="18" l="1"/>
  <c r="F5" i="18" s="1"/>
  <c r="H5" i="18" s="1"/>
  <c r="F6" i="18"/>
  <c r="H6" i="18" l="1"/>
  <c r="H7" i="18" s="1"/>
  <c r="C6" i="23" s="1"/>
  <c r="C7" i="23" s="1"/>
  <c r="C14" i="23" l="1"/>
  <c r="D14" i="23" s="1"/>
  <c r="D15" i="23" s="1"/>
</calcChain>
</file>

<file path=xl/sharedStrings.xml><?xml version="1.0" encoding="utf-8"?>
<sst xmlns="http://schemas.openxmlformats.org/spreadsheetml/2006/main" count="250" uniqueCount="133">
  <si>
    <t>Instructie:</t>
  </si>
  <si>
    <t>Toelichting</t>
  </si>
  <si>
    <t>Totaal gewogen percentage</t>
  </si>
  <si>
    <t>*Bevat fictieve data om inschrijvingen te kunnen vergelijken en strategisch inschrijven te voorkomen.</t>
  </si>
  <si>
    <t>Inschrijfprijs</t>
  </si>
  <si>
    <t>Uren*</t>
  </si>
  <si>
    <t>Aangepast Tarief* o.b.v. doelstellingsspercentage</t>
  </si>
  <si>
    <t>UW INSCHRIJFPRIJS</t>
  </si>
  <si>
    <t>Minimale prijs</t>
  </si>
  <si>
    <t>Maximale prijs</t>
  </si>
  <si>
    <t>Uw totale inschrijfprijs*</t>
  </si>
  <si>
    <t>Omschrijving</t>
  </si>
  <si>
    <t>Bandbreedte</t>
  </si>
  <si>
    <t>Punten prijs</t>
  </si>
  <si>
    <t>Er kan maximaal 1 type Opslag per Inzetcontract worden toegepast.</t>
  </si>
  <si>
    <t>Inschrijfprijs Inschrijver*</t>
  </si>
  <si>
    <t>Prijsscore</t>
  </si>
  <si>
    <t>Weging prijs</t>
  </si>
  <si>
    <t>Totale inschrijving voor puntentoekenning*</t>
  </si>
  <si>
    <t xml:space="preserve">Projectleiding </t>
  </si>
  <si>
    <t>Projectbeheersing</t>
  </si>
  <si>
    <t>Omgevingsmanagement</t>
  </si>
  <si>
    <t>Bedrijfsvoering</t>
  </si>
  <si>
    <t>Vastgoed en Facilitair</t>
  </si>
  <si>
    <t>Leefomgeving, Milieu en Water</t>
  </si>
  <si>
    <t>Techniek: Bouw en onderhoud</t>
  </si>
  <si>
    <t>Verkeer en watermanagement</t>
  </si>
  <si>
    <t>Inhuurdoelgroepen</t>
  </si>
  <si>
    <t>Inhuurprofessionals</t>
  </si>
  <si>
    <t>Opslag</t>
  </si>
  <si>
    <t>Tarief**</t>
  </si>
  <si>
    <t>** gehanteerd tarief fictief op rapporatageinformatie om Inschrijvingen te kunnen vergelijken en strategisch inschrijven te voorkomen.</t>
  </si>
  <si>
    <t>uw Percentage doelstelling</t>
  </si>
  <si>
    <t>Copyright ©2023 Rijkswaterstaat</t>
  </si>
  <si>
    <t xml:space="preserve">Niets uit deze uitgave mag worden verveelvoudigd, opgeslagen in een geautomatiseerd gegevensbestand, of openbaar gemaakt, in enige vorm of op enige wijze, hetzij elektronisch, mechanisch, door fotokopieën, opnamen of enig andere manier, zonder voorafgaande schriftelijke toestemming van Rijkswaterstaat. </t>
  </si>
  <si>
    <t xml:space="preserve">Prijzenblad RWS </t>
  </si>
  <si>
    <t>1. Format en indeling niet wijzigen.</t>
  </si>
  <si>
    <t>4. Zie verder de eisen en bepalingen in de Aanbestedingsdocumenten.</t>
  </si>
  <si>
    <t xml:space="preserve">3. Inschrijvers dienen deze template (het model) volledig in te vullen. </t>
  </si>
  <si>
    <t>Inhuurtarief (facturatie)*</t>
  </si>
  <si>
    <t>Contractdoeltarief (excl. Opslag)</t>
  </si>
  <si>
    <t>Vereenvoudigde schematische weergave van het prijsmodel</t>
  </si>
  <si>
    <t>Lager dan wel hoger inschalen dan de vooraf bepaalde percentages door Opdrachtgever is niet toegestaan (o.a. in verband met juiste beloning conform wet- en regelgeving zoals WAADI).</t>
  </si>
  <si>
    <t>Nr.</t>
  </si>
  <si>
    <t>Ondergrens 
doelpercentage (max. verlaging)</t>
  </si>
  <si>
    <t>Bovengrens
doelpercentage (max. verhoging)</t>
  </si>
  <si>
    <t>Toelichting opslagen</t>
  </si>
  <si>
    <t xml:space="preserve">Totaal gewogen percentage wordt niet afgerond bij de berekening van de Inschrijfprijs. </t>
  </si>
  <si>
    <t xml:space="preserve">Totale out of pocket kosten Dienstverlening inclusief Opslag op basis van aangegeven gewerkte uren en fictief gemiddeld tarief Nadere Overeenkomst. Voor 'niet -ZZP' Flexibele arbeidkracht </t>
  </si>
  <si>
    <t xml:space="preserve">Totale out of pocket kosten Dienstverlening inclusief Opslag op basis van aangegeven gewerkte uren en fictief gemiddeld tarief Nadere Overeenkomst. Voor ZZP' Flexibele arbeidkracht </t>
  </si>
  <si>
    <t>Beschrijving</t>
  </si>
  <si>
    <t>Voorbeeld berekening van inschrijfprijs voor prijsvergelijk / ranking  (in te vullen door Opdrachtgever)</t>
  </si>
  <si>
    <t>Begin</t>
  </si>
  <si>
    <t>Midden</t>
  </si>
  <si>
    <t>Eind</t>
  </si>
  <si>
    <t>Schaal</t>
  </si>
  <si>
    <t>Inkoop en contractmanagement</t>
  </si>
  <si>
    <t>Leefomgeving, milieu en water</t>
  </si>
  <si>
    <t>Projectleiding</t>
  </si>
  <si>
    <t>Techniek: Bouw &amp; Onderhoud</t>
  </si>
  <si>
    <t>Vastgoed &amp; Facilitair</t>
  </si>
  <si>
    <t>Verkeers- &amp; Watermanagement</t>
  </si>
  <si>
    <t>Door Opdrachtgever zijn de door Inschrijver toe te passen percentages begrenst tot en met de aangegeven maximale verlagingen en maximale verhogingen per Doelgroep (doelgroep) in onderstaand formulier.</t>
  </si>
  <si>
    <t>Doelgroep</t>
  </si>
  <si>
    <t xml:space="preserve"> Bedragen Excl. BTW en Opslag.</t>
  </si>
  <si>
    <t xml:space="preserve">  </t>
  </si>
  <si>
    <t>Nr</t>
  </si>
  <si>
    <t>Min</t>
  </si>
  <si>
    <t>Max</t>
  </si>
  <si>
    <t>Functiegroep</t>
  </si>
  <si>
    <t>Minimum Ref. tarief</t>
  </si>
  <si>
    <t>Maximum Ref. tarief</t>
  </si>
  <si>
    <t>Minimum 
Ref. tarief</t>
  </si>
  <si>
    <t>Referentietarieven</t>
  </si>
  <si>
    <t>Ref. tarieven</t>
  </si>
  <si>
    <t>De referentietarieven worden beheerd door Opdrachtgever op basis van wijzigingen in de salarissen per schaal, wettelijke wijzigingen in bijv. de premies en benchmarks door een onafhankelijke derde.</t>
  </si>
  <si>
    <t>Inkoop- en contractmanagement GWW</t>
  </si>
  <si>
    <t>Zie tabblad 6 en 7. voor de Referentietarieven voor de maximale eindtarieven per doelgroep.</t>
  </si>
  <si>
    <t>Invulblad voor inschrijver</t>
  </si>
  <si>
    <r>
      <t xml:space="preserve">Een </t>
    </r>
    <r>
      <rPr>
        <u/>
        <sz val="12"/>
        <color theme="1"/>
        <rFont val="Open Sans"/>
        <family val="2"/>
      </rPr>
      <t>negatief</t>
    </r>
    <r>
      <rPr>
        <sz val="12"/>
        <color theme="1"/>
        <rFont val="Open Sans"/>
        <family val="2"/>
      </rPr>
      <t xml:space="preserve"> percentage betekent dat Inschrijver kandidaten kan vinden en aanbieden voor een Inhuurtarief, </t>
    </r>
    <r>
      <rPr>
        <u/>
        <sz val="12"/>
        <color theme="1"/>
        <rFont val="Open Sans"/>
        <family val="2"/>
      </rPr>
      <t>lager</t>
    </r>
    <r>
      <rPr>
        <sz val="12"/>
        <color theme="1"/>
        <rFont val="Open Sans"/>
        <family val="2"/>
      </rPr>
      <t xml:space="preserve"> dan het Referentietarief. Hierdoor krijgt Inschrijver meer punten.</t>
    </r>
  </si>
  <si>
    <r>
      <rPr>
        <u/>
        <sz val="12"/>
        <color theme="1"/>
        <rFont val="Open Sans"/>
        <family val="2"/>
      </rPr>
      <t>Indien u bij een doelgroep niets invult, hanteert Aanbesteder 0% bij de desbetreffende doelgroep</t>
    </r>
    <r>
      <rPr>
        <sz val="12"/>
        <color theme="1"/>
        <rFont val="Open Sans"/>
        <family val="2"/>
      </rPr>
      <t>.</t>
    </r>
  </si>
  <si>
    <t>Zie voor vb. functies, de toegevoegde/beschikbare rapportages.</t>
  </si>
  <si>
    <t>Geldig of 
niet geldig</t>
  </si>
  <si>
    <t>Contractdoeltarieven: alle minimale en maximale richttarieven (zie tabblad 6 en 7) worden aangepast op basis het door Inschrijver aangeboden "Percentage doelstelling"</t>
  </si>
  <si>
    <t>Het "Totaal gewogen percentage" wordt gebruikt voor de aanpassing van het fictieve inhuurtarief ten behoeve van het juist bepalen van de totale Inschrijfprijs.</t>
  </si>
  <si>
    <t xml:space="preserve">
Referentietarief per uur.
+
Aangeboden doelpercentage doelgroep Inschrijving
=
Contractdoeltarief (minimum en maximum tarief 
voor Nadere Overeenkomsten)</t>
  </si>
  <si>
    <t>Punten prijs (niet gewogen)</t>
  </si>
  <si>
    <t>Punten score subgunningscriterium Prijs **</t>
  </si>
  <si>
    <t xml:space="preserve">  Bedragen Excl. BTW</t>
  </si>
  <si>
    <t>Maximale Inschrijfprijs obv maximale doelpercentages</t>
  </si>
  <si>
    <t>Minimale Inschrijfprijs obv minimale doelpercentages</t>
  </si>
  <si>
    <t>* Dit wordt automatisch gevuld op basis van uw afgegeven informatie in tabblad 3 "invulblad per doelgroep" en vastgestelde parameters. De formule en puntentoekenning staan vast.</t>
  </si>
  <si>
    <r>
      <t xml:space="preserve">Inschrijfsom Inschrijving 
</t>
    </r>
    <r>
      <rPr>
        <b/>
        <sz val="14"/>
        <color theme="1"/>
        <rFont val="Arial"/>
        <family val="2"/>
      </rPr>
      <t>Overnemen in bijlage 3 Inschrijfbiljet !</t>
    </r>
  </si>
  <si>
    <t>Een maximale absolute vergoeding aan Opdrachtnemer per gewerkt uur Inhuurprofessional  Nadere Overeenkomst. Niet van toepassing op Nadere Overeenkomsten met ZZP´ers (ZZP opdrachten). Op basis van door Opdrachtgever goedgekeurde urenstaten. Zie PvE.</t>
  </si>
  <si>
    <t xml:space="preserve">Een maximale absolute vergoeding aan Opdrachtnemer per gewerkt uur Inhuurprofessional Nadere Overeenkomst. Alleen van toepassing op Nadere Overeenkomsten met ZZP´ers, (ZZP opdrachten). Op basis van door Opdrachtgever goedgekeurde urenstaten. Zie PvE.
</t>
  </si>
  <si>
    <r>
      <t xml:space="preserve">
</t>
    </r>
    <r>
      <rPr>
        <b/>
        <sz val="12"/>
        <color theme="1"/>
        <rFont val="Open Sans"/>
        <family val="2"/>
      </rPr>
      <t>Vul de lichtblauwe velden in (verplichting) met een getal en met maximaal 2 decimalen achter de komma.</t>
    </r>
    <r>
      <rPr>
        <sz val="12"/>
        <color theme="1"/>
        <rFont val="Open Sans"/>
        <family val="2"/>
      </rPr>
      <t xml:space="preserve">
</t>
    </r>
  </si>
  <si>
    <t>Aandeel in totale inhuurbehoefte*</t>
  </si>
  <si>
    <t>*Bevat fictieve data om Inschrijvingen te kunnen vergelijken en strategisch inschrijven te voorkomen.</t>
  </si>
  <si>
    <t>Gewogen percentage
(% x100)</t>
  </si>
  <si>
    <t>Copyright ©2023 Rijkswaterstaat. Niets uit deze uitgave mag worden verveelvoudigd zonder toestemming van RWS en Labor Redimo.</t>
  </si>
  <si>
    <t xml:space="preserve">Per 1 april 2023 </t>
  </si>
  <si>
    <t>Salarisschalen Rijkswaterstaat per 1 april 2023</t>
  </si>
  <si>
    <t>Copyright ©2023 Rijkswaterstaat. Niets uit deze uitgave mag worden verveelvoudigd zonder toestemming van RWS.</t>
  </si>
  <si>
    <t>Onderlegger richttarieven Rijkswaterstaat</t>
  </si>
  <si>
    <t>Ref. tarieven inclusief loonkosten, vaste nominale marge per schaal, reis/ autokosten en opleidingskosten. Voor overwerk wordt geen toeslag toegepast. Excl. BTW en excl. Opslag en excl. "Percentage doelstelling" waarmee u heeft ingeschreven.</t>
  </si>
  <si>
    <t>Voorbeeld rekentool prijsscore (in te vullen door Opdrachtgever)</t>
  </si>
  <si>
    <t>4. Alle prijzen: excl. BTW</t>
  </si>
  <si>
    <t>Gemiddelde huidige doorlooptijden van Inzetcontracten: zie beschrijvend document.</t>
  </si>
  <si>
    <t xml:space="preserve">Zie ook de bepalingen in de Aanbestedingsdocumenten.  </t>
  </si>
  <si>
    <t>Europese aanbesteding Broker-dienstverlening</t>
  </si>
  <si>
    <t>zaaknummer 31182523</t>
  </si>
  <si>
    <t>Prijsinvulbijlage: 3A</t>
  </si>
  <si>
    <t>2. Vul alleen de lichtblauwe velden in.</t>
  </si>
  <si>
    <t>*** Niet wijzigbaar, door Aanbesteder voorgeschreven.</t>
  </si>
  <si>
    <t>Totaal gewogen percentage (aangeboden door Inschrijver in blad 3)</t>
  </si>
  <si>
    <t>Aangeboden Percentages doelstelling per inhuurdoelgroep staan vast gedurende de looptijd van de Raamovereenkomst.</t>
  </si>
  <si>
    <t xml:space="preserve">Aangeboden Percentages doelstelling inhuurdoelgroep worden opgenomen in de KPI-rapportage en jaarlijks middels een resultaatmeting getoetst. </t>
  </si>
  <si>
    <t xml:space="preserve">Copyright ©2023 Rijkswaterstaat. Niets uit deze uitgave mag worden verveelvoudigd zonder toestemming van Rijkswaterstaat </t>
  </si>
  <si>
    <t>**De puntenscore (D15) wordt afgerond op twee decimalen en hierna overgenomen in de BPKV berekening.</t>
  </si>
  <si>
    <t xml:space="preserve">Opslag per uur vastgesteld door Aanbesteder in PvE. </t>
  </si>
  <si>
    <t>Opslagen (zie PvE)</t>
  </si>
  <si>
    <t>De Opslagen staan vast, zijn niet wijzigbaar. Zie PvE bijlage 2.</t>
  </si>
  <si>
    <t>Opslag 
conform PvE***</t>
  </si>
  <si>
    <r>
      <t xml:space="preserve">OPSLAG PER UUR
voor 'niet' ZZP opdrachten </t>
    </r>
    <r>
      <rPr>
        <b/>
        <u/>
        <sz val="12"/>
        <color theme="1"/>
        <rFont val="Open Sans"/>
        <family val="2"/>
      </rPr>
      <t>conform PvE</t>
    </r>
  </si>
  <si>
    <r>
      <t xml:space="preserve">OPSLAG PER UUR
voor ZZP opdrachten </t>
    </r>
    <r>
      <rPr>
        <b/>
        <u/>
        <sz val="12"/>
        <color theme="1"/>
        <rFont val="Open Sans"/>
        <family val="2"/>
      </rPr>
      <t>conform PvE</t>
    </r>
  </si>
  <si>
    <t xml:space="preserve">* Het Inhuurtarief is het totale bedrag dat in rekening wordt gebracht in het kader van de uit te voeren Dienstverlening </t>
  </si>
  <si>
    <t>Zie voor details en de bepalingen de Aanbestedingsdocumenten, o.a. Programma van Eisen (PvE) bijlage 2.</t>
  </si>
  <si>
    <t>Van Inschrijver wordt verwacht dat hij/zij per doelgroep aangeeft met welk percentage onder, op of boven de Referentietarieven (tabblad 6), Inhuurprofessionals kan leveren gedurende de looptijd van de Raamovereenkomst.</t>
  </si>
  <si>
    <t>Voor de beoordeling van de Inschrijfprijs wordt een gewogen gemiddelde berekend, mede op basis van het ingeschatte inhuurvolume per doelgroep (fictief).</t>
  </si>
  <si>
    <t>.</t>
  </si>
  <si>
    <t>Referentietarief per uur + aangeboden Percentage doelstelling inhuurdoelgroep Inschrijving = Contractdoeltarief (maximum tarief exclusief Opslag voor Nadere Overeenkomsten).</t>
  </si>
  <si>
    <t>Zie verder de bepalingen in de Aanbestedingsdocumenten. Onder andere het PvE bijlage 2.</t>
  </si>
  <si>
    <t>Classificatie: RWS informatie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</si>
</sst>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64" formatCode="&quot;€&quot;#,##0_);\(&quot;€&quot;#,##0\)"/>
    <numFmt numFmtId="165" formatCode="&quot;€&quot;#,##0_);[Red]\(&quot;€&quot;#,##0\)"/>
    <numFmt numFmtId="166" formatCode="&quot;€&quot;#,##0.00_);[Red]\(&quot;€&quot;#,##0.00\)"/>
    <numFmt numFmtId="167" formatCode="_(&quot;€&quot;* #,##0.00_);_(&quot;€&quot;* \(#,##0.00\);_(&quot;€&quot;* &quot;-&quot;??_);_(@_)"/>
    <numFmt numFmtId="168" formatCode="_(* #,##0.00_);_(* \(#,##0.00\);_(* &quot;-&quot;??_);_(@_)"/>
    <numFmt numFmtId="169" formatCode="_(&quot;€&quot;\ * #,##0.00_);_(&quot;€&quot;\ * \(#,##0.00\);_(&quot;€&quot;\ * &quot;-&quot;??_);_(@_)"/>
    <numFmt numFmtId="170" formatCode="&quot;€&quot;\ #,##0.00"/>
    <numFmt numFmtId="171" formatCode="0.0%"/>
    <numFmt numFmtId="172" formatCode="&quot;€&quot;\ #,##0"/>
    <numFmt numFmtId="173" formatCode="_ [$€-413]\ * #,##0.00_ ;_ [$€-413]\ * \-#,##0.00_ ;_ [$€-413]\ * &quot;-&quot;??_ ;_ @_ "/>
    <numFmt numFmtId="174" formatCode="_-* #,##0.00_-;_-* #,##0.00\-;_-* &quot;-&quot;??_-;_-@_-"/>
    <numFmt numFmtId="175" formatCode="0.0"/>
    <numFmt numFmtId="176" formatCode="&quot;Per &quot;d/m/yyyy"/>
    <numFmt numFmtId="177" formatCode="_ &quot;€&quot;\ * #,##0_ ;_ &quot;€&quot;\ * \-#,##0_ ;_ &quot;€&quot;\ * &quot;-&quot;??_ ;_ @_ "/>
    <numFmt numFmtId="178" formatCode="_-[$€-2]\ * #,##0.00_-;_-[$€-2]\ * #,##0.00\-;_-[$€-2]\ * &quot;-&quot;??_-;_-@_-"/>
    <numFmt numFmtId="179" formatCode="_-[$€-2]\ * #,##0_-;_-[$€-2]\ * #,##0\-;_-[$€-2]\ * &quot;-&quot;??_-;_-@_-"/>
  </numFmts>
  <fonts count="69">
    <font>
      <sz val="11"/>
      <color theme="1"/>
      <name val="Arial"/>
    </font>
    <font>
      <sz val="11"/>
      <color theme="1"/>
      <name val="Calibri"/>
      <family val="2"/>
      <scheme val="minor"/>
    </font>
    <font>
      <sz val="11"/>
      <color theme="1"/>
      <name val="Calibri"/>
      <family val="2"/>
      <scheme val="minor"/>
    </font>
    <font>
      <sz val="11"/>
      <color theme="1"/>
      <name val="Arial"/>
      <family val="2"/>
    </font>
    <font>
      <sz val="10"/>
      <name val="Arial"/>
      <family val="2"/>
    </font>
    <font>
      <sz val="10"/>
      <color theme="1"/>
      <name val="OpenSans"/>
      <family val="2"/>
    </font>
    <font>
      <sz val="11"/>
      <color theme="1"/>
      <name val="Calibri"/>
      <family val="2"/>
      <scheme val="minor"/>
    </font>
    <font>
      <sz val="11"/>
      <color theme="1"/>
      <name val="Arial"/>
      <family val="2"/>
    </font>
    <font>
      <sz val="12"/>
      <color theme="1"/>
      <name val="Arial"/>
      <family val="2"/>
    </font>
    <font>
      <b/>
      <sz val="12"/>
      <color theme="1"/>
      <name val="Arial"/>
      <family val="2"/>
    </font>
    <font>
      <b/>
      <sz val="11"/>
      <color theme="1"/>
      <name val="Arial"/>
      <family val="2"/>
    </font>
    <font>
      <b/>
      <sz val="12"/>
      <name val="Arial"/>
      <family val="2"/>
    </font>
    <font>
      <sz val="10"/>
      <name val="Arial"/>
      <family val="2"/>
    </font>
    <font>
      <sz val="11"/>
      <color theme="1"/>
      <name val="Arial"/>
      <family val="2"/>
    </font>
    <font>
      <sz val="11"/>
      <color theme="1"/>
      <name val="Arial"/>
      <family val="2"/>
    </font>
    <font>
      <u/>
      <sz val="10"/>
      <color indexed="12"/>
      <name val="Arial"/>
      <family val="2"/>
    </font>
    <font>
      <b/>
      <sz val="13"/>
      <color rgb="FF1E2328"/>
      <name val="Arial"/>
      <family val="2"/>
    </font>
    <font>
      <sz val="12"/>
      <color theme="0"/>
      <name val="Arial"/>
      <family val="2"/>
    </font>
    <font>
      <b/>
      <sz val="16"/>
      <color theme="0"/>
      <name val="Arial"/>
      <family val="2"/>
    </font>
    <font>
      <sz val="16"/>
      <name val="Arial"/>
      <family val="2"/>
    </font>
    <font>
      <b/>
      <sz val="11"/>
      <color theme="0"/>
      <name val="Arial"/>
      <family val="2"/>
    </font>
    <font>
      <sz val="12"/>
      <name val="Arial"/>
      <family val="2"/>
    </font>
    <font>
      <b/>
      <sz val="12"/>
      <color rgb="FF1E2328"/>
      <name val="Arial"/>
      <family val="2"/>
    </font>
    <font>
      <sz val="11"/>
      <color theme="0"/>
      <name val="Arial"/>
      <family val="2"/>
    </font>
    <font>
      <b/>
      <sz val="12"/>
      <color indexed="63"/>
      <name val="Open Sans"/>
      <family val="2"/>
    </font>
    <font>
      <b/>
      <sz val="12"/>
      <name val="Open Sans"/>
      <family val="2"/>
    </font>
    <font>
      <sz val="12"/>
      <name val="Open Sans"/>
      <family val="2"/>
    </font>
    <font>
      <sz val="12"/>
      <color indexed="63"/>
      <name val="Open Sans"/>
      <family val="2"/>
    </font>
    <font>
      <sz val="12"/>
      <color indexed="9"/>
      <name val="Open Sans"/>
      <family val="2"/>
    </font>
    <font>
      <sz val="12"/>
      <color indexed="23"/>
      <name val="Open Sans"/>
      <family val="2"/>
    </font>
    <font>
      <u/>
      <sz val="12"/>
      <color rgb="FFFF0000"/>
      <name val="Open Sans"/>
      <family val="2"/>
    </font>
    <font>
      <b/>
      <sz val="12"/>
      <color indexed="9"/>
      <name val="Open Sans"/>
      <family val="2"/>
    </font>
    <font>
      <b/>
      <sz val="16"/>
      <color rgb="FFE26207"/>
      <name val="Open Sans"/>
      <family val="2"/>
    </font>
    <font>
      <sz val="11"/>
      <color theme="1"/>
      <name val="Open Sans"/>
      <family val="2"/>
    </font>
    <font>
      <sz val="10"/>
      <color theme="1"/>
      <name val="Open Sans"/>
      <family val="2"/>
    </font>
    <font>
      <b/>
      <sz val="11"/>
      <color theme="1"/>
      <name val="Open Sans"/>
      <family val="2"/>
    </font>
    <font>
      <sz val="12"/>
      <color theme="1"/>
      <name val="Open Sans"/>
      <family val="2"/>
    </font>
    <font>
      <b/>
      <sz val="12"/>
      <color theme="1"/>
      <name val="Open Sans"/>
      <family val="2"/>
    </font>
    <font>
      <sz val="12"/>
      <color rgb="FFE26207"/>
      <name val="Open Sans"/>
      <family val="2"/>
    </font>
    <font>
      <b/>
      <sz val="12"/>
      <color indexed="23"/>
      <name val="Open Sans"/>
      <family val="2"/>
    </font>
    <font>
      <b/>
      <sz val="12"/>
      <color indexed="8"/>
      <name val="Open Sans"/>
      <family val="2"/>
    </font>
    <font>
      <sz val="12"/>
      <color theme="0"/>
      <name val="Open Sans"/>
      <family val="2"/>
    </font>
    <font>
      <sz val="16"/>
      <color theme="1"/>
      <name val="Arial"/>
      <family val="2"/>
    </font>
    <font>
      <sz val="16"/>
      <color theme="0"/>
      <name val="Arial"/>
      <family val="2"/>
    </font>
    <font>
      <b/>
      <sz val="13"/>
      <color rgb="FF1E2328"/>
      <name val="Open Sans"/>
      <family val="2"/>
    </font>
    <font>
      <b/>
      <sz val="16"/>
      <color theme="0"/>
      <name val="Open Sans"/>
      <family val="2"/>
    </font>
    <font>
      <sz val="10"/>
      <color theme="0"/>
      <name val="Open Sans"/>
      <family val="2"/>
    </font>
    <font>
      <sz val="18"/>
      <color theme="1"/>
      <name val="Open Sans"/>
      <family val="2"/>
    </font>
    <font>
      <b/>
      <sz val="10"/>
      <color theme="1"/>
      <name val="Open Sans"/>
      <family val="2"/>
    </font>
    <font>
      <b/>
      <u/>
      <sz val="12"/>
      <color theme="1"/>
      <name val="Open Sans"/>
      <family val="2"/>
    </font>
    <font>
      <b/>
      <sz val="12"/>
      <color theme="0"/>
      <name val="Open Sans"/>
      <family val="2"/>
    </font>
    <font>
      <b/>
      <sz val="14"/>
      <color theme="1"/>
      <name val="Open Sans"/>
      <family val="2"/>
    </font>
    <font>
      <b/>
      <sz val="12"/>
      <color rgb="FF1E2328"/>
      <name val="Open Sans"/>
      <family val="2"/>
    </font>
    <font>
      <b/>
      <sz val="16"/>
      <color theme="1"/>
      <name val="Open Sans"/>
      <family val="2"/>
    </font>
    <font>
      <sz val="16"/>
      <name val="Open Sans"/>
      <family val="2"/>
    </font>
    <font>
      <sz val="16"/>
      <color theme="1"/>
      <name val="Open Sans"/>
      <family val="2"/>
    </font>
    <font>
      <i/>
      <sz val="12"/>
      <color theme="1"/>
      <name val="Open Sans"/>
      <family val="2"/>
    </font>
    <font>
      <u/>
      <sz val="12"/>
      <color theme="1"/>
      <name val="Open Sans"/>
      <family val="2"/>
    </font>
    <font>
      <b/>
      <i/>
      <sz val="12"/>
      <color theme="1"/>
      <name val="Open Sans"/>
      <family val="2"/>
    </font>
    <font>
      <b/>
      <sz val="14"/>
      <color theme="1"/>
      <name val="Arial"/>
      <family val="2"/>
    </font>
    <font>
      <sz val="12"/>
      <color rgb="FFFF0000"/>
      <name val="Open Sans"/>
      <family val="2"/>
    </font>
    <font>
      <b/>
      <sz val="11"/>
      <color rgb="FF1E2328"/>
      <name val="Open Sans"/>
      <family val="2"/>
    </font>
    <font>
      <b/>
      <sz val="11"/>
      <color theme="0"/>
      <name val="Open Sans"/>
      <family val="2"/>
    </font>
    <font>
      <sz val="11"/>
      <color theme="0"/>
      <name val="Open Sans"/>
      <family val="2"/>
    </font>
    <font>
      <b/>
      <sz val="11"/>
      <name val="Open Sans"/>
      <family val="2"/>
    </font>
    <font>
      <sz val="11"/>
      <color rgb="FF4D4D4D"/>
      <name val="Open Sans"/>
      <family val="2"/>
    </font>
    <font>
      <b/>
      <sz val="20"/>
      <color theme="0"/>
      <name val="Arial"/>
      <family val="2"/>
    </font>
    <font>
      <b/>
      <sz val="11"/>
      <color theme="1"/>
      <name val="Open Sans"/>
    </font>
    <font>
      <sz val="9"/>
      <color theme="1"/>
      <name val="Open Sans"/>
      <family val="2"/>
    </font>
  </fonts>
  <fills count="14">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6" tint="0.79998168889431442"/>
        <bgColor indexed="65"/>
      </patternFill>
    </fill>
    <fill>
      <patternFill patternType="solid">
        <fgColor theme="1"/>
        <bgColor indexed="64"/>
      </patternFill>
    </fill>
    <fill>
      <patternFill patternType="solid">
        <fgColor rgb="FF00B561"/>
        <bgColor indexed="64"/>
      </patternFill>
    </fill>
    <fill>
      <patternFill patternType="solid">
        <fgColor rgb="FFFFFF00"/>
        <bgColor indexed="64"/>
      </patternFill>
    </fill>
    <fill>
      <patternFill patternType="solid">
        <fgColor rgb="FF76EAF6"/>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rgb="FFE26207"/>
        <bgColor indexed="64"/>
      </patternFill>
    </fill>
    <fill>
      <patternFill patternType="solid">
        <fgColor theme="2" tint="-0.14999847407452621"/>
        <bgColor indexed="64"/>
      </patternFill>
    </fill>
  </fills>
  <borders count="40">
    <border>
      <left/>
      <right/>
      <top/>
      <bottom/>
      <diagonal/>
    </border>
    <border>
      <left/>
      <right/>
      <top/>
      <bottom/>
      <diagonal/>
    </border>
    <border>
      <left/>
      <right/>
      <top/>
      <bottom style="thin">
        <color auto="1"/>
      </bottom>
      <diagonal/>
    </border>
    <border>
      <left style="hair">
        <color theme="1" tint="0.499984740745262"/>
      </left>
      <right style="hair">
        <color theme="1" tint="0.499984740745262"/>
      </right>
      <top/>
      <bottom style="hair">
        <color theme="1" tint="0.499984740745262"/>
      </bottom>
      <diagonal/>
    </border>
    <border>
      <left style="hair">
        <color theme="1" tint="0.499984740745262"/>
      </left>
      <right style="hair">
        <color theme="1" tint="0.499984740745262"/>
      </right>
      <top style="hair">
        <color theme="1" tint="0.499984740745262"/>
      </top>
      <bottom style="hair">
        <color theme="1" tint="0.499984740745262"/>
      </bottom>
      <diagonal/>
    </border>
    <border>
      <left/>
      <right/>
      <top style="thin">
        <color indexed="64"/>
      </top>
      <bottom/>
      <diagonal/>
    </border>
    <border>
      <left style="hair">
        <color theme="1" tint="0.499984740745262"/>
      </left>
      <right style="hair">
        <color theme="1" tint="0.499984740745262"/>
      </right>
      <top style="hair">
        <color theme="1" tint="0.499984740745262"/>
      </top>
      <bottom style="thin">
        <color indexed="64"/>
      </bottom>
      <diagonal/>
    </border>
    <border>
      <left/>
      <right/>
      <top style="thin">
        <color indexed="9"/>
      </top>
      <bottom style="medium">
        <color rgb="FFE26207"/>
      </bottom>
      <diagonal/>
    </border>
    <border>
      <left/>
      <right style="thin">
        <color indexed="9"/>
      </right>
      <top style="thin">
        <color indexed="9"/>
      </top>
      <bottom style="medium">
        <color rgb="FFE26207"/>
      </bottom>
      <diagonal/>
    </border>
    <border>
      <left/>
      <right/>
      <top/>
      <bottom style="thin">
        <color indexed="9"/>
      </bottom>
      <diagonal/>
    </border>
    <border>
      <left/>
      <right/>
      <top/>
      <bottom style="medium">
        <color rgb="FFE26207"/>
      </bottom>
      <diagonal/>
    </border>
    <border>
      <left style="hair">
        <color theme="1" tint="0.499984740745262"/>
      </left>
      <right/>
      <top/>
      <bottom style="hair">
        <color theme="1" tint="0.499984740745262"/>
      </bottom>
      <diagonal/>
    </border>
    <border>
      <left/>
      <right/>
      <top/>
      <bottom style="medium">
        <color indexed="64"/>
      </bottom>
      <diagonal/>
    </border>
    <border>
      <left/>
      <right style="thick">
        <color theme="0"/>
      </right>
      <top style="thick">
        <color theme="0"/>
      </top>
      <bottom style="thick">
        <color theme="0"/>
      </bottom>
      <diagonal/>
    </border>
    <border>
      <left style="thick">
        <color theme="0"/>
      </left>
      <right style="thick">
        <color theme="0"/>
      </right>
      <top style="thick">
        <color theme="0"/>
      </top>
      <bottom style="thick">
        <color theme="0"/>
      </bottom>
      <diagonal/>
    </border>
    <border>
      <left style="thick">
        <color theme="0"/>
      </left>
      <right style="thick">
        <color theme="0"/>
      </right>
      <top style="thick">
        <color theme="0"/>
      </top>
      <bottom/>
      <diagonal/>
    </border>
    <border>
      <left/>
      <right/>
      <top/>
      <bottom style="thin">
        <color rgb="FFE26207"/>
      </bottom>
      <diagonal/>
    </border>
    <border>
      <left/>
      <right/>
      <top style="thin">
        <color rgb="FFE26207"/>
      </top>
      <bottom/>
      <diagonal/>
    </border>
    <border>
      <left style="hair">
        <color theme="1" tint="0.499984740745262"/>
      </left>
      <right style="hair">
        <color theme="1" tint="0.499984740745262"/>
      </right>
      <top/>
      <bottom/>
      <diagonal/>
    </border>
    <border>
      <left/>
      <right style="thick">
        <color theme="0"/>
      </right>
      <top/>
      <bottom style="thick">
        <color theme="0"/>
      </bottom>
      <diagonal/>
    </border>
    <border>
      <left style="thick">
        <color theme="0"/>
      </left>
      <right style="thick">
        <color theme="0"/>
      </right>
      <top/>
      <bottom style="thick">
        <color theme="0"/>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style="thick">
        <color theme="0"/>
      </left>
      <right style="thick">
        <color theme="0"/>
      </right>
      <top style="thick">
        <color theme="0"/>
      </top>
      <bottom style="thin">
        <color indexed="64"/>
      </bottom>
      <diagonal/>
    </border>
    <border>
      <left style="thin">
        <color indexed="9"/>
      </left>
      <right/>
      <top/>
      <bottom style="thin">
        <color indexed="9"/>
      </bottom>
      <diagonal/>
    </border>
    <border>
      <left/>
      <right style="thin">
        <color indexed="9"/>
      </right>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rgb="FFE26207"/>
      </bottom>
      <diagonal/>
    </border>
    <border>
      <left style="thin">
        <color indexed="9"/>
      </left>
      <right/>
      <top style="thin">
        <color indexed="9"/>
      </top>
      <bottom style="thin">
        <color rgb="FFE26207"/>
      </bottom>
      <diagonal/>
    </border>
    <border>
      <left/>
      <right style="thin">
        <color indexed="9"/>
      </right>
      <top style="thin">
        <color indexed="9"/>
      </top>
      <bottom style="thin">
        <color rgb="FFE26207"/>
      </bottom>
      <diagonal/>
    </border>
    <border>
      <left/>
      <right style="thin">
        <color indexed="9"/>
      </right>
      <top style="thin">
        <color indexed="9"/>
      </top>
      <bottom/>
      <diagonal/>
    </border>
    <border>
      <left/>
      <right style="thin">
        <color indexed="9"/>
      </right>
      <top/>
      <bottom/>
      <diagonal/>
    </border>
    <border>
      <left/>
      <right/>
      <top style="thick">
        <color rgb="FFE26207"/>
      </top>
      <bottom/>
      <diagonal/>
    </border>
    <border>
      <left style="thin">
        <color rgb="FFE26207"/>
      </left>
      <right style="thin">
        <color rgb="FFE26207"/>
      </right>
      <top style="thin">
        <color rgb="FFE26207"/>
      </top>
      <bottom style="thin">
        <color rgb="FFE26207"/>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6">
    <xf numFmtId="0" fontId="0" fillId="0" borderId="0"/>
    <xf numFmtId="0" fontId="4" fillId="0" borderId="1"/>
    <xf numFmtId="0" fontId="4" fillId="0" borderId="1"/>
    <xf numFmtId="0" fontId="5" fillId="0" borderId="1"/>
    <xf numFmtId="167" fontId="6" fillId="0" borderId="1" applyFont="0" applyFill="0" applyBorder="0" applyAlignment="0" applyProtection="0"/>
    <xf numFmtId="9" fontId="5" fillId="0" borderId="1" applyFont="0" applyFill="0" applyBorder="0" applyAlignment="0" applyProtection="0"/>
    <xf numFmtId="0" fontId="6" fillId="0" borderId="1"/>
    <xf numFmtId="169" fontId="6" fillId="0" borderId="1" applyFont="0" applyFill="0" applyBorder="0" applyAlignment="0" applyProtection="0"/>
    <xf numFmtId="174" fontId="4" fillId="0" borderId="1" applyFont="0" applyFill="0" applyBorder="0" applyAlignment="0" applyProtection="0"/>
    <xf numFmtId="9" fontId="4" fillId="0" borderId="1" applyFont="0" applyFill="0" applyBorder="0" applyAlignment="0" applyProtection="0"/>
    <xf numFmtId="0" fontId="12" fillId="0" borderId="1"/>
    <xf numFmtId="168" fontId="6" fillId="0" borderId="1" applyFont="0" applyFill="0" applyBorder="0" applyAlignment="0" applyProtection="0"/>
    <xf numFmtId="168" fontId="6" fillId="0" borderId="1" applyFont="0" applyFill="0" applyBorder="0" applyAlignment="0" applyProtection="0"/>
    <xf numFmtId="9" fontId="6" fillId="0" borderId="1" applyFont="0" applyFill="0" applyBorder="0" applyAlignment="0" applyProtection="0"/>
    <xf numFmtId="168" fontId="13" fillId="0" borderId="0" applyFont="0" applyFill="0" applyBorder="0" applyAlignment="0" applyProtection="0"/>
    <xf numFmtId="173" fontId="4" fillId="0" borderId="1"/>
    <xf numFmtId="173" fontId="4" fillId="0" borderId="1" applyFont="0" applyFill="0" applyBorder="0" applyAlignment="0" applyProtection="0"/>
    <xf numFmtId="167" fontId="14" fillId="0" borderId="0" applyFont="0" applyFill="0" applyBorder="0" applyAlignment="0" applyProtection="0"/>
    <xf numFmtId="9" fontId="14" fillId="0" borderId="0" applyFont="0" applyFill="0" applyBorder="0" applyAlignment="0" applyProtection="0"/>
    <xf numFmtId="0" fontId="2" fillId="5" borderId="0" applyNumberFormat="0" applyBorder="0" applyAlignment="0" applyProtection="0"/>
    <xf numFmtId="0" fontId="2" fillId="0" borderId="1"/>
    <xf numFmtId="9" fontId="3" fillId="0" borderId="1" applyFont="0" applyFill="0" applyBorder="0" applyAlignment="0" applyProtection="0"/>
    <xf numFmtId="167" fontId="3" fillId="0" borderId="1" applyFont="0" applyFill="0" applyBorder="0" applyAlignment="0" applyProtection="0"/>
    <xf numFmtId="0" fontId="15" fillId="0" borderId="1" applyNumberFormat="0" applyFill="0" applyBorder="0" applyAlignment="0" applyProtection="0">
      <alignment vertical="top"/>
      <protection locked="0"/>
    </xf>
    <xf numFmtId="168" fontId="2" fillId="0" borderId="1" applyFont="0" applyFill="0" applyBorder="0" applyAlignment="0" applyProtection="0"/>
    <xf numFmtId="0" fontId="1" fillId="0" borderId="1"/>
  </cellStyleXfs>
  <cellXfs count="326">
    <xf numFmtId="0" fontId="0" fillId="0" borderId="0" xfId="0"/>
    <xf numFmtId="0" fontId="7" fillId="0" borderId="1" xfId="0" applyFont="1" applyBorder="1"/>
    <xf numFmtId="0" fontId="10" fillId="0" borderId="1" xfId="0" applyFont="1" applyBorder="1" applyAlignment="1">
      <alignment vertical="top"/>
    </xf>
    <xf numFmtId="0" fontId="3" fillId="0" borderId="1" xfId="3" applyFont="1"/>
    <xf numFmtId="0" fontId="3" fillId="0" borderId="1" xfId="3" applyFont="1" applyAlignment="1">
      <alignment vertical="center"/>
    </xf>
    <xf numFmtId="0" fontId="10" fillId="0" borderId="1" xfId="3" applyFont="1" applyAlignment="1">
      <alignment vertical="center"/>
    </xf>
    <xf numFmtId="0" fontId="10" fillId="0" borderId="2" xfId="3" applyFont="1" applyBorder="1" applyAlignment="1">
      <alignment horizontal="left" vertical="center" wrapText="1"/>
    </xf>
    <xf numFmtId="0" fontId="10" fillId="0" borderId="2" xfId="3" applyFont="1" applyBorder="1" applyAlignment="1">
      <alignment horizontal="center" vertical="center" wrapText="1"/>
    </xf>
    <xf numFmtId="0" fontId="10" fillId="0" borderId="2" xfId="3" applyFont="1" applyBorder="1" applyAlignment="1">
      <alignment horizontal="center" vertical="center"/>
    </xf>
    <xf numFmtId="170" fontId="3" fillId="0" borderId="1" xfId="3" applyNumberFormat="1" applyFont="1" applyAlignment="1">
      <alignment horizontal="center"/>
    </xf>
    <xf numFmtId="170" fontId="3" fillId="4" borderId="3" xfId="4" applyNumberFormat="1" applyFont="1" applyFill="1" applyBorder="1" applyAlignment="1">
      <alignment horizontal="center" vertical="center"/>
    </xf>
    <xf numFmtId="172" fontId="3" fillId="4" borderId="3" xfId="3" applyNumberFormat="1" applyFont="1" applyFill="1" applyBorder="1" applyAlignment="1">
      <alignment horizontal="center" vertical="center"/>
    </xf>
    <xf numFmtId="3" fontId="3" fillId="4" borderId="3" xfId="3" applyNumberFormat="1" applyFont="1" applyFill="1" applyBorder="1" applyAlignment="1">
      <alignment horizontal="center" vertical="center"/>
    </xf>
    <xf numFmtId="168" fontId="3" fillId="0" borderId="1" xfId="14" applyFont="1" applyBorder="1" applyAlignment="1">
      <alignment vertical="center"/>
    </xf>
    <xf numFmtId="168" fontId="3" fillId="0" borderId="1" xfId="3" applyNumberFormat="1" applyFont="1" applyAlignment="1">
      <alignment vertical="center"/>
    </xf>
    <xf numFmtId="0" fontId="10" fillId="0" borderId="1" xfId="0" applyFont="1" applyBorder="1" applyAlignment="1">
      <alignment horizontal="center" vertical="top"/>
    </xf>
    <xf numFmtId="0" fontId="3" fillId="0" borderId="1" xfId="3" applyFont="1" applyAlignment="1">
      <alignment horizontal="center"/>
    </xf>
    <xf numFmtId="0" fontId="10" fillId="0" borderId="1" xfId="3" applyFont="1" applyAlignment="1">
      <alignment horizontal="center" vertical="center"/>
    </xf>
    <xf numFmtId="0" fontId="3" fillId="0" borderId="1" xfId="3" applyFont="1" applyAlignment="1">
      <alignment horizontal="center" vertical="center"/>
    </xf>
    <xf numFmtId="9" fontId="3" fillId="0" borderId="3" xfId="3" applyNumberFormat="1" applyFont="1" applyBorder="1" applyAlignment="1">
      <alignment horizontal="left" vertical="center" wrapText="1" indent="1"/>
    </xf>
    <xf numFmtId="3" fontId="3" fillId="2" borderId="3" xfId="3" applyNumberFormat="1" applyFont="1" applyFill="1" applyBorder="1" applyAlignment="1">
      <alignment horizontal="center" vertical="center"/>
    </xf>
    <xf numFmtId="3" fontId="10" fillId="2" borderId="11" xfId="3" applyNumberFormat="1" applyFont="1" applyFill="1" applyBorder="1" applyAlignment="1">
      <alignment horizontal="center" vertical="center"/>
    </xf>
    <xf numFmtId="0" fontId="3" fillId="0" borderId="1" xfId="0" applyFont="1" applyBorder="1"/>
    <xf numFmtId="9" fontId="3" fillId="4" borderId="3" xfId="3" applyNumberFormat="1" applyFont="1" applyFill="1" applyBorder="1" applyAlignment="1">
      <alignment horizontal="left" vertical="center" wrapText="1" indent="1"/>
    </xf>
    <xf numFmtId="168" fontId="8" fillId="0" borderId="12" xfId="6" applyNumberFormat="1" applyFont="1" applyBorder="1" applyAlignment="1">
      <alignment vertical="center"/>
    </xf>
    <xf numFmtId="0" fontId="8" fillId="0" borderId="12" xfId="6" applyFont="1" applyBorder="1" applyAlignment="1">
      <alignment vertical="center"/>
    </xf>
    <xf numFmtId="168" fontId="9" fillId="0" borderId="12" xfId="12" applyFont="1" applyBorder="1" applyAlignment="1">
      <alignment vertical="center"/>
    </xf>
    <xf numFmtId="0" fontId="8" fillId="0" borderId="1" xfId="6" applyFont="1" applyAlignment="1">
      <alignment vertical="center"/>
    </xf>
    <xf numFmtId="168" fontId="8" fillId="0" borderId="1" xfId="6" applyNumberFormat="1" applyFont="1" applyAlignment="1">
      <alignment vertical="center"/>
    </xf>
    <xf numFmtId="167" fontId="3" fillId="0" borderId="1" xfId="17" applyFont="1" applyBorder="1" applyAlignment="1">
      <alignment vertical="center"/>
    </xf>
    <xf numFmtId="170" fontId="3" fillId="0" borderId="1" xfId="3" applyNumberFormat="1" applyFont="1" applyAlignment="1">
      <alignment horizontal="center" vertical="center"/>
    </xf>
    <xf numFmtId="9" fontId="3" fillId="0" borderId="1" xfId="18" applyFont="1" applyBorder="1" applyAlignment="1">
      <alignment horizontal="center"/>
    </xf>
    <xf numFmtId="9" fontId="10" fillId="0" borderId="1" xfId="3" applyNumberFormat="1" applyFont="1" applyAlignment="1">
      <alignment horizontal="center" vertical="center"/>
    </xf>
    <xf numFmtId="0" fontId="19" fillId="6" borderId="1" xfId="0" applyFont="1" applyFill="1" applyBorder="1" applyAlignment="1">
      <alignment horizontal="left"/>
    </xf>
    <xf numFmtId="0" fontId="8" fillId="0" borderId="1" xfId="3" applyFont="1" applyAlignment="1">
      <alignment vertical="center"/>
    </xf>
    <xf numFmtId="0" fontId="8" fillId="0" borderId="1" xfId="3" applyFont="1" applyAlignment="1">
      <alignment horizontal="center" vertical="center"/>
    </xf>
    <xf numFmtId="0" fontId="22" fillId="0" borderId="12" xfId="0" applyFont="1" applyBorder="1" applyAlignment="1">
      <alignment vertical="center"/>
    </xf>
    <xf numFmtId="0" fontId="10" fillId="0" borderId="22" xfId="3" applyFont="1" applyBorder="1" applyAlignment="1">
      <alignment horizontal="center" vertical="center" wrapText="1"/>
    </xf>
    <xf numFmtId="0" fontId="3" fillId="2" borderId="1" xfId="3" applyFont="1" applyFill="1"/>
    <xf numFmtId="0" fontId="10" fillId="2" borderId="2" xfId="3" applyFont="1" applyFill="1" applyBorder="1" applyAlignment="1">
      <alignment horizontal="center" vertical="center" wrapText="1"/>
    </xf>
    <xf numFmtId="170" fontId="3" fillId="2" borderId="6" xfId="4" applyNumberFormat="1" applyFont="1" applyFill="1" applyBorder="1" applyAlignment="1">
      <alignment horizontal="center" vertical="center"/>
    </xf>
    <xf numFmtId="0" fontId="3" fillId="2" borderId="1" xfId="3" applyFont="1" applyFill="1" applyAlignment="1">
      <alignment vertical="center"/>
    </xf>
    <xf numFmtId="172" fontId="20" fillId="7" borderId="23" xfId="3" applyNumberFormat="1" applyFont="1" applyFill="1" applyBorder="1" applyAlignment="1">
      <alignment horizontal="center" vertical="center"/>
    </xf>
    <xf numFmtId="9" fontId="3" fillId="0" borderId="6" xfId="3" applyNumberFormat="1" applyFont="1" applyBorder="1" applyAlignment="1">
      <alignment horizontal="left" vertical="center" wrapText="1" indent="1"/>
    </xf>
    <xf numFmtId="3" fontId="3" fillId="2" borderId="6" xfId="3" applyNumberFormat="1" applyFont="1" applyFill="1" applyBorder="1" applyAlignment="1">
      <alignment horizontal="center" vertical="center"/>
    </xf>
    <xf numFmtId="172" fontId="3" fillId="2" borderId="6" xfId="3" applyNumberFormat="1" applyFont="1" applyFill="1" applyBorder="1" applyAlignment="1">
      <alignment horizontal="center" vertical="center"/>
    </xf>
    <xf numFmtId="10" fontId="23" fillId="6" borderId="3" xfId="18" applyNumberFormat="1" applyFont="1" applyFill="1" applyBorder="1" applyAlignment="1">
      <alignment horizontal="center" vertical="center"/>
    </xf>
    <xf numFmtId="10" fontId="23" fillId="6" borderId="6" xfId="18" applyNumberFormat="1" applyFont="1" applyFill="1" applyBorder="1" applyAlignment="1">
      <alignment horizontal="center" vertical="center"/>
    </xf>
    <xf numFmtId="0" fontId="21" fillId="2" borderId="0" xfId="0" applyFont="1" applyFill="1"/>
    <xf numFmtId="0" fontId="21" fillId="2" borderId="1" xfId="0" applyFont="1" applyFill="1" applyBorder="1"/>
    <xf numFmtId="9" fontId="11" fillId="2" borderId="2" xfId="0" applyNumberFormat="1" applyFont="1" applyFill="1" applyBorder="1" applyAlignment="1">
      <alignment horizontal="center" vertical="center"/>
    </xf>
    <xf numFmtId="2" fontId="11" fillId="2" borderId="2" xfId="0" applyNumberFormat="1" applyFont="1" applyFill="1" applyBorder="1" applyAlignment="1">
      <alignment horizontal="center" vertical="center"/>
    </xf>
    <xf numFmtId="0" fontId="11" fillId="2" borderId="2" xfId="0" applyFont="1" applyFill="1" applyBorder="1" applyAlignment="1">
      <alignment horizontal="center" vertical="center"/>
    </xf>
    <xf numFmtId="0" fontId="21" fillId="2" borderId="1" xfId="0" applyFont="1" applyFill="1" applyBorder="1" applyAlignment="1">
      <alignment vertical="center"/>
    </xf>
    <xf numFmtId="9" fontId="8" fillId="4" borderId="18" xfId="3" applyNumberFormat="1" applyFont="1" applyFill="1" applyBorder="1" applyAlignment="1">
      <alignment horizontal="left" vertical="center" wrapText="1" indent="1"/>
    </xf>
    <xf numFmtId="177" fontId="8" fillId="4" borderId="18" xfId="17" applyNumberFormat="1" applyFont="1" applyFill="1" applyBorder="1" applyAlignment="1">
      <alignment horizontal="left" vertical="center" wrapText="1" indent="1"/>
    </xf>
    <xf numFmtId="9" fontId="8" fillId="2" borderId="4" xfId="3" applyNumberFormat="1" applyFont="1" applyFill="1" applyBorder="1" applyAlignment="1">
      <alignment horizontal="left" vertical="center" wrapText="1" indent="1"/>
    </xf>
    <xf numFmtId="165" fontId="21" fillId="2" borderId="4" xfId="0" applyNumberFormat="1" applyFont="1" applyFill="1" applyBorder="1" applyAlignment="1">
      <alignment horizontal="center" vertical="center"/>
    </xf>
    <xf numFmtId="177" fontId="8" fillId="2" borderId="4" xfId="17" applyNumberFormat="1" applyFont="1" applyFill="1" applyBorder="1" applyAlignment="1">
      <alignment horizontal="left" vertical="center" wrapText="1" indent="1"/>
    </xf>
    <xf numFmtId="0" fontId="17" fillId="0" borderId="1" xfId="0" applyFont="1" applyBorder="1" applyAlignment="1">
      <alignment vertical="center"/>
    </xf>
    <xf numFmtId="167" fontId="21" fillId="2" borderId="1" xfId="17" applyFont="1" applyFill="1" applyBorder="1" applyAlignment="1" applyProtection="1">
      <alignment vertical="center"/>
    </xf>
    <xf numFmtId="0" fontId="21" fillId="2" borderId="0" xfId="0" applyFont="1" applyFill="1" applyAlignment="1">
      <alignment vertical="center"/>
    </xf>
    <xf numFmtId="165" fontId="21" fillId="4" borderId="5" xfId="0" applyNumberFormat="1" applyFont="1" applyFill="1" applyBorder="1" applyAlignment="1">
      <alignment horizontal="center" vertical="center"/>
    </xf>
    <xf numFmtId="2" fontId="8" fillId="4" borderId="18" xfId="17" applyNumberFormat="1" applyFont="1" applyFill="1" applyBorder="1" applyAlignment="1">
      <alignment horizontal="center" vertical="center" wrapText="1"/>
    </xf>
    <xf numFmtId="2" fontId="8" fillId="2" borderId="4" xfId="17" applyNumberFormat="1" applyFont="1" applyFill="1" applyBorder="1" applyAlignment="1">
      <alignment horizontal="center" vertical="center" wrapText="1"/>
    </xf>
    <xf numFmtId="175" fontId="21" fillId="2" borderId="1" xfId="19" applyNumberFormat="1" applyFont="1" applyFill="1" applyBorder="1" applyAlignment="1" applyProtection="1">
      <alignment vertical="center"/>
    </xf>
    <xf numFmtId="165" fontId="21" fillId="2" borderId="1" xfId="0" applyNumberFormat="1" applyFont="1" applyFill="1" applyBorder="1" applyAlignment="1">
      <alignment horizontal="center" vertical="center"/>
    </xf>
    <xf numFmtId="2" fontId="21" fillId="2" borderId="1" xfId="0" applyNumberFormat="1" applyFont="1" applyFill="1" applyBorder="1" applyAlignment="1">
      <alignment horizontal="center" vertical="center"/>
    </xf>
    <xf numFmtId="9" fontId="21" fillId="2" borderId="1" xfId="0" applyNumberFormat="1" applyFont="1" applyFill="1" applyBorder="1" applyAlignment="1">
      <alignment horizontal="center" vertical="center"/>
    </xf>
    <xf numFmtId="2" fontId="11" fillId="8" borderId="4" xfId="17" applyNumberFormat="1" applyFont="1" applyFill="1" applyBorder="1" applyAlignment="1">
      <alignment horizontal="center" vertical="center" wrapText="1"/>
    </xf>
    <xf numFmtId="9" fontId="8" fillId="2" borderId="4" xfId="18" applyFont="1" applyFill="1" applyBorder="1" applyAlignment="1">
      <alignment horizontal="center" vertical="center" wrapText="1"/>
    </xf>
    <xf numFmtId="167" fontId="21" fillId="2" borderId="1" xfId="17" applyFont="1" applyFill="1" applyBorder="1" applyProtection="1"/>
    <xf numFmtId="0" fontId="11" fillId="2" borderId="1" xfId="0" applyFont="1" applyFill="1" applyBorder="1" applyAlignment="1">
      <alignment horizontal="left"/>
    </xf>
    <xf numFmtId="170" fontId="21" fillId="2" borderId="1" xfId="0" applyNumberFormat="1" applyFont="1" applyFill="1" applyBorder="1" applyAlignment="1">
      <alignment horizontal="left"/>
    </xf>
    <xf numFmtId="0" fontId="21" fillId="2" borderId="1" xfId="0" applyFont="1" applyFill="1" applyBorder="1" applyAlignment="1">
      <alignment horizontal="left"/>
    </xf>
    <xf numFmtId="9" fontId="21" fillId="2" borderId="1" xfId="18" applyFont="1" applyFill="1" applyBorder="1" applyProtection="1"/>
    <xf numFmtId="170" fontId="21" fillId="2" borderId="0" xfId="0" applyNumberFormat="1" applyFont="1" applyFill="1" applyAlignment="1">
      <alignment horizontal="left"/>
    </xf>
    <xf numFmtId="0" fontId="17" fillId="2" borderId="0" xfId="0" applyFont="1" applyFill="1"/>
    <xf numFmtId="0" fontId="11" fillId="2" borderId="2" xfId="0" applyFont="1" applyFill="1" applyBorder="1" applyAlignment="1">
      <alignment horizontal="left" vertical="center" wrapText="1" indent="1"/>
    </xf>
    <xf numFmtId="0" fontId="24" fillId="0" borderId="1" xfId="2" applyFont="1" applyAlignment="1">
      <alignment horizontal="center" vertical="center" wrapText="1"/>
    </xf>
    <xf numFmtId="178" fontId="24" fillId="0" borderId="1" xfId="8" applyNumberFormat="1" applyFont="1" applyFill="1" applyBorder="1" applyAlignment="1" applyProtection="1">
      <alignment horizontal="right" vertical="center"/>
    </xf>
    <xf numFmtId="0" fontId="26" fillId="0" borderId="1" xfId="2" applyFont="1"/>
    <xf numFmtId="0" fontId="26" fillId="0" borderId="1" xfId="2" applyFont="1" applyAlignment="1">
      <alignment vertical="center"/>
    </xf>
    <xf numFmtId="0" fontId="26" fillId="0" borderId="1" xfId="2" applyFont="1" applyAlignment="1">
      <alignment horizontal="center"/>
    </xf>
    <xf numFmtId="0" fontId="24" fillId="0" borderId="33" xfId="2" applyFont="1" applyBorder="1" applyAlignment="1">
      <alignment horizontal="center" vertical="center" wrapText="1"/>
    </xf>
    <xf numFmtId="179" fontId="27" fillId="0" borderId="1" xfId="8" applyNumberFormat="1" applyFont="1" applyFill="1" applyBorder="1" applyAlignment="1" applyProtection="1">
      <alignment horizontal="right" vertical="center"/>
    </xf>
    <xf numFmtId="178" fontId="27" fillId="0" borderId="1" xfId="8" applyNumberFormat="1" applyFont="1" applyFill="1" applyBorder="1" applyAlignment="1" applyProtection="1">
      <alignment horizontal="right" vertical="center"/>
    </xf>
    <xf numFmtId="0" fontId="26" fillId="0" borderId="1" xfId="2" applyFont="1" applyAlignment="1">
      <alignment horizontal="center" vertical="center" wrapText="1"/>
    </xf>
    <xf numFmtId="0" fontId="26" fillId="0" borderId="34" xfId="2" applyFont="1" applyBorder="1"/>
    <xf numFmtId="0" fontId="28" fillId="0" borderId="1" xfId="2" applyFont="1" applyAlignment="1">
      <alignment vertical="center"/>
    </xf>
    <xf numFmtId="0" fontId="29" fillId="0" borderId="16" xfId="2" applyFont="1" applyBorder="1"/>
    <xf numFmtId="0" fontId="27" fillId="0" borderId="16" xfId="23" applyFont="1" applyFill="1" applyBorder="1" applyAlignment="1" applyProtection="1">
      <alignment horizontal="left" vertical="center"/>
    </xf>
    <xf numFmtId="2" fontId="28" fillId="0" borderId="16" xfId="23" applyNumberFormat="1" applyFont="1" applyFill="1" applyBorder="1" applyAlignment="1" applyProtection="1">
      <alignment vertical="center"/>
    </xf>
    <xf numFmtId="0" fontId="29" fillId="0" borderId="16" xfId="23" applyFont="1" applyFill="1" applyBorder="1" applyAlignment="1" applyProtection="1">
      <alignment vertical="center"/>
    </xf>
    <xf numFmtId="0" fontId="26" fillId="0" borderId="16" xfId="23" applyFont="1" applyFill="1" applyBorder="1" applyAlignment="1" applyProtection="1">
      <alignment vertical="center"/>
    </xf>
    <xf numFmtId="2" fontId="30" fillId="0" borderId="16" xfId="23" applyNumberFormat="1" applyFont="1" applyFill="1" applyBorder="1" applyAlignment="1" applyProtection="1">
      <alignment vertical="center"/>
    </xf>
    <xf numFmtId="0" fontId="27" fillId="0" borderId="16" xfId="23" applyFont="1" applyFill="1" applyBorder="1" applyAlignment="1" applyProtection="1">
      <alignment horizontal="right" vertical="center"/>
    </xf>
    <xf numFmtId="2" fontId="31" fillId="0" borderId="25" xfId="2" applyNumberFormat="1" applyFont="1" applyBorder="1" applyAlignment="1">
      <alignment horizontal="center" vertical="center"/>
    </xf>
    <xf numFmtId="0" fontId="31" fillId="0" borderId="9" xfId="2" applyFont="1" applyBorder="1" applyAlignment="1">
      <alignment horizontal="center" vertical="center"/>
    </xf>
    <xf numFmtId="0" fontId="31" fillId="0" borderId="26" xfId="2" applyFont="1" applyBorder="1" applyAlignment="1">
      <alignment horizontal="center" vertical="center"/>
    </xf>
    <xf numFmtId="0" fontId="31" fillId="0" borderId="1" xfId="2" applyFont="1" applyAlignment="1">
      <alignment vertical="center"/>
    </xf>
    <xf numFmtId="0" fontId="31" fillId="0" borderId="1" xfId="2" applyFont="1" applyAlignment="1">
      <alignment horizontal="center" vertical="center" wrapText="1"/>
    </xf>
    <xf numFmtId="2" fontId="31" fillId="0" borderId="9" xfId="2" applyNumberFormat="1" applyFont="1" applyBorder="1" applyAlignment="1">
      <alignment horizontal="center"/>
    </xf>
    <xf numFmtId="0" fontId="28" fillId="0" borderId="1" xfId="2" applyFont="1"/>
    <xf numFmtId="0" fontId="27" fillId="0" borderId="29" xfId="2" applyFont="1" applyBorder="1" applyAlignment="1">
      <alignment horizontal="center" vertical="center" wrapText="1"/>
    </xf>
    <xf numFmtId="0" fontId="27" fillId="0" borderId="30" xfId="2" applyFont="1" applyBorder="1" applyAlignment="1">
      <alignment horizontal="center" vertical="center" wrapText="1"/>
    </xf>
    <xf numFmtId="0" fontId="27" fillId="0" borderId="1" xfId="2" applyFont="1" applyAlignment="1">
      <alignment horizontal="center" vertical="center" wrapText="1"/>
    </xf>
    <xf numFmtId="0" fontId="27" fillId="0" borderId="31" xfId="2" applyFont="1" applyBorder="1" applyAlignment="1">
      <alignment horizontal="center" vertical="center" wrapText="1"/>
    </xf>
    <xf numFmtId="0" fontId="26" fillId="0" borderId="1" xfId="2" applyFont="1" applyAlignment="1">
      <alignment vertical="center" wrapText="1"/>
    </xf>
    <xf numFmtId="0" fontId="24" fillId="4" borderId="1" xfId="2" applyFont="1" applyFill="1" applyAlignment="1">
      <alignment horizontal="center" vertical="center" wrapText="1"/>
    </xf>
    <xf numFmtId="170" fontId="24" fillId="4" borderId="1" xfId="8" applyNumberFormat="1" applyFont="1" applyFill="1" applyBorder="1" applyAlignment="1" applyProtection="1">
      <alignment horizontal="center" vertical="center"/>
    </xf>
    <xf numFmtId="170" fontId="27" fillId="2" borderId="28" xfId="8" applyNumberFormat="1" applyFont="1" applyFill="1" applyBorder="1" applyAlignment="1" applyProtection="1">
      <alignment horizontal="center" vertical="center"/>
    </xf>
    <xf numFmtId="170" fontId="24" fillId="2" borderId="28" xfId="2" applyNumberFormat="1" applyFont="1" applyFill="1" applyBorder="1" applyAlignment="1">
      <alignment horizontal="center" vertical="center" wrapText="1"/>
    </xf>
    <xf numFmtId="170" fontId="24" fillId="2" borderId="1" xfId="8" applyNumberFormat="1" applyFont="1" applyFill="1" applyBorder="1" applyAlignment="1" applyProtection="1">
      <alignment horizontal="center" vertical="center"/>
    </xf>
    <xf numFmtId="170" fontId="24" fillId="0" borderId="1" xfId="8" applyNumberFormat="1" applyFont="1" applyFill="1" applyBorder="1" applyAlignment="1" applyProtection="1">
      <alignment horizontal="center" vertical="center"/>
    </xf>
    <xf numFmtId="170" fontId="26" fillId="2" borderId="28" xfId="8" applyNumberFormat="1" applyFont="1" applyFill="1" applyBorder="1" applyAlignment="1" applyProtection="1">
      <alignment horizontal="center" vertical="center"/>
    </xf>
    <xf numFmtId="170" fontId="25" fillId="2" borderId="28" xfId="2" applyNumberFormat="1" applyFont="1" applyFill="1" applyBorder="1" applyAlignment="1">
      <alignment horizontal="center" vertical="center" wrapText="1"/>
    </xf>
    <xf numFmtId="170" fontId="27" fillId="2" borderId="32" xfId="8" applyNumberFormat="1" applyFont="1" applyFill="1" applyBorder="1" applyAlignment="1" applyProtection="1">
      <alignment horizontal="center" vertical="center"/>
    </xf>
    <xf numFmtId="170" fontId="24" fillId="2" borderId="32" xfId="2" applyNumberFormat="1" applyFont="1" applyFill="1" applyBorder="1" applyAlignment="1">
      <alignment horizontal="center" vertical="center" wrapText="1"/>
    </xf>
    <xf numFmtId="170" fontId="27" fillId="2" borderId="1" xfId="8" applyNumberFormat="1" applyFont="1" applyFill="1" applyBorder="1" applyAlignment="1" applyProtection="1">
      <alignment horizontal="center" vertical="center"/>
    </xf>
    <xf numFmtId="170" fontId="24" fillId="2" borderId="1" xfId="2" applyNumberFormat="1" applyFont="1" applyFill="1" applyAlignment="1">
      <alignment horizontal="center" vertical="center" wrapText="1"/>
    </xf>
    <xf numFmtId="0" fontId="28" fillId="0" borderId="1" xfId="2" applyFont="1" applyAlignment="1">
      <alignment horizontal="center" vertical="center" wrapText="1"/>
    </xf>
    <xf numFmtId="0" fontId="28" fillId="0" borderId="1" xfId="2" applyFont="1" applyAlignment="1">
      <alignment horizontal="center" wrapText="1"/>
    </xf>
    <xf numFmtId="0" fontId="24" fillId="0" borderId="16" xfId="23" applyFont="1" applyFill="1" applyBorder="1" applyAlignment="1" applyProtection="1">
      <alignment horizontal="left" vertical="center"/>
    </xf>
    <xf numFmtId="0" fontId="16" fillId="0" borderId="1" xfId="0" applyFont="1" applyBorder="1" applyAlignment="1">
      <alignment vertical="center"/>
    </xf>
    <xf numFmtId="168" fontId="9" fillId="0" borderId="1" xfId="12" applyFont="1" applyBorder="1" applyAlignment="1">
      <alignment vertical="center"/>
    </xf>
    <xf numFmtId="173" fontId="9" fillId="2" borderId="1" xfId="6" applyNumberFormat="1" applyFont="1" applyFill="1" applyAlignment="1">
      <alignment vertical="center"/>
    </xf>
    <xf numFmtId="0" fontId="36" fillId="0" borderId="1" xfId="25" applyFont="1" applyAlignment="1">
      <alignment vertical="center"/>
    </xf>
    <xf numFmtId="0" fontId="36" fillId="0" borderId="1" xfId="25" applyFont="1" applyAlignment="1">
      <alignment horizontal="center" vertical="center"/>
    </xf>
    <xf numFmtId="0" fontId="36" fillId="0" borderId="1" xfId="25" applyFont="1"/>
    <xf numFmtId="0" fontId="36" fillId="0" borderId="1" xfId="6" applyFont="1"/>
    <xf numFmtId="0" fontId="36" fillId="0" borderId="10" xfId="2" applyFont="1" applyBorder="1"/>
    <xf numFmtId="0" fontId="37" fillId="0" borderId="1" xfId="25" applyFont="1"/>
    <xf numFmtId="0" fontId="36" fillId="0" borderId="1" xfId="25" applyFont="1" applyAlignment="1">
      <alignment horizontal="left"/>
    </xf>
    <xf numFmtId="2" fontId="36" fillId="0" borderId="1" xfId="25" applyNumberFormat="1" applyFont="1"/>
    <xf numFmtId="168" fontId="26" fillId="0" borderId="1" xfId="11" applyFont="1"/>
    <xf numFmtId="3" fontId="36" fillId="0" borderId="1" xfId="25" applyNumberFormat="1" applyFont="1" applyAlignment="1">
      <alignment horizontal="left"/>
    </xf>
    <xf numFmtId="3" fontId="36" fillId="0" borderId="1" xfId="25" applyNumberFormat="1" applyFont="1"/>
    <xf numFmtId="0" fontId="38" fillId="0" borderId="10" xfId="2" applyFont="1" applyBorder="1" applyAlignment="1">
      <alignment horizontal="center" vertical="center"/>
    </xf>
    <xf numFmtId="0" fontId="27" fillId="0" borderId="1" xfId="23" applyFont="1" applyFill="1" applyBorder="1" applyAlignment="1" applyProtection="1">
      <alignment horizontal="left" vertical="center"/>
    </xf>
    <xf numFmtId="0" fontId="24" fillId="0" borderId="1" xfId="23" applyFont="1" applyFill="1" applyBorder="1" applyAlignment="1" applyProtection="1">
      <alignment horizontal="left"/>
    </xf>
    <xf numFmtId="2" fontId="31" fillId="0" borderId="1" xfId="23" applyNumberFormat="1" applyFont="1" applyFill="1" applyBorder="1" applyAlignment="1" applyProtection="1"/>
    <xf numFmtId="0" fontId="39" fillId="0" borderId="1" xfId="23" applyFont="1" applyFill="1" applyBorder="1" applyAlignment="1" applyProtection="1"/>
    <xf numFmtId="176" fontId="40" fillId="0" borderId="1" xfId="23" applyNumberFormat="1" applyFont="1" applyFill="1" applyBorder="1" applyAlignment="1" applyProtection="1"/>
    <xf numFmtId="2" fontId="24" fillId="0" borderId="1" xfId="23" applyNumberFormat="1" applyFont="1" applyFill="1" applyBorder="1" applyAlignment="1" applyProtection="1"/>
    <xf numFmtId="0" fontId="36" fillId="0" borderId="16" xfId="2" applyFont="1" applyBorder="1" applyAlignment="1">
      <alignment horizontal="center" vertical="center" readingOrder="1"/>
    </xf>
    <xf numFmtId="0" fontId="41" fillId="12" borderId="35" xfId="25" applyFont="1" applyFill="1" applyBorder="1" applyAlignment="1">
      <alignment horizontal="center" vertical="center"/>
    </xf>
    <xf numFmtId="0" fontId="26" fillId="0" borderId="17" xfId="6" applyFont="1" applyBorder="1" applyAlignment="1">
      <alignment horizontal="center" vertical="center"/>
    </xf>
    <xf numFmtId="164" fontId="36" fillId="0" borderId="17" xfId="6" applyNumberFormat="1" applyFont="1" applyBorder="1" applyAlignment="1">
      <alignment horizontal="center" vertical="center"/>
    </xf>
    <xf numFmtId="164" fontId="36" fillId="11" borderId="35" xfId="25" applyNumberFormat="1" applyFont="1" applyFill="1" applyBorder="1" applyAlignment="1">
      <alignment horizontal="center" vertical="center"/>
    </xf>
    <xf numFmtId="0" fontId="26" fillId="4" borderId="1" xfId="6" applyFont="1" applyFill="1" applyAlignment="1">
      <alignment horizontal="center" vertical="center"/>
    </xf>
    <xf numFmtId="164" fontId="36" fillId="4" borderId="1" xfId="6" applyNumberFormat="1" applyFont="1" applyFill="1" applyAlignment="1">
      <alignment horizontal="center" vertical="center"/>
    </xf>
    <xf numFmtId="164" fontId="36" fillId="0" borderId="35" xfId="6" applyNumberFormat="1" applyFont="1" applyBorder="1" applyAlignment="1">
      <alignment horizontal="center" vertical="center"/>
    </xf>
    <xf numFmtId="0" fontId="41" fillId="12" borderId="35" xfId="6" applyFont="1" applyFill="1" applyBorder="1" applyAlignment="1">
      <alignment horizontal="center" vertical="center"/>
    </xf>
    <xf numFmtId="0" fontId="36" fillId="0" borderId="1" xfId="3" applyFont="1" applyAlignment="1">
      <alignment horizontal="center" vertical="center"/>
    </xf>
    <xf numFmtId="0" fontId="36" fillId="0" borderId="1" xfId="3" applyFont="1" applyAlignment="1">
      <alignment vertical="center"/>
    </xf>
    <xf numFmtId="0" fontId="36" fillId="2" borderId="1" xfId="3" applyFont="1" applyFill="1" applyAlignment="1">
      <alignment vertical="center"/>
    </xf>
    <xf numFmtId="0" fontId="42" fillId="0" borderId="1" xfId="0" applyFont="1" applyBorder="1"/>
    <xf numFmtId="0" fontId="18" fillId="6" borderId="1" xfId="0" applyFont="1" applyFill="1" applyBorder="1" applyAlignment="1">
      <alignment horizontal="left" vertical="center"/>
    </xf>
    <xf numFmtId="0" fontId="43" fillId="0" borderId="1" xfId="0" applyFont="1" applyBorder="1"/>
    <xf numFmtId="0" fontId="43" fillId="6" borderId="1" xfId="0" applyFont="1" applyFill="1" applyBorder="1" applyAlignment="1">
      <alignment horizontal="left"/>
    </xf>
    <xf numFmtId="0" fontId="43" fillId="2" borderId="1" xfId="0" applyFont="1" applyFill="1" applyBorder="1"/>
    <xf numFmtId="0" fontId="43" fillId="2" borderId="1" xfId="0" applyFont="1" applyFill="1" applyBorder="1" applyAlignment="1">
      <alignment horizontal="left"/>
    </xf>
    <xf numFmtId="0" fontId="44" fillId="0" borderId="12" xfId="0" applyFont="1" applyBorder="1" applyAlignment="1">
      <alignment vertical="center"/>
    </xf>
    <xf numFmtId="168" fontId="36" fillId="0" borderId="12" xfId="6" applyNumberFormat="1" applyFont="1" applyBorder="1" applyAlignment="1">
      <alignment vertical="center"/>
    </xf>
    <xf numFmtId="0" fontId="36" fillId="0" borderId="12" xfId="6" applyFont="1" applyBorder="1" applyAlignment="1">
      <alignment vertical="center"/>
    </xf>
    <xf numFmtId="173" fontId="37" fillId="0" borderId="12" xfId="6" applyNumberFormat="1" applyFont="1" applyBorder="1" applyAlignment="1">
      <alignment vertical="center"/>
    </xf>
    <xf numFmtId="0" fontId="36" fillId="0" borderId="1" xfId="6" applyFont="1" applyAlignment="1">
      <alignment vertical="center"/>
    </xf>
    <xf numFmtId="168" fontId="36" fillId="0" borderId="1" xfId="6" applyNumberFormat="1" applyFont="1" applyAlignment="1">
      <alignment vertical="center"/>
    </xf>
    <xf numFmtId="0" fontId="45" fillId="6" borderId="1" xfId="2" applyFont="1" applyFill="1" applyAlignment="1">
      <alignment horizontal="left" vertical="center"/>
    </xf>
    <xf numFmtId="0" fontId="46" fillId="6" borderId="1" xfId="3" applyFont="1" applyFill="1"/>
    <xf numFmtId="0" fontId="34" fillId="0" borderId="1" xfId="3" applyFont="1"/>
    <xf numFmtId="0" fontId="47" fillId="0" borderId="1" xfId="3" applyFont="1" applyAlignment="1">
      <alignment horizontal="left" vertical="center"/>
    </xf>
    <xf numFmtId="0" fontId="48" fillId="0" borderId="1" xfId="3" applyFont="1" applyAlignment="1">
      <alignment horizontal="center"/>
    </xf>
    <xf numFmtId="0" fontId="34" fillId="0" borderId="1" xfId="3" applyFont="1" applyAlignment="1">
      <alignment horizontal="center" vertical="center" textRotation="90"/>
    </xf>
    <xf numFmtId="0" fontId="37" fillId="3" borderId="21" xfId="3" applyFont="1" applyFill="1" applyBorder="1" applyAlignment="1">
      <alignment horizontal="center" vertical="center" wrapText="1"/>
    </xf>
    <xf numFmtId="0" fontId="50" fillId="0" borderId="1" xfId="3" applyFont="1" applyAlignment="1">
      <alignment horizontal="center" vertical="center" wrapText="1"/>
    </xf>
    <xf numFmtId="0" fontId="51" fillId="0" borderId="1" xfId="3" applyFont="1" applyAlignment="1">
      <alignment vertical="center" wrapText="1"/>
    </xf>
    <xf numFmtId="0" fontId="36" fillId="0" borderId="1" xfId="3" applyFont="1" applyAlignment="1">
      <alignment horizontal="center" vertical="top" wrapText="1"/>
    </xf>
    <xf numFmtId="0" fontId="36" fillId="0" borderId="1" xfId="3" applyFont="1" applyAlignment="1">
      <alignment horizontal="center" vertical="top"/>
    </xf>
    <xf numFmtId="0" fontId="48" fillId="0" borderId="1" xfId="3" applyFont="1"/>
    <xf numFmtId="0" fontId="48" fillId="0" borderId="1" xfId="3" applyFont="1" applyAlignment="1">
      <alignment horizontal="center" vertical="center" wrapText="1"/>
    </xf>
    <xf numFmtId="0" fontId="34" fillId="0" borderId="1" xfId="3" applyFont="1" applyAlignment="1">
      <alignment horizontal="center" vertical="top" wrapText="1"/>
    </xf>
    <xf numFmtId="0" fontId="40" fillId="0" borderId="1" xfId="3" applyFont="1"/>
    <xf numFmtId="0" fontId="35" fillId="0" borderId="0" xfId="0" applyFont="1" applyAlignment="1">
      <alignment horizontal="center" vertical="center" wrapText="1"/>
    </xf>
    <xf numFmtId="0" fontId="34" fillId="0" borderId="1" xfId="3" applyFont="1" applyAlignment="1">
      <alignment horizontal="center" vertical="center"/>
    </xf>
    <xf numFmtId="0" fontId="33" fillId="0" borderId="1" xfId="3" applyFont="1" applyAlignment="1">
      <alignment horizontal="left" vertical="center"/>
    </xf>
    <xf numFmtId="0" fontId="34" fillId="0" borderId="1" xfId="3" applyFont="1" applyAlignment="1">
      <alignment horizontal="left" vertical="center"/>
    </xf>
    <xf numFmtId="168" fontId="37" fillId="0" borderId="12" xfId="12" applyFont="1" applyBorder="1" applyAlignment="1">
      <alignment vertical="center"/>
    </xf>
    <xf numFmtId="168" fontId="41" fillId="6" borderId="1" xfId="6" applyNumberFormat="1" applyFont="1" applyFill="1" applyAlignment="1">
      <alignment vertical="center"/>
    </xf>
    <xf numFmtId="168" fontId="50" fillId="6" borderId="1" xfId="12" applyFont="1" applyFill="1" applyBorder="1" applyAlignment="1">
      <alignment vertical="center"/>
    </xf>
    <xf numFmtId="0" fontId="36" fillId="0" borderId="1" xfId="3" applyFont="1"/>
    <xf numFmtId="0" fontId="37" fillId="0" borderId="1" xfId="2" applyFont="1" applyAlignment="1">
      <alignment horizontal="left" vertical="center"/>
    </xf>
    <xf numFmtId="0" fontId="36" fillId="0" borderId="1" xfId="3" applyFont="1" applyAlignment="1">
      <alignment horizontal="center"/>
    </xf>
    <xf numFmtId="0" fontId="25" fillId="0" borderId="2" xfId="6" applyFont="1" applyBorder="1" applyAlignment="1">
      <alignment horizontal="left" vertical="center"/>
    </xf>
    <xf numFmtId="0" fontId="25" fillId="0" borderId="2" xfId="6" applyFont="1" applyBorder="1" applyAlignment="1">
      <alignment horizontal="center" vertical="top" wrapText="1"/>
    </xf>
    <xf numFmtId="0" fontId="37" fillId="0" borderId="1" xfId="3" applyFont="1"/>
    <xf numFmtId="1" fontId="36" fillId="0" borderId="19" xfId="5" applyNumberFormat="1" applyFont="1" applyBorder="1" applyAlignment="1" applyProtection="1">
      <alignment horizontal="center" vertical="center" wrapText="1"/>
    </xf>
    <xf numFmtId="9" fontId="36" fillId="0" borderId="20" xfId="5" applyFont="1" applyBorder="1" applyAlignment="1" applyProtection="1">
      <alignment vertical="center" wrapText="1"/>
    </xf>
    <xf numFmtId="1" fontId="36" fillId="4" borderId="13" xfId="5" applyNumberFormat="1" applyFont="1" applyFill="1" applyBorder="1" applyAlignment="1" applyProtection="1">
      <alignment horizontal="center" vertical="center" wrapText="1"/>
    </xf>
    <xf numFmtId="9" fontId="36" fillId="4" borderId="14" xfId="5" applyFont="1" applyFill="1" applyBorder="1" applyAlignment="1" applyProtection="1">
      <alignment vertical="center" wrapText="1"/>
    </xf>
    <xf numFmtId="0" fontId="36" fillId="0" borderId="2" xfId="3" applyFont="1" applyBorder="1"/>
    <xf numFmtId="0" fontId="36" fillId="0" borderId="2" xfId="3" applyFont="1" applyBorder="1" applyAlignment="1">
      <alignment horizontal="center"/>
    </xf>
    <xf numFmtId="0" fontId="36" fillId="0" borderId="1" xfId="3" applyFont="1" applyAlignment="1">
      <alignment horizontal="left" vertical="center"/>
    </xf>
    <xf numFmtId="167" fontId="36" fillId="0" borderId="1" xfId="17" applyFont="1" applyBorder="1" applyAlignment="1" applyProtection="1">
      <alignment horizontal="center" vertical="center"/>
    </xf>
    <xf numFmtId="0" fontId="34" fillId="0" borderId="1" xfId="3" applyFont="1" applyAlignment="1">
      <alignment horizontal="center"/>
    </xf>
    <xf numFmtId="0" fontId="52" fillId="0" borderId="12" xfId="0" applyFont="1" applyBorder="1" applyAlignment="1">
      <alignment vertical="center"/>
    </xf>
    <xf numFmtId="0" fontId="53" fillId="0" borderId="1" xfId="0" applyFont="1" applyBorder="1" applyAlignment="1">
      <alignment horizontal="center" vertical="top"/>
    </xf>
    <xf numFmtId="0" fontId="53" fillId="0" borderId="1" xfId="0" applyFont="1" applyBorder="1" applyAlignment="1">
      <alignment vertical="top"/>
    </xf>
    <xf numFmtId="0" fontId="55" fillId="0" borderId="1" xfId="0" applyFont="1" applyBorder="1"/>
    <xf numFmtId="0" fontId="36" fillId="0" borderId="1" xfId="2" applyFont="1" applyAlignment="1">
      <alignment horizontal="left" vertical="center"/>
    </xf>
    <xf numFmtId="0" fontId="56" fillId="0" borderId="1" xfId="3" quotePrefix="1" applyFont="1"/>
    <xf numFmtId="0" fontId="26" fillId="0" borderId="22" xfId="20" applyFont="1" applyBorder="1" applyAlignment="1">
      <alignment horizontal="left" vertical="center" wrapText="1"/>
    </xf>
    <xf numFmtId="0" fontId="26" fillId="0" borderId="22" xfId="20" applyFont="1" applyBorder="1" applyAlignment="1">
      <alignment horizontal="center" vertical="center" wrapText="1"/>
    </xf>
    <xf numFmtId="0" fontId="26" fillId="2" borderId="22" xfId="20" applyFont="1" applyFill="1" applyBorder="1" applyAlignment="1">
      <alignment horizontal="center" vertical="center" wrapText="1"/>
    </xf>
    <xf numFmtId="1" fontId="36" fillId="4" borderId="1" xfId="5" applyNumberFormat="1" applyFont="1" applyFill="1" applyBorder="1" applyAlignment="1" applyProtection="1">
      <alignment horizontal="center" vertical="center" wrapText="1"/>
    </xf>
    <xf numFmtId="9" fontId="36" fillId="4" borderId="1" xfId="5" applyFont="1" applyFill="1" applyBorder="1" applyAlignment="1" applyProtection="1">
      <alignment horizontal="left" vertical="center" wrapText="1"/>
    </xf>
    <xf numFmtId="9" fontId="36" fillId="4" borderId="1" xfId="5" applyFont="1" applyFill="1" applyBorder="1" applyAlignment="1" applyProtection="1">
      <alignment vertical="center" wrapText="1"/>
    </xf>
    <xf numFmtId="9" fontId="36" fillId="4" borderId="1" xfId="5" applyFont="1" applyFill="1" applyBorder="1" applyAlignment="1" applyProtection="1">
      <alignment horizontal="center" vertical="center" wrapText="1"/>
    </xf>
    <xf numFmtId="10" fontId="36" fillId="4" borderId="1" xfId="21" applyNumberFormat="1" applyFont="1" applyFill="1" applyBorder="1" applyAlignment="1" applyProtection="1">
      <alignment horizontal="center" vertical="center"/>
    </xf>
    <xf numFmtId="10" fontId="26" fillId="4" borderId="1" xfId="21" applyNumberFormat="1" applyFont="1" applyFill="1" applyBorder="1" applyAlignment="1" applyProtection="1">
      <alignment horizontal="center" vertical="center"/>
    </xf>
    <xf numFmtId="9" fontId="36" fillId="0" borderId="1" xfId="3" applyNumberFormat="1" applyFont="1" applyAlignment="1">
      <alignment vertical="center"/>
    </xf>
    <xf numFmtId="1" fontId="36" fillId="0" borderId="1" xfId="5" applyNumberFormat="1" applyFont="1" applyBorder="1" applyAlignment="1" applyProtection="1">
      <alignment horizontal="center" vertical="center" wrapText="1"/>
    </xf>
    <xf numFmtId="9" fontId="36" fillId="0" borderId="1" xfId="5" applyFont="1" applyBorder="1" applyAlignment="1" applyProtection="1">
      <alignment horizontal="left" vertical="center" wrapText="1"/>
    </xf>
    <xf numFmtId="9" fontId="36" fillId="0" borderId="1" xfId="5" applyFont="1" applyBorder="1" applyAlignment="1" applyProtection="1">
      <alignment vertical="center" wrapText="1"/>
    </xf>
    <xf numFmtId="9" fontId="36" fillId="0" borderId="1" xfId="5" applyFont="1" applyFill="1" applyBorder="1" applyAlignment="1" applyProtection="1">
      <alignment horizontal="center" vertical="center" wrapText="1"/>
    </xf>
    <xf numFmtId="9" fontId="36" fillId="2" borderId="1" xfId="5" applyFont="1" applyFill="1" applyBorder="1" applyAlignment="1" applyProtection="1">
      <alignment horizontal="center" vertical="center" wrapText="1"/>
    </xf>
    <xf numFmtId="10" fontId="36" fillId="0" borderId="1" xfId="21" applyNumberFormat="1" applyFont="1" applyBorder="1" applyAlignment="1" applyProtection="1">
      <alignment horizontal="center" vertical="center"/>
    </xf>
    <xf numFmtId="10" fontId="26" fillId="0" borderId="1" xfId="21" applyNumberFormat="1" applyFont="1" applyBorder="1" applyAlignment="1" applyProtection="1">
      <alignment horizontal="center" vertical="center"/>
    </xf>
    <xf numFmtId="0" fontId="40" fillId="0" borderId="1" xfId="3" applyFont="1" applyAlignment="1">
      <alignment vertical="center"/>
    </xf>
    <xf numFmtId="9" fontId="36" fillId="0" borderId="1" xfId="5" applyFont="1" applyFill="1" applyBorder="1" applyAlignment="1" applyProtection="1">
      <alignment vertical="center" wrapText="1"/>
    </xf>
    <xf numFmtId="1" fontId="36" fillId="4" borderId="22" xfId="5" applyNumberFormat="1" applyFont="1" applyFill="1" applyBorder="1" applyAlignment="1" applyProtection="1">
      <alignment horizontal="center" vertical="center" wrapText="1"/>
    </xf>
    <xf numFmtId="9" fontId="36" fillId="4" borderId="22" xfId="5" applyFont="1" applyFill="1" applyBorder="1" applyAlignment="1" applyProtection="1">
      <alignment horizontal="left" vertical="center" wrapText="1"/>
    </xf>
    <xf numFmtId="9" fontId="36" fillId="4" borderId="22" xfId="5" applyFont="1" applyFill="1" applyBorder="1" applyAlignment="1" applyProtection="1">
      <alignment vertical="center" wrapText="1"/>
    </xf>
    <xf numFmtId="9" fontId="36" fillId="4" borderId="22" xfId="5" applyFont="1" applyFill="1" applyBorder="1" applyAlignment="1" applyProtection="1">
      <alignment horizontal="center" vertical="center" wrapText="1"/>
    </xf>
    <xf numFmtId="10" fontId="36" fillId="4" borderId="22" xfId="21" applyNumberFormat="1" applyFont="1" applyFill="1" applyBorder="1" applyAlignment="1" applyProtection="1">
      <alignment horizontal="center" vertical="center"/>
    </xf>
    <xf numFmtId="10" fontId="26" fillId="4" borderId="22" xfId="21" applyNumberFormat="1" applyFont="1" applyFill="1" applyBorder="1" applyAlignment="1" applyProtection="1">
      <alignment horizontal="center" vertical="center"/>
    </xf>
    <xf numFmtId="167" fontId="36" fillId="0" borderId="1" xfId="22" applyFont="1" applyBorder="1" applyAlignment="1" applyProtection="1">
      <alignment horizontal="center" vertical="center"/>
    </xf>
    <xf numFmtId="0" fontId="36" fillId="0" borderId="1" xfId="3" applyFont="1" applyAlignment="1">
      <alignment wrapText="1"/>
    </xf>
    <xf numFmtId="0" fontId="41" fillId="0" borderId="1" xfId="3" applyFont="1" applyAlignment="1">
      <alignment vertical="center"/>
    </xf>
    <xf numFmtId="10" fontId="36" fillId="2" borderId="1" xfId="21" applyNumberFormat="1" applyFont="1" applyFill="1" applyBorder="1" applyAlignment="1" applyProtection="1">
      <alignment horizontal="center" vertical="center"/>
    </xf>
    <xf numFmtId="0" fontId="36" fillId="0" borderId="36" xfId="3" applyFont="1" applyBorder="1" applyAlignment="1">
      <alignment horizontal="center" vertical="center" wrapText="1"/>
    </xf>
    <xf numFmtId="0" fontId="36" fillId="0" borderId="22" xfId="3" applyFont="1" applyBorder="1" applyAlignment="1">
      <alignment vertical="center"/>
    </xf>
    <xf numFmtId="0" fontId="26" fillId="0" borderId="22" xfId="20" applyFont="1" applyBorder="1" applyAlignment="1">
      <alignment horizontal="left" vertical="center"/>
    </xf>
    <xf numFmtId="1" fontId="36" fillId="0" borderId="5" xfId="5" applyNumberFormat="1" applyFont="1" applyBorder="1" applyAlignment="1" applyProtection="1">
      <alignment horizontal="center" vertical="center" wrapText="1"/>
    </xf>
    <xf numFmtId="9" fontId="58" fillId="0" borderId="5" xfId="5" applyFont="1" applyBorder="1" applyAlignment="1" applyProtection="1">
      <alignment vertical="center" wrapText="1"/>
    </xf>
    <xf numFmtId="9" fontId="36" fillId="0" borderId="5" xfId="5" applyFont="1" applyBorder="1" applyAlignment="1" applyProtection="1">
      <alignment vertical="center" wrapText="1"/>
    </xf>
    <xf numFmtId="0" fontId="36" fillId="0" borderId="5" xfId="3" applyFont="1" applyBorder="1" applyAlignment="1">
      <alignment vertical="center"/>
    </xf>
    <xf numFmtId="9" fontId="26" fillId="0" borderId="5" xfId="21" applyFont="1" applyBorder="1" applyAlignment="1" applyProtection="1">
      <alignment horizontal="center" vertical="center"/>
    </xf>
    <xf numFmtId="10" fontId="41" fillId="6" borderId="5" xfId="5" applyNumberFormat="1" applyFont="1" applyFill="1" applyBorder="1" applyAlignment="1" applyProtection="1">
      <alignment horizontal="center" vertical="center" wrapText="1"/>
    </xf>
    <xf numFmtId="0" fontId="36" fillId="0" borderId="22" xfId="3" applyFont="1" applyBorder="1"/>
    <xf numFmtId="0" fontId="36" fillId="0" borderId="22" xfId="3" applyFont="1" applyBorder="1" applyAlignment="1">
      <alignment horizontal="center"/>
    </xf>
    <xf numFmtId="0" fontId="36" fillId="0" borderId="22" xfId="3" applyFont="1" applyBorder="1" applyAlignment="1">
      <alignment horizontal="center" vertical="center"/>
    </xf>
    <xf numFmtId="0" fontId="36" fillId="0" borderId="22" xfId="3" applyFont="1" applyBorder="1" applyAlignment="1">
      <alignment horizontal="left" vertical="center"/>
    </xf>
    <xf numFmtId="0" fontId="34" fillId="0" borderId="1" xfId="3" applyFont="1" applyAlignment="1">
      <alignment vertical="center"/>
    </xf>
    <xf numFmtId="2" fontId="11" fillId="2" borderId="2" xfId="0" applyNumberFormat="1" applyFont="1" applyFill="1" applyBorder="1" applyAlignment="1">
      <alignment horizontal="left" vertical="center"/>
    </xf>
    <xf numFmtId="165" fontId="21" fillId="0" borderId="5" xfId="0" applyNumberFormat="1" applyFont="1" applyBorder="1" applyAlignment="1">
      <alignment horizontal="center" vertical="center"/>
    </xf>
    <xf numFmtId="0" fontId="18" fillId="2" borderId="1" xfId="0" applyFont="1" applyFill="1" applyBorder="1" applyAlignment="1">
      <alignment horizontal="left"/>
    </xf>
    <xf numFmtId="0" fontId="19" fillId="2" borderId="1" xfId="0" applyFont="1" applyFill="1" applyBorder="1" applyAlignment="1">
      <alignment horizontal="left" vertical="center"/>
    </xf>
    <xf numFmtId="0" fontId="33" fillId="0" borderId="0" xfId="0" applyFont="1"/>
    <xf numFmtId="0" fontId="61" fillId="0" borderId="12" xfId="0" applyFont="1" applyBorder="1" applyAlignment="1">
      <alignment vertical="center"/>
    </xf>
    <xf numFmtId="168" fontId="33" fillId="0" borderId="12" xfId="6" applyNumberFormat="1" applyFont="1" applyBorder="1" applyAlignment="1">
      <alignment vertical="center"/>
    </xf>
    <xf numFmtId="0" fontId="33" fillId="0" borderId="12" xfId="6" applyFont="1" applyBorder="1" applyAlignment="1">
      <alignment vertical="center"/>
    </xf>
    <xf numFmtId="168" fontId="35" fillId="0" borderId="12" xfId="12" applyFont="1" applyBorder="1" applyAlignment="1">
      <alignment vertical="center"/>
    </xf>
    <xf numFmtId="173" fontId="35" fillId="0" borderId="12" xfId="6" applyNumberFormat="1" applyFont="1" applyBorder="1" applyAlignment="1">
      <alignment vertical="center"/>
    </xf>
    <xf numFmtId="0" fontId="33" fillId="0" borderId="1" xfId="6" applyFont="1" applyAlignment="1">
      <alignment vertical="center"/>
    </xf>
    <xf numFmtId="168" fontId="33" fillId="0" borderId="1" xfId="6" applyNumberFormat="1" applyFont="1" applyAlignment="1">
      <alignment vertical="center"/>
    </xf>
    <xf numFmtId="0" fontId="62" fillId="6" borderId="1" xfId="3" applyFont="1" applyFill="1" applyAlignment="1">
      <alignment vertical="center"/>
    </xf>
    <xf numFmtId="0" fontId="63" fillId="6" borderId="1" xfId="6" applyFont="1" applyFill="1"/>
    <xf numFmtId="0" fontId="33" fillId="0" borderId="1" xfId="6" applyFont="1"/>
    <xf numFmtId="0" fontId="64" fillId="0" borderId="1" xfId="3" applyFont="1" applyAlignment="1">
      <alignment vertical="center"/>
    </xf>
    <xf numFmtId="0" fontId="35" fillId="0" borderId="1" xfId="6" applyFont="1"/>
    <xf numFmtId="0" fontId="35" fillId="0" borderId="1" xfId="6" applyFont="1" applyAlignment="1">
      <alignment horizontal="right"/>
    </xf>
    <xf numFmtId="168" fontId="33" fillId="0" borderId="1" xfId="6" applyNumberFormat="1" applyFont="1"/>
    <xf numFmtId="171" fontId="33" fillId="0" borderId="1" xfId="13" applyNumberFormat="1" applyFont="1"/>
    <xf numFmtId="0" fontId="35" fillId="0" borderId="0" xfId="0" applyFont="1" applyAlignment="1">
      <alignment horizontal="justify" vertical="center"/>
    </xf>
    <xf numFmtId="168" fontId="35" fillId="0" borderId="1" xfId="6" applyNumberFormat="1" applyFont="1"/>
    <xf numFmtId="0" fontId="65" fillId="0" borderId="1" xfId="3" applyFont="1" applyAlignment="1">
      <alignment vertical="center"/>
    </xf>
    <xf numFmtId="0" fontId="25" fillId="0" borderId="37" xfId="20" applyFont="1" applyBorder="1" applyAlignment="1">
      <alignment horizontal="center" vertical="center" wrapText="1"/>
    </xf>
    <xf numFmtId="172" fontId="66" fillId="7" borderId="23" xfId="3" applyNumberFormat="1" applyFont="1" applyFill="1" applyBorder="1" applyAlignment="1">
      <alignment horizontal="center" vertical="center"/>
    </xf>
    <xf numFmtId="9" fontId="60" fillId="2" borderId="15" xfId="5" applyFont="1" applyFill="1" applyBorder="1" applyAlignment="1" applyProtection="1">
      <alignment horizontal="center" vertical="center" wrapText="1"/>
    </xf>
    <xf numFmtId="166" fontId="26" fillId="13" borderId="20" xfId="3" applyNumberFormat="1" applyFont="1" applyFill="1" applyBorder="1" applyAlignment="1" applyProtection="1">
      <alignment horizontal="center" vertical="center"/>
      <protection locked="0"/>
    </xf>
    <xf numFmtId="0" fontId="67" fillId="0" borderId="1" xfId="6" applyFont="1"/>
    <xf numFmtId="0" fontId="67" fillId="0" borderId="1" xfId="3" applyFont="1" applyAlignment="1">
      <alignment vertical="center"/>
    </xf>
    <xf numFmtId="0" fontId="35" fillId="0" borderId="1" xfId="3" applyFont="1" applyAlignment="1">
      <alignment vertical="center"/>
    </xf>
    <xf numFmtId="166" fontId="21" fillId="13" borderId="20" xfId="3" applyNumberFormat="1" applyFont="1" applyFill="1" applyBorder="1" applyAlignment="1" applyProtection="1">
      <alignment horizontal="center" vertical="center"/>
      <protection locked="0"/>
    </xf>
    <xf numFmtId="166" fontId="21" fillId="13" borderId="24" xfId="3" applyNumberFormat="1" applyFont="1" applyFill="1" applyBorder="1" applyAlignment="1" applyProtection="1">
      <alignment horizontal="center" vertical="center"/>
      <protection locked="0"/>
    </xf>
    <xf numFmtId="0" fontId="36" fillId="0" borderId="1" xfId="3" applyFont="1" applyFill="1" applyAlignment="1">
      <alignment horizontal="center" vertical="center"/>
    </xf>
    <xf numFmtId="0" fontId="36" fillId="0" borderId="1" xfId="3" applyFont="1" applyFill="1" applyAlignment="1">
      <alignment vertical="center"/>
    </xf>
    <xf numFmtId="0" fontId="36" fillId="0" borderId="1" xfId="3" applyFont="1" applyFill="1"/>
    <xf numFmtId="0" fontId="36" fillId="0" borderId="1" xfId="3" applyFont="1" applyFill="1" applyAlignment="1">
      <alignment horizontal="center"/>
    </xf>
    <xf numFmtId="0" fontId="68" fillId="0" borderId="1" xfId="3" applyFont="1" applyFill="1" applyAlignment="1">
      <alignment vertical="center"/>
    </xf>
    <xf numFmtId="0" fontId="34" fillId="0" borderId="1" xfId="3" applyFont="1" applyFill="1" applyAlignment="1">
      <alignment vertical="center"/>
    </xf>
    <xf numFmtId="0" fontId="37" fillId="0" borderId="1" xfId="3" applyFont="1" applyFill="1" applyAlignment="1">
      <alignment vertical="center"/>
    </xf>
    <xf numFmtId="0" fontId="36" fillId="0" borderId="1" xfId="2" applyFont="1" applyFill="1" applyAlignment="1">
      <alignment horizontal="left" vertical="center"/>
    </xf>
    <xf numFmtId="0" fontId="56" fillId="0" borderId="1" xfId="3" quotePrefix="1" applyFont="1" applyFill="1"/>
    <xf numFmtId="0" fontId="33" fillId="0" borderId="0" xfId="0" applyFont="1" applyAlignment="1">
      <alignment horizontal="justify" vertical="center"/>
    </xf>
    <xf numFmtId="0" fontId="33" fillId="0" borderId="0" xfId="0" applyFont="1"/>
    <xf numFmtId="0" fontId="48" fillId="0" borderId="1" xfId="3" applyFont="1" applyAlignment="1">
      <alignment horizontal="center" vertical="center" wrapText="1"/>
    </xf>
    <xf numFmtId="0" fontId="35" fillId="0" borderId="0" xfId="0" applyFont="1" applyAlignment="1">
      <alignment horizontal="center" vertical="center" wrapText="1"/>
    </xf>
    <xf numFmtId="0" fontId="36" fillId="0" borderId="1" xfId="3" applyFont="1" applyAlignment="1">
      <alignment horizontal="left" vertical="top" textRotation="90"/>
    </xf>
    <xf numFmtId="0" fontId="37" fillId="0" borderId="1" xfId="3" applyFont="1" applyAlignment="1">
      <alignment horizontal="center" vertical="center" wrapText="1"/>
    </xf>
    <xf numFmtId="0" fontId="34" fillId="0" borderId="1" xfId="3" applyFont="1" applyAlignment="1">
      <alignment horizontal="center" vertical="center" textRotation="90"/>
    </xf>
    <xf numFmtId="0" fontId="36" fillId="10" borderId="21" xfId="3" applyFont="1" applyFill="1" applyBorder="1" applyAlignment="1">
      <alignment horizontal="center" vertical="top" wrapText="1"/>
    </xf>
    <xf numFmtId="0" fontId="36" fillId="10" borderId="21" xfId="3" applyFont="1" applyFill="1" applyBorder="1" applyAlignment="1">
      <alignment horizontal="center" vertical="top"/>
    </xf>
    <xf numFmtId="0" fontId="45" fillId="6" borderId="1" xfId="0" applyFont="1" applyFill="1" applyBorder="1" applyAlignment="1">
      <alignment horizontal="left" vertical="center" wrapText="1"/>
    </xf>
    <xf numFmtId="0" fontId="54" fillId="6" borderId="1" xfId="0" applyFont="1" applyFill="1" applyBorder="1" applyAlignment="1">
      <alignment horizontal="left"/>
    </xf>
    <xf numFmtId="0" fontId="36" fillId="0" borderId="1" xfId="2" applyFont="1" applyAlignment="1">
      <alignment horizontal="left" vertical="center" wrapText="1"/>
    </xf>
    <xf numFmtId="0" fontId="36" fillId="0" borderId="0" xfId="0" applyFont="1"/>
    <xf numFmtId="0" fontId="0" fillId="0" borderId="0" xfId="0"/>
    <xf numFmtId="0" fontId="18" fillId="6" borderId="1" xfId="0" applyFont="1" applyFill="1" applyBorder="1" applyAlignment="1">
      <alignment horizontal="left" vertical="center" wrapText="1"/>
    </xf>
    <xf numFmtId="0" fontId="19" fillId="6" borderId="1" xfId="0" applyFont="1" applyFill="1" applyBorder="1" applyAlignment="1">
      <alignment horizontal="left"/>
    </xf>
    <xf numFmtId="0" fontId="11" fillId="2" borderId="1" xfId="0" applyFont="1" applyFill="1" applyBorder="1" applyAlignment="1">
      <alignment horizontal="center"/>
    </xf>
    <xf numFmtId="0" fontId="26" fillId="0" borderId="1" xfId="2" applyFont="1" applyAlignment="1">
      <alignment horizontal="center" vertical="center" wrapText="1"/>
    </xf>
    <xf numFmtId="0" fontId="26" fillId="11" borderId="16" xfId="2" applyFont="1" applyFill="1" applyBorder="1" applyAlignment="1" applyProtection="1">
      <alignment horizontal="center" vertical="center" wrapText="1"/>
      <protection locked="0"/>
    </xf>
    <xf numFmtId="0" fontId="31" fillId="0" borderId="1" xfId="2" applyFont="1" applyAlignment="1">
      <alignment horizontal="center" vertical="center" wrapText="1"/>
    </xf>
    <xf numFmtId="0" fontId="26" fillId="0" borderId="27" xfId="2" applyFont="1" applyBorder="1" applyAlignment="1">
      <alignment horizontal="center"/>
    </xf>
    <xf numFmtId="0" fontId="26" fillId="0" borderId="28" xfId="2" applyFont="1" applyBorder="1" applyAlignment="1">
      <alignment horizontal="center"/>
    </xf>
    <xf numFmtId="0" fontId="36" fillId="0" borderId="1" xfId="25" applyFont="1" applyAlignment="1">
      <alignment vertical="center" wrapText="1"/>
    </xf>
    <xf numFmtId="0" fontId="36" fillId="0" borderId="0" xfId="0" applyFont="1" applyAlignment="1">
      <alignment vertical="center" wrapText="1"/>
    </xf>
    <xf numFmtId="0" fontId="32" fillId="0" borderId="7" xfId="2" applyFont="1" applyBorder="1" applyAlignment="1">
      <alignment horizontal="center" vertical="center"/>
    </xf>
    <xf numFmtId="0" fontId="32" fillId="0" borderId="8" xfId="2" applyFont="1" applyBorder="1" applyAlignment="1">
      <alignment horizontal="center" vertical="center"/>
    </xf>
    <xf numFmtId="0" fontId="32" fillId="0" borderId="10" xfId="2" applyFont="1" applyBorder="1" applyAlignment="1">
      <alignment horizontal="left" vertical="center"/>
    </xf>
    <xf numFmtId="10" fontId="37" fillId="9" borderId="38" xfId="5" applyNumberFormat="1" applyFont="1" applyFill="1" applyBorder="1" applyAlignment="1" applyProtection="1">
      <alignment horizontal="center" vertical="center" wrapText="1"/>
      <protection locked="0"/>
    </xf>
    <xf numFmtId="10" fontId="37" fillId="9" borderId="39" xfId="5" applyNumberFormat="1" applyFont="1" applyFill="1" applyBorder="1" applyAlignment="1" applyProtection="1">
      <alignment horizontal="center" vertical="center" wrapText="1"/>
      <protection locked="0"/>
    </xf>
    <xf numFmtId="10" fontId="37" fillId="9" borderId="23" xfId="5" applyNumberFormat="1" applyFont="1" applyFill="1" applyBorder="1" applyAlignment="1" applyProtection="1">
      <alignment horizontal="center" vertical="center" wrapText="1"/>
      <protection locked="0"/>
    </xf>
  </cellXfs>
  <cellStyles count="26">
    <cellStyle name="20% - Accent3" xfId="19" builtinId="38"/>
    <cellStyle name="Euro" xfId="16"/>
    <cellStyle name="Hyperlink 2 2" xfId="23"/>
    <cellStyle name="Komma" xfId="14" builtinId="3"/>
    <cellStyle name="Komma 2" xfId="8"/>
    <cellStyle name="Komma 2 2" xfId="11"/>
    <cellStyle name="Komma 2 2 2" xfId="12"/>
    <cellStyle name="Komma 2 2 3" xfId="24"/>
    <cellStyle name="Normaal 2 2" xfId="1"/>
    <cellStyle name="Normaal 3" xfId="15"/>
    <cellStyle name="Procent" xfId="18" builtinId="5"/>
    <cellStyle name="Procent 2" xfId="5"/>
    <cellStyle name="Procent 2 2" xfId="9"/>
    <cellStyle name="Procent 2 2 2" xfId="13"/>
    <cellStyle name="Procent 3" xfId="21"/>
    <cellStyle name="Standaard" xfId="0" builtinId="0"/>
    <cellStyle name="Standaard 2" xfId="2"/>
    <cellStyle name="Standaard 2 2" xfId="25"/>
    <cellStyle name="Standaard 2 2 2" xfId="6"/>
    <cellStyle name="Standaard 2 2 2 2" xfId="20"/>
    <cellStyle name="Standaard 3" xfId="3"/>
    <cellStyle name="Standaard 4" xfId="10"/>
    <cellStyle name="Valuta" xfId="17" builtinId="4"/>
    <cellStyle name="Valuta 2" xfId="4"/>
    <cellStyle name="Valuta 3" xfId="7"/>
    <cellStyle name="Valuta 4" xfId="22"/>
  </cellStyles>
  <dxfs count="0"/>
  <tableStyles count="0" defaultTableStyle="TableStyleMedium2" defaultPivotStyle="PivotStyleLight16"/>
  <colors>
    <mruColors>
      <color rgb="FF76EAF6"/>
      <color rgb="FF00B561"/>
      <color rgb="FF0092DB"/>
      <color rgb="FF649030"/>
      <color rgb="FFE6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87745</xdr:colOff>
      <xdr:row>14</xdr:row>
      <xdr:rowOff>136075</xdr:rowOff>
    </xdr:from>
    <xdr:to>
      <xdr:col>4</xdr:col>
      <xdr:colOff>0</xdr:colOff>
      <xdr:row>14</xdr:row>
      <xdr:rowOff>140693</xdr:rowOff>
    </xdr:to>
    <xdr:cxnSp macro="">
      <xdr:nvCxnSpPr>
        <xdr:cNvPr id="5" name="Rechte verbindingslijn met pijl 4">
          <a:extLst>
            <a:ext uri="{FF2B5EF4-FFF2-40B4-BE49-F238E27FC236}">
              <a16:creationId xmlns:a16="http://schemas.microsoft.com/office/drawing/2014/main" id="{00000000-0008-0000-0100-000005000000}"/>
            </a:ext>
          </a:extLst>
        </xdr:cNvPr>
        <xdr:cNvCxnSpPr/>
      </xdr:nvCxnSpPr>
      <xdr:spPr>
        <a:xfrm flipV="1">
          <a:off x="967674" y="4662718"/>
          <a:ext cx="9219540" cy="461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546100</xdr:colOff>
      <xdr:row>5</xdr:row>
      <xdr:rowOff>0</xdr:rowOff>
    </xdr:from>
    <xdr:to>
      <xdr:col>1</xdr:col>
      <xdr:colOff>546100</xdr:colOff>
      <xdr:row>5</xdr:row>
      <xdr:rowOff>1422400</xdr:rowOff>
    </xdr:to>
    <xdr:cxnSp macro="">
      <xdr:nvCxnSpPr>
        <xdr:cNvPr id="9" name="Rechte verbindingslijn met pijl 8">
          <a:extLst>
            <a:ext uri="{FF2B5EF4-FFF2-40B4-BE49-F238E27FC236}">
              <a16:creationId xmlns:a16="http://schemas.microsoft.com/office/drawing/2014/main" id="{00000000-0008-0000-0100-000009000000}"/>
            </a:ext>
          </a:extLst>
        </xdr:cNvPr>
        <xdr:cNvCxnSpPr/>
      </xdr:nvCxnSpPr>
      <xdr:spPr>
        <a:xfrm flipV="1">
          <a:off x="546100" y="1866900"/>
          <a:ext cx="0" cy="1435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533400</xdr:colOff>
      <xdr:row>5</xdr:row>
      <xdr:rowOff>1485900</xdr:rowOff>
    </xdr:from>
    <xdr:to>
      <xdr:col>1</xdr:col>
      <xdr:colOff>546100</xdr:colOff>
      <xdr:row>14</xdr:row>
      <xdr:rowOff>0</xdr:rowOff>
    </xdr:to>
    <xdr:cxnSp macro="">
      <xdr:nvCxnSpPr>
        <xdr:cNvPr id="13" name="Rechte verbindingslijn met pijl 12">
          <a:extLst>
            <a:ext uri="{FF2B5EF4-FFF2-40B4-BE49-F238E27FC236}">
              <a16:creationId xmlns:a16="http://schemas.microsoft.com/office/drawing/2014/main" id="{00000000-0008-0000-0100-00000D000000}"/>
            </a:ext>
          </a:extLst>
        </xdr:cNvPr>
        <xdr:cNvCxnSpPr/>
      </xdr:nvCxnSpPr>
      <xdr:spPr>
        <a:xfrm flipV="1">
          <a:off x="533400" y="3365500"/>
          <a:ext cx="12700" cy="25527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150091</xdr:colOff>
      <xdr:row>5</xdr:row>
      <xdr:rowOff>0</xdr:rowOff>
    </xdr:from>
    <xdr:to>
      <xdr:col>4</xdr:col>
      <xdr:colOff>150091</xdr:colOff>
      <xdr:row>14</xdr:row>
      <xdr:rowOff>219364</xdr:rowOff>
    </xdr:to>
    <xdr:cxnSp macro="">
      <xdr:nvCxnSpPr>
        <xdr:cNvPr id="8" name="Rechte verbindingslijn met pijl 7">
          <a:extLst>
            <a:ext uri="{FF2B5EF4-FFF2-40B4-BE49-F238E27FC236}">
              <a16:creationId xmlns:a16="http://schemas.microsoft.com/office/drawing/2014/main" id="{00000000-0008-0000-0100-000008000000}"/>
            </a:ext>
          </a:extLst>
        </xdr:cNvPr>
        <xdr:cNvCxnSpPr/>
      </xdr:nvCxnSpPr>
      <xdr:spPr>
        <a:xfrm flipV="1">
          <a:off x="10240818" y="1132610"/>
          <a:ext cx="0" cy="435148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4</xdr:col>
      <xdr:colOff>152400</xdr:colOff>
      <xdr:row>3</xdr:row>
      <xdr:rowOff>572862</xdr:rowOff>
    </xdr:to>
    <xdr:pic>
      <xdr:nvPicPr>
        <xdr:cNvPr id="5" name="Afbeelding 4">
          <a:extLst>
            <a:ext uri="{FF2B5EF4-FFF2-40B4-BE49-F238E27FC236}">
              <a16:creationId xmlns:a16="http://schemas.microsoft.com/office/drawing/2014/main" id="{564045F6-4FB2-46AA-940D-B3468ABFD623}"/>
            </a:ext>
          </a:extLst>
        </xdr:cNvPr>
        <xdr:cNvPicPr>
          <a:picLocks noChangeAspect="1"/>
        </xdr:cNvPicPr>
      </xdr:nvPicPr>
      <xdr:blipFill>
        <a:blip xmlns:r="http://schemas.openxmlformats.org/officeDocument/2006/relationships" r:embed="rId1"/>
        <a:stretch>
          <a:fillRect/>
        </a:stretch>
      </xdr:blipFill>
      <xdr:spPr>
        <a:xfrm>
          <a:off x="152400" y="0"/>
          <a:ext cx="2298700" cy="57286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emeentebodegraven.sharepoint.com/Users/Gogogo/Downloads/Quick%20Scan%20Tarieven%20administratief%20producti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Users\bertrandprinsen\Dropbox\01%20Labor%20Redimo\01%20Projecten%20Labor%20Redimo\01%20Philips%20(Bertrand)\Benchmark%202010\Benchmark%20Tarieven%20administratief%20productie%20Philips%2019-10-10.xlsm"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Analyse%20Uplifts%202013%20StudentenWer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ongegeven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ongegevens"/>
      <sheetName val="Voorblad"/>
      <sheetName val="tekstblokken rapport"/>
      <sheetName val="Inhoudsopgave"/>
      <sheetName val="gemiddeld tarief "/>
      <sheetName val="berekeningsgegevens"/>
      <sheetName val="betalingstermijn"/>
      <sheetName val="Bureau 1"/>
      <sheetName val="Bureau 2"/>
      <sheetName val="Bureau 3"/>
      <sheetName val="gemiddeld tarief (2)"/>
      <sheetName val="Bureau 1 gereduceerd"/>
      <sheetName val="Bureau 2 gereduceerd"/>
      <sheetName val="Bureau 3 gereduceerd"/>
      <sheetName val="S1 salaris"/>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voorblad"/>
      <sheetName val="2012"/>
      <sheetName val="2013"/>
      <sheetName val="Analyse"/>
      <sheetName val="uren"/>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B1:AE17"/>
  <sheetViews>
    <sheetView showGridLines="0" tabSelected="1" zoomScale="70" zoomScaleNormal="70" workbookViewId="0">
      <selection activeCell="B16" sqref="B16"/>
    </sheetView>
  </sheetViews>
  <sheetFormatPr defaultColWidth="8.875" defaultRowHeight="14.25"/>
  <cols>
    <col min="1" max="1" width="3.125" style="269" customWidth="1"/>
    <col min="2" max="2" width="34.625" style="269" bestFit="1" customWidth="1"/>
    <col min="3" max="3" width="18.375" style="269" bestFit="1" customWidth="1"/>
    <col min="4" max="5" width="18" style="269" bestFit="1" customWidth="1"/>
    <col min="6" max="6" width="14.125" style="269" bestFit="1" customWidth="1"/>
    <col min="7" max="7" width="9" style="269" customWidth="1"/>
    <col min="8" max="8" width="11" style="269" bestFit="1" customWidth="1"/>
    <col min="9" max="16384" width="8.875" style="269"/>
  </cols>
  <sheetData>
    <row r="1" spans="2:31" s="265" customFormat="1" ht="29.45" customHeight="1" thickBot="1">
      <c r="B1" s="260"/>
      <c r="C1" s="261"/>
      <c r="D1" s="262"/>
      <c r="E1" s="263"/>
      <c r="F1" s="264"/>
      <c r="H1" s="266"/>
    </row>
    <row r="2" spans="2:31" ht="15">
      <c r="B2" s="267" t="s">
        <v>35</v>
      </c>
      <c r="C2" s="268"/>
      <c r="D2" s="268"/>
      <c r="E2" s="268"/>
      <c r="F2" s="268"/>
    </row>
    <row r="4" spans="2:31" ht="15">
      <c r="B4" s="283" t="s">
        <v>109</v>
      </c>
      <c r="C4" s="282"/>
      <c r="D4" s="271" t="s">
        <v>110</v>
      </c>
      <c r="E4" s="271"/>
      <c r="F4" s="271"/>
    </row>
    <row r="5" spans="2:31" ht="60.95" customHeight="1">
      <c r="B5" s="284" t="s">
        <v>111</v>
      </c>
      <c r="C5" s="270"/>
      <c r="D5" s="270"/>
      <c r="E5" s="270"/>
      <c r="F5" s="272"/>
    </row>
    <row r="6" spans="2:31" ht="15">
      <c r="B6" s="271" t="s">
        <v>0</v>
      </c>
    </row>
    <row r="7" spans="2:31">
      <c r="B7" s="269" t="s">
        <v>36</v>
      </c>
    </row>
    <row r="8" spans="2:31">
      <c r="B8" s="269" t="s">
        <v>112</v>
      </c>
    </row>
    <row r="9" spans="2:31">
      <c r="B9" s="269" t="s">
        <v>38</v>
      </c>
      <c r="E9" s="273"/>
      <c r="F9" s="274"/>
    </row>
    <row r="10" spans="2:31">
      <c r="B10" s="269" t="s">
        <v>106</v>
      </c>
      <c r="E10" s="273"/>
      <c r="F10" s="274"/>
      <c r="H10" s="259"/>
    </row>
    <row r="11" spans="2:31">
      <c r="B11" s="269" t="s">
        <v>37</v>
      </c>
      <c r="E11" s="273"/>
      <c r="F11" s="274"/>
      <c r="H11" s="259"/>
    </row>
    <row r="12" spans="2:31">
      <c r="E12" s="273"/>
      <c r="F12" s="274"/>
    </row>
    <row r="13" spans="2:31" ht="15">
      <c r="B13" s="275" t="s">
        <v>33</v>
      </c>
      <c r="E13" s="276"/>
      <c r="AE13" s="271"/>
    </row>
    <row r="14" spans="2:31" ht="60.95" customHeight="1">
      <c r="B14" s="296" t="s">
        <v>34</v>
      </c>
      <c r="C14" s="297"/>
      <c r="D14" s="297"/>
      <c r="E14" s="297"/>
    </row>
    <row r="15" spans="2:31">
      <c r="B15" s="277"/>
    </row>
    <row r="16" spans="2:31" ht="15">
      <c r="B16" s="270" t="s">
        <v>132</v>
      </c>
    </row>
    <row r="17" spans="2:2">
      <c r="B17" s="277"/>
    </row>
  </sheetData>
  <sheetProtection selectLockedCells="1" selectUnlockedCells="1"/>
  <mergeCells count="1">
    <mergeCell ref="B14:E14"/>
  </mergeCells>
  <pageMargins left="0.70866141732283472" right="0.70866141732283472" top="0.74803149606299213" bottom="0.74803149606299213" header="0.31496062992125984" footer="0.31496062992125984"/>
  <pageSetup paperSize="9" scale="83" orientation="landscape" r:id="rId1"/>
  <headerFooter>
    <oddFooter>&amp;R&amp;K000000pagina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B1:AD33"/>
  <sheetViews>
    <sheetView showGridLines="0" zoomScale="70" zoomScaleNormal="70" zoomScalePageLayoutView="70" workbookViewId="0">
      <selection activeCell="C24" sqref="C24"/>
    </sheetView>
  </sheetViews>
  <sheetFormatPr defaultColWidth="10.625" defaultRowHeight="12.75"/>
  <cols>
    <col min="1" max="1" width="2.5" style="171" customWidth="1"/>
    <col min="2" max="2" width="9.125" style="171" customWidth="1"/>
    <col min="3" max="4" width="61.125" style="171" customWidth="1"/>
    <col min="5" max="5" width="3.625" style="171" customWidth="1"/>
    <col min="6" max="6" width="14.125" style="171" customWidth="1"/>
    <col min="7" max="16384" width="10.625" style="171"/>
  </cols>
  <sheetData>
    <row r="1" spans="2:30" s="167" customFormat="1" ht="29.45" customHeight="1" thickBot="1">
      <c r="B1" s="163"/>
      <c r="C1" s="164"/>
      <c r="D1" s="165"/>
      <c r="E1" s="166"/>
      <c r="G1" s="168"/>
    </row>
    <row r="2" spans="2:30" ht="25.5" customHeight="1">
      <c r="B2" s="169" t="str">
        <f>'Colofon 1'!$B$2</f>
        <v xml:space="preserve">Prijzenblad RWS </v>
      </c>
      <c r="C2" s="170"/>
      <c r="D2" s="170"/>
      <c r="E2" s="170"/>
      <c r="F2" s="167"/>
    </row>
    <row r="3" spans="2:30" s="254" customFormat="1" ht="18" customHeight="1">
      <c r="B3" s="254" t="s">
        <v>41</v>
      </c>
      <c r="C3" s="172"/>
      <c r="F3" s="167"/>
    </row>
    <row r="4" spans="2:30" s="254" customFormat="1" ht="18" customHeight="1">
      <c r="C4" s="172"/>
      <c r="F4" s="167"/>
    </row>
    <row r="5" spans="2:30" ht="15.75" thickBot="1">
      <c r="C5" s="173">
        <v>1</v>
      </c>
      <c r="D5" s="173">
        <v>2</v>
      </c>
      <c r="E5" s="173"/>
      <c r="F5" s="167"/>
    </row>
    <row r="6" spans="2:30" ht="60" customHeight="1" thickBot="1">
      <c r="B6" s="174" t="s">
        <v>29</v>
      </c>
      <c r="C6" s="175" t="s">
        <v>123</v>
      </c>
      <c r="D6" s="175" t="s">
        <v>124</v>
      </c>
      <c r="E6" s="176"/>
      <c r="F6" s="177"/>
    </row>
    <row r="7" spans="2:30" ht="24.95" customHeight="1" thickBot="1">
      <c r="B7" s="302" t="s">
        <v>40</v>
      </c>
      <c r="C7" s="303" t="s">
        <v>85</v>
      </c>
      <c r="D7" s="303" t="s">
        <v>85</v>
      </c>
      <c r="E7" s="178"/>
    </row>
    <row r="8" spans="2:30" ht="24.95" customHeight="1" thickBot="1">
      <c r="B8" s="302"/>
      <c r="C8" s="304"/>
      <c r="D8" s="304"/>
      <c r="E8" s="179"/>
      <c r="F8" s="300" t="s">
        <v>39</v>
      </c>
    </row>
    <row r="9" spans="2:30" ht="24.95" customHeight="1" thickBot="1">
      <c r="B9" s="302"/>
      <c r="C9" s="304"/>
      <c r="D9" s="304"/>
      <c r="E9" s="179"/>
      <c r="F9" s="300"/>
    </row>
    <row r="10" spans="2:30" ht="24.95" customHeight="1" thickBot="1">
      <c r="B10" s="302"/>
      <c r="C10" s="304"/>
      <c r="D10" s="304"/>
      <c r="E10" s="179"/>
      <c r="F10" s="300"/>
    </row>
    <row r="11" spans="2:30" ht="24.95" customHeight="1" thickBot="1">
      <c r="B11" s="302"/>
      <c r="C11" s="304"/>
      <c r="D11" s="304"/>
      <c r="E11" s="179"/>
      <c r="F11" s="300"/>
    </row>
    <row r="12" spans="2:30" ht="24.95" customHeight="1" thickBot="1">
      <c r="B12" s="302"/>
      <c r="C12" s="304"/>
      <c r="D12" s="304"/>
      <c r="E12" s="179"/>
      <c r="F12" s="300"/>
    </row>
    <row r="13" spans="2:30" ht="24.95" customHeight="1" thickBot="1">
      <c r="B13" s="302"/>
      <c r="C13" s="304"/>
      <c r="D13" s="304"/>
      <c r="E13" s="179"/>
      <c r="F13" s="300"/>
    </row>
    <row r="14" spans="2:30" ht="24.95" customHeight="1" thickBot="1">
      <c r="B14" s="302"/>
      <c r="C14" s="304"/>
      <c r="D14" s="304"/>
      <c r="E14" s="179"/>
      <c r="F14" s="300"/>
    </row>
    <row r="15" spans="2:30" s="180" customFormat="1" ht="27.95" customHeight="1">
      <c r="C15" s="301"/>
      <c r="D15" s="298"/>
      <c r="E15" s="181"/>
      <c r="F15" s="300"/>
    </row>
    <row r="16" spans="2:30" ht="18.95" customHeight="1">
      <c r="C16" s="298" t="s">
        <v>28</v>
      </c>
      <c r="D16" s="299"/>
      <c r="E16" s="182"/>
      <c r="AD16" s="183"/>
    </row>
    <row r="17" spans="2:30" ht="18.95" customHeight="1">
      <c r="C17" s="181"/>
      <c r="D17" s="184"/>
      <c r="E17" s="182"/>
      <c r="AD17" s="183"/>
    </row>
    <row r="18" spans="2:30" s="187" customFormat="1" ht="18.600000000000001" customHeight="1">
      <c r="B18" s="185">
        <v>1</v>
      </c>
      <c r="C18" s="186" t="s">
        <v>125</v>
      </c>
    </row>
    <row r="19" spans="2:30" s="187" customFormat="1" ht="18.600000000000001" customHeight="1">
      <c r="B19" s="185">
        <v>2</v>
      </c>
      <c r="C19" s="186" t="s">
        <v>14</v>
      </c>
    </row>
    <row r="20" spans="2:30" s="187" customFormat="1" ht="18.600000000000001" customHeight="1">
      <c r="B20" s="185">
        <v>3</v>
      </c>
      <c r="C20" s="186" t="s">
        <v>126</v>
      </c>
    </row>
    <row r="21" spans="2:30" s="187" customFormat="1" ht="18.600000000000001" customHeight="1">
      <c r="C21" s="186"/>
    </row>
    <row r="22" spans="2:30" s="289" customFormat="1" ht="32.1" customHeight="1">
      <c r="C22" s="288" t="s">
        <v>117</v>
      </c>
      <c r="G22" s="290"/>
      <c r="H22" s="290"/>
      <c r="I22" s="290"/>
    </row>
    <row r="23" spans="2:30" ht="21" customHeight="1"/>
    <row r="24" spans="2:30" ht="39.950000000000003" customHeight="1"/>
    <row r="25" spans="2:30" ht="60" customHeight="1"/>
    <row r="26" spans="2:30" ht="93" customHeight="1"/>
    <row r="27" spans="2:30" ht="111.95" customHeight="1"/>
    <row r="28" spans="2:30" ht="32.1" customHeight="1"/>
    <row r="30" spans="2:30" ht="21" customHeight="1"/>
    <row r="31" spans="2:30" ht="33" customHeight="1"/>
    <row r="32" spans="2:30" ht="42.95" customHeight="1"/>
    <row r="33" ht="21.95" customHeight="1"/>
  </sheetData>
  <sheetProtection algorithmName="SHA-512" hashValue="bvasIPmsdijV85gqF5H2PZvA9DYnYACoSWiljk/waIcHQDKLmSj6Xn49XP14+K17Tc9Asskk12/+lNgfKsUkKg==" saltValue="4pDMioj0eOZAPRZplZHxhA==" spinCount="100000" sheet="1" objects="1" scenarios="1"/>
  <mergeCells count="6">
    <mergeCell ref="C16:D16"/>
    <mergeCell ref="F8:F15"/>
    <mergeCell ref="C15:D15"/>
    <mergeCell ref="B7:B14"/>
    <mergeCell ref="C7:C14"/>
    <mergeCell ref="D7:D14"/>
  </mergeCells>
  <pageMargins left="0.70866141732283472" right="0.70866141732283472" top="0.74803149606299213" bottom="0.74803149606299213" header="0.31496062992125984" footer="0.31496062992125984"/>
  <pageSetup paperSize="9" scale="7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B2:AB17"/>
  <sheetViews>
    <sheetView showGridLines="0" view="pageBreakPreview" zoomScale="60" zoomScaleNormal="55" zoomScalePageLayoutView="70" workbookViewId="0">
      <selection activeCell="C11" sqref="C11"/>
    </sheetView>
  </sheetViews>
  <sheetFormatPr defaultColWidth="8.875" defaultRowHeight="12.75"/>
  <cols>
    <col min="1" max="1" width="2.625" style="171" customWidth="1"/>
    <col min="2" max="2" width="5.125" style="171" customWidth="1"/>
    <col min="3" max="3" width="98.5" style="171" customWidth="1"/>
    <col min="4" max="4" width="44.375" style="205" customWidth="1"/>
    <col min="5" max="5" width="15.625" style="171" bestFit="1" customWidth="1"/>
    <col min="6" max="16384" width="8.875" style="171"/>
  </cols>
  <sheetData>
    <row r="2" spans="2:9" s="167" customFormat="1" ht="29.45" customHeight="1" thickBot="1">
      <c r="B2" s="163"/>
      <c r="C2" s="164"/>
      <c r="D2" s="188"/>
      <c r="E2" s="168"/>
    </row>
    <row r="3" spans="2:9" s="167" customFormat="1" ht="29.45" customHeight="1">
      <c r="B3" s="169" t="str">
        <f>'Colofon 1'!$B$2</f>
        <v xml:space="preserve">Prijzenblad RWS </v>
      </c>
      <c r="C3" s="189"/>
      <c r="D3" s="190"/>
      <c r="E3" s="168"/>
    </row>
    <row r="4" spans="2:9" s="191" customFormat="1" ht="15.75">
      <c r="B4" s="191" t="s">
        <v>120</v>
      </c>
      <c r="D4" s="192"/>
    </row>
    <row r="5" spans="2:9" s="191" customFormat="1" ht="15">
      <c r="D5" s="193"/>
    </row>
    <row r="6" spans="2:9" s="196" customFormat="1" ht="54.95" customHeight="1" thickBot="1">
      <c r="B6" s="194" t="s">
        <v>66</v>
      </c>
      <c r="C6" s="194" t="s">
        <v>46</v>
      </c>
      <c r="D6" s="195" t="s">
        <v>119</v>
      </c>
    </row>
    <row r="7" spans="2:9" s="155" customFormat="1" ht="80.45" customHeight="1" thickTop="1" thickBot="1">
      <c r="B7" s="197">
        <v>1</v>
      </c>
      <c r="C7" s="198" t="s">
        <v>93</v>
      </c>
      <c r="D7" s="281">
        <v>1.6</v>
      </c>
      <c r="E7" s="280"/>
    </row>
    <row r="8" spans="2:9" s="155" customFormat="1" ht="80.45" customHeight="1" thickTop="1" thickBot="1">
      <c r="B8" s="199">
        <v>2</v>
      </c>
      <c r="C8" s="200" t="s">
        <v>94</v>
      </c>
      <c r="D8" s="281">
        <v>2.1</v>
      </c>
      <c r="E8" s="280"/>
    </row>
    <row r="9" spans="2:9" s="191" customFormat="1" ht="15.75" thickTop="1">
      <c r="B9" s="201"/>
      <c r="C9" s="201"/>
      <c r="D9" s="202"/>
    </row>
    <row r="10" spans="2:9" s="191" customFormat="1" ht="15">
      <c r="D10" s="193"/>
    </row>
    <row r="11" spans="2:9" s="155" customFormat="1" ht="23.45" customHeight="1">
      <c r="B11" s="154">
        <v>1</v>
      </c>
      <c r="C11" s="203" t="s">
        <v>121</v>
      </c>
      <c r="D11" s="154"/>
    </row>
    <row r="12" spans="2:9" s="155" customFormat="1" ht="23.45" customHeight="1">
      <c r="B12" s="154">
        <v>2</v>
      </c>
      <c r="C12" s="155" t="s">
        <v>107</v>
      </c>
      <c r="D12" s="154"/>
    </row>
    <row r="13" spans="2:9" s="155" customFormat="1" ht="23.45" customHeight="1">
      <c r="B13" s="154">
        <v>3</v>
      </c>
      <c r="C13" s="203" t="s">
        <v>108</v>
      </c>
      <c r="D13" s="154"/>
    </row>
    <row r="14" spans="2:9" s="155" customFormat="1" ht="24.95" customHeight="1">
      <c r="D14" s="204"/>
    </row>
    <row r="15" spans="2:9" s="289" customFormat="1" ht="32.1" customHeight="1">
      <c r="C15" s="292" t="s">
        <v>117</v>
      </c>
      <c r="G15" s="290"/>
      <c r="H15" s="290"/>
      <c r="I15" s="290"/>
    </row>
    <row r="17" spans="28:28" ht="15.75">
      <c r="AB17" s="183"/>
    </row>
  </sheetData>
  <sheetProtection algorithmName="SHA-512" hashValue="NlbgY0QAvRJ7C0seDPkWpEWp4dIDRNbntbiNjnd/+j9iiRZEeij799Lcd06mDYs6N57R3CoBED51X3aOWwRdxQ==" saltValue="vgoMWobKmzgauD54dJM4Kw==" spinCount="100000" sheet="1" objects="1" scenarios="1"/>
  <pageMargins left="0.70866141732283472" right="0.70866141732283472" top="0.74803149606299213" bottom="0.74803149606299213" header="0.31496062992125984" footer="0.31496062992125984"/>
  <pageSetup paperSize="9" scale="73" orientation="landscape" horizontalDpi="300" verticalDpi="300" r:id="rId1"/>
  <headerFooter>
    <oddFooter>&amp;R&amp;D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6EAF6"/>
    <pageSetUpPr fitToPage="1"/>
  </sheetPr>
  <dimension ref="A1:AH37"/>
  <sheetViews>
    <sheetView showGridLines="0" topLeftCell="A16" zoomScale="70" zoomScaleNormal="70" zoomScalePageLayoutView="25" workbookViewId="0">
      <selection activeCell="G29" sqref="G29"/>
    </sheetView>
  </sheetViews>
  <sheetFormatPr defaultColWidth="8.875" defaultRowHeight="15"/>
  <cols>
    <col min="1" max="1" width="2.625" style="191" customWidth="1"/>
    <col min="2" max="2" width="5.125" style="191" customWidth="1"/>
    <col min="3" max="3" width="68.5" style="191" customWidth="1"/>
    <col min="4" max="4" width="22.875" style="191" customWidth="1"/>
    <col min="5" max="5" width="19.125" style="191" customWidth="1"/>
    <col min="6" max="6" width="20.25" style="191" customWidth="1"/>
    <col min="7" max="9" width="23.875" style="193" customWidth="1"/>
    <col min="10" max="10" width="23.875" style="191" customWidth="1"/>
    <col min="11" max="11" width="8.875" style="191"/>
    <col min="12" max="12" width="10.875" style="191" bestFit="1" customWidth="1"/>
    <col min="13" max="16384" width="8.875" style="191"/>
  </cols>
  <sheetData>
    <row r="1" spans="1:15" s="167" customFormat="1" ht="16.5" thickBot="1">
      <c r="B1" s="206"/>
      <c r="C1" s="164"/>
      <c r="D1" s="165"/>
      <c r="E1" s="165"/>
      <c r="F1" s="165"/>
      <c r="G1" s="188"/>
      <c r="H1" s="166"/>
      <c r="J1" s="168"/>
      <c r="K1" s="168"/>
    </row>
    <row r="2" spans="1:15" s="209" customFormat="1" ht="25.5" customHeight="1">
      <c r="A2" s="207"/>
      <c r="B2" s="305" t="str">
        <f>'2. Info opslag (PVE)'!B3</f>
        <v xml:space="preserve">Prijzenblad RWS </v>
      </c>
      <c r="C2" s="306"/>
      <c r="D2" s="306"/>
      <c r="E2" s="306"/>
      <c r="F2" s="306"/>
      <c r="G2" s="306"/>
      <c r="H2" s="306"/>
      <c r="I2" s="306"/>
      <c r="J2" s="208"/>
      <c r="K2" s="208"/>
      <c r="L2" s="208"/>
      <c r="M2" s="208"/>
      <c r="N2" s="208"/>
      <c r="O2" s="208"/>
    </row>
    <row r="3" spans="1:15">
      <c r="B3" s="191" t="s">
        <v>78</v>
      </c>
      <c r="G3" s="191"/>
      <c r="H3" s="191"/>
      <c r="I3" s="191"/>
    </row>
    <row r="4" spans="1:15">
      <c r="G4" s="191"/>
      <c r="H4" s="191"/>
      <c r="I4" s="191"/>
    </row>
    <row r="5" spans="1:15" ht="15.75">
      <c r="B5" s="196" t="s">
        <v>1</v>
      </c>
      <c r="G5" s="191"/>
      <c r="H5" s="191"/>
      <c r="I5" s="191"/>
    </row>
    <row r="6" spans="1:15">
      <c r="B6" s="191" t="s">
        <v>127</v>
      </c>
      <c r="G6" s="191"/>
      <c r="H6" s="191"/>
      <c r="I6" s="191"/>
    </row>
    <row r="7" spans="1:15" s="289" customFormat="1">
      <c r="B7" s="294" t="s">
        <v>83</v>
      </c>
      <c r="H7" s="295"/>
      <c r="I7" s="295"/>
    </row>
    <row r="8" spans="1:15">
      <c r="B8" s="210" t="s">
        <v>128</v>
      </c>
      <c r="G8" s="191"/>
      <c r="H8" s="211"/>
      <c r="I8" s="211"/>
    </row>
    <row r="9" spans="1:15">
      <c r="B9" s="210" t="s">
        <v>84</v>
      </c>
      <c r="G9" s="191"/>
      <c r="H9" s="211"/>
      <c r="I9" s="211"/>
    </row>
    <row r="10" spans="1:15" s="289" customFormat="1">
      <c r="B10" s="294" t="s">
        <v>62</v>
      </c>
      <c r="H10" s="295"/>
      <c r="I10" s="295"/>
    </row>
    <row r="11" spans="1:15" s="289" customFormat="1">
      <c r="B11" s="294" t="s">
        <v>42</v>
      </c>
      <c r="H11" s="295"/>
      <c r="I11" s="295"/>
    </row>
    <row r="12" spans="1:15">
      <c r="B12" s="210" t="s">
        <v>79</v>
      </c>
      <c r="G12" s="191"/>
      <c r="H12" s="211"/>
      <c r="I12" s="211"/>
    </row>
    <row r="13" spans="1:15">
      <c r="B13" s="210" t="s">
        <v>80</v>
      </c>
      <c r="G13" s="191"/>
      <c r="H13" s="211"/>
      <c r="I13" s="211"/>
    </row>
    <row r="14" spans="1:15" ht="54" customHeight="1" thickBot="1">
      <c r="B14" s="307" t="s">
        <v>95</v>
      </c>
      <c r="C14" s="308"/>
      <c r="D14" s="308"/>
      <c r="E14" s="309"/>
      <c r="F14" s="309"/>
      <c r="G14" s="191"/>
      <c r="H14" s="191"/>
      <c r="I14" s="211"/>
    </row>
    <row r="15" spans="1:15" s="155" customFormat="1" ht="45">
      <c r="B15" s="242" t="s">
        <v>43</v>
      </c>
      <c r="C15" s="243" t="s">
        <v>27</v>
      </c>
      <c r="D15" s="212"/>
      <c r="E15" s="213" t="s">
        <v>44</v>
      </c>
      <c r="F15" s="214" t="s">
        <v>45</v>
      </c>
      <c r="G15" s="278" t="s">
        <v>32</v>
      </c>
      <c r="H15" s="241" t="s">
        <v>82</v>
      </c>
      <c r="I15" s="213" t="s">
        <v>96</v>
      </c>
      <c r="J15" s="213" t="s">
        <v>98</v>
      </c>
    </row>
    <row r="16" spans="1:15" s="155" customFormat="1" ht="39" customHeight="1">
      <c r="B16" s="215">
        <v>1</v>
      </c>
      <c r="C16" s="216" t="s">
        <v>25</v>
      </c>
      <c r="D16" s="217"/>
      <c r="E16" s="218">
        <v>-0.02</v>
      </c>
      <c r="F16" s="218">
        <v>0.05</v>
      </c>
      <c r="G16" s="323" t="s">
        <v>129</v>
      </c>
      <c r="H16" s="219" t="str">
        <f>IF(L16=FALSE,"NIET GELDIG","GELDIG")</f>
        <v>NIET GELDIG</v>
      </c>
      <c r="I16" s="219">
        <v>0.36</v>
      </c>
      <c r="J16" s="220" t="e">
        <f>I16*G16</f>
        <v>#VALUE!</v>
      </c>
      <c r="L16" s="239" t="b">
        <f t="shared" ref="L16:L24" si="0">IF(OR(G16&lt;E16,G16&gt;F16),FALSE,TRUE)</f>
        <v>0</v>
      </c>
      <c r="M16" s="221"/>
    </row>
    <row r="17" spans="2:34" s="155" customFormat="1" ht="39" customHeight="1">
      <c r="B17" s="222">
        <v>2</v>
      </c>
      <c r="C17" s="223" t="s">
        <v>21</v>
      </c>
      <c r="D17" s="224"/>
      <c r="E17" s="225">
        <v>-0.02</v>
      </c>
      <c r="F17" s="226">
        <v>0.05</v>
      </c>
      <c r="G17" s="324" t="s">
        <v>129</v>
      </c>
      <c r="H17" s="240" t="str">
        <f t="shared" ref="H17:H24" si="1">IF(L17=FALSE,"NIET GELDIG","GELDIG")</f>
        <v>NIET GELDIG</v>
      </c>
      <c r="I17" s="227">
        <v>0.18</v>
      </c>
      <c r="J17" s="228" t="e">
        <f t="shared" ref="J17:J24" si="2">I17*G17</f>
        <v>#VALUE!</v>
      </c>
      <c r="L17" s="239" t="b">
        <f t="shared" si="0"/>
        <v>0</v>
      </c>
      <c r="M17" s="221"/>
    </row>
    <row r="18" spans="2:34" s="155" customFormat="1" ht="39" customHeight="1">
      <c r="B18" s="215">
        <v>3</v>
      </c>
      <c r="C18" s="216" t="s">
        <v>19</v>
      </c>
      <c r="D18" s="217"/>
      <c r="E18" s="218">
        <v>-0.02</v>
      </c>
      <c r="F18" s="218">
        <v>0.02</v>
      </c>
      <c r="G18" s="324" t="s">
        <v>129</v>
      </c>
      <c r="H18" s="219" t="str">
        <f t="shared" si="1"/>
        <v>NIET GELDIG</v>
      </c>
      <c r="I18" s="219">
        <v>0.06</v>
      </c>
      <c r="J18" s="220" t="e">
        <f t="shared" si="2"/>
        <v>#VALUE!</v>
      </c>
      <c r="L18" s="239" t="b">
        <f t="shared" si="0"/>
        <v>0</v>
      </c>
    </row>
    <row r="19" spans="2:34" s="155" customFormat="1" ht="39" customHeight="1">
      <c r="B19" s="222">
        <v>4</v>
      </c>
      <c r="C19" s="223" t="s">
        <v>20</v>
      </c>
      <c r="D19" s="224"/>
      <c r="E19" s="225">
        <v>-0.02</v>
      </c>
      <c r="F19" s="226">
        <v>0.02</v>
      </c>
      <c r="G19" s="324" t="s">
        <v>129</v>
      </c>
      <c r="H19" s="240" t="str">
        <f t="shared" si="1"/>
        <v>NIET GELDIG</v>
      </c>
      <c r="I19" s="227">
        <v>0.12</v>
      </c>
      <c r="J19" s="228" t="e">
        <f t="shared" si="2"/>
        <v>#VALUE!</v>
      </c>
      <c r="L19" s="239" t="b">
        <f t="shared" si="0"/>
        <v>0</v>
      </c>
    </row>
    <row r="20" spans="2:34" s="155" customFormat="1" ht="39" customHeight="1">
      <c r="B20" s="215">
        <v>5</v>
      </c>
      <c r="C20" s="216" t="s">
        <v>76</v>
      </c>
      <c r="D20" s="217"/>
      <c r="E20" s="218">
        <v>-0.02</v>
      </c>
      <c r="F20" s="218">
        <v>0.05</v>
      </c>
      <c r="G20" s="324" t="s">
        <v>129</v>
      </c>
      <c r="H20" s="219" t="str">
        <f t="shared" si="1"/>
        <v>NIET GELDIG</v>
      </c>
      <c r="I20" s="219">
        <v>0.2</v>
      </c>
      <c r="J20" s="220" t="e">
        <f t="shared" si="2"/>
        <v>#VALUE!</v>
      </c>
      <c r="L20" s="239" t="b">
        <f t="shared" si="0"/>
        <v>0</v>
      </c>
      <c r="AH20" s="229"/>
    </row>
    <row r="21" spans="2:34" s="155" customFormat="1" ht="39" customHeight="1">
      <c r="B21" s="222">
        <v>6</v>
      </c>
      <c r="C21" s="223" t="s">
        <v>22</v>
      </c>
      <c r="D21" s="224"/>
      <c r="E21" s="225">
        <v>-0.02</v>
      </c>
      <c r="F21" s="226">
        <v>0.02</v>
      </c>
      <c r="G21" s="324" t="s">
        <v>129</v>
      </c>
      <c r="H21" s="240" t="str">
        <f t="shared" si="1"/>
        <v>NIET GELDIG</v>
      </c>
      <c r="I21" s="227">
        <v>0.04</v>
      </c>
      <c r="J21" s="228" t="e">
        <f t="shared" si="2"/>
        <v>#VALUE!</v>
      </c>
      <c r="L21" s="239" t="b">
        <f t="shared" si="0"/>
        <v>0</v>
      </c>
    </row>
    <row r="22" spans="2:34" s="155" customFormat="1" ht="39" customHeight="1">
      <c r="B22" s="215">
        <v>7</v>
      </c>
      <c r="C22" s="216" t="s">
        <v>23</v>
      </c>
      <c r="D22" s="217"/>
      <c r="E22" s="218">
        <v>-0.02</v>
      </c>
      <c r="F22" s="218">
        <v>0.02</v>
      </c>
      <c r="G22" s="324" t="s">
        <v>129</v>
      </c>
      <c r="H22" s="219" t="str">
        <f t="shared" si="1"/>
        <v>NIET GELDIG</v>
      </c>
      <c r="I22" s="219">
        <v>0.01</v>
      </c>
      <c r="J22" s="220" t="e">
        <f t="shared" si="2"/>
        <v>#VALUE!</v>
      </c>
      <c r="L22" s="239" t="b">
        <f t="shared" si="0"/>
        <v>0</v>
      </c>
    </row>
    <row r="23" spans="2:34" s="155" customFormat="1" ht="39" customHeight="1">
      <c r="B23" s="222">
        <v>8</v>
      </c>
      <c r="C23" s="223" t="s">
        <v>24</v>
      </c>
      <c r="D23" s="230"/>
      <c r="E23" s="225">
        <v>-0.02</v>
      </c>
      <c r="F23" s="226">
        <v>0.02</v>
      </c>
      <c r="G23" s="324" t="s">
        <v>129</v>
      </c>
      <c r="H23" s="240" t="str">
        <f t="shared" si="1"/>
        <v>NIET GELDIG</v>
      </c>
      <c r="I23" s="227">
        <v>0.02</v>
      </c>
      <c r="J23" s="228" t="e">
        <f t="shared" si="2"/>
        <v>#VALUE!</v>
      </c>
      <c r="L23" s="239" t="b">
        <f t="shared" si="0"/>
        <v>0</v>
      </c>
    </row>
    <row r="24" spans="2:34" s="155" customFormat="1" ht="39" customHeight="1">
      <c r="B24" s="231">
        <v>9</v>
      </c>
      <c r="C24" s="232" t="s">
        <v>26</v>
      </c>
      <c r="D24" s="233"/>
      <c r="E24" s="234">
        <v>-0.02</v>
      </c>
      <c r="F24" s="234">
        <v>0.02</v>
      </c>
      <c r="G24" s="325" t="s">
        <v>129</v>
      </c>
      <c r="H24" s="235" t="str">
        <f t="shared" si="1"/>
        <v>NIET GELDIG</v>
      </c>
      <c r="I24" s="235">
        <v>0.01</v>
      </c>
      <c r="J24" s="236" t="e">
        <f t="shared" si="2"/>
        <v>#VALUE!</v>
      </c>
      <c r="L24" s="239" t="b">
        <f t="shared" si="0"/>
        <v>0</v>
      </c>
    </row>
    <row r="25" spans="2:34" s="155" customFormat="1" ht="45.6" customHeight="1">
      <c r="B25" s="244"/>
      <c r="C25" s="245" t="s">
        <v>2</v>
      </c>
      <c r="D25" s="246"/>
      <c r="E25" s="246"/>
      <c r="F25" s="246"/>
      <c r="G25" s="247"/>
      <c r="H25" s="247"/>
      <c r="I25" s="248">
        <f>SUM(I16:I24)</f>
        <v>1.0000000000000002</v>
      </c>
      <c r="J25" s="249" t="e">
        <f>SUM(J16:J24)</f>
        <v>#VALUE!</v>
      </c>
    </row>
    <row r="26" spans="2:34">
      <c r="B26" s="250"/>
      <c r="C26" s="250"/>
      <c r="D26" s="250"/>
      <c r="E26" s="250"/>
      <c r="F26" s="250"/>
      <c r="G26" s="251"/>
      <c r="H26" s="251"/>
      <c r="I26" s="251"/>
      <c r="J26" s="251"/>
    </row>
    <row r="27" spans="2:34" s="288" customFormat="1" ht="29.45" customHeight="1">
      <c r="B27" s="287">
        <v>1</v>
      </c>
      <c r="C27" s="288" t="s">
        <v>130</v>
      </c>
      <c r="G27" s="287"/>
      <c r="H27" s="287"/>
      <c r="I27" s="287"/>
    </row>
    <row r="28" spans="2:34" s="288" customFormat="1" ht="32.1" customHeight="1">
      <c r="B28" s="287">
        <v>2</v>
      </c>
      <c r="C28" s="288" t="s">
        <v>77</v>
      </c>
      <c r="D28" s="293"/>
      <c r="E28" s="293"/>
      <c r="F28" s="293"/>
      <c r="G28" s="287"/>
      <c r="H28" s="287"/>
      <c r="I28" s="287"/>
    </row>
    <row r="29" spans="2:34" s="155" customFormat="1" ht="32.1" customHeight="1">
      <c r="B29" s="154">
        <v>3</v>
      </c>
      <c r="C29" s="155" t="s">
        <v>115</v>
      </c>
      <c r="G29" s="237"/>
      <c r="H29" s="154"/>
      <c r="I29" s="154"/>
    </row>
    <row r="30" spans="2:34" s="155" customFormat="1" ht="32.1" customHeight="1">
      <c r="B30" s="154">
        <v>4</v>
      </c>
      <c r="C30" s="155" t="s">
        <v>116</v>
      </c>
      <c r="G30" s="237"/>
      <c r="H30" s="154"/>
      <c r="I30" s="154"/>
    </row>
    <row r="31" spans="2:34" s="155" customFormat="1" ht="32.1" customHeight="1">
      <c r="B31" s="154">
        <v>5</v>
      </c>
      <c r="C31" s="155" t="s">
        <v>97</v>
      </c>
      <c r="G31" s="237"/>
      <c r="H31" s="154"/>
      <c r="I31" s="154"/>
    </row>
    <row r="32" spans="2:34" s="155" customFormat="1" ht="32.1" customHeight="1">
      <c r="B32" s="154">
        <v>6</v>
      </c>
      <c r="C32" s="155" t="s">
        <v>81</v>
      </c>
      <c r="G32" s="237"/>
      <c r="H32" s="154"/>
      <c r="I32" s="154"/>
    </row>
    <row r="33" spans="2:10" s="155" customFormat="1" ht="23.45" customHeight="1">
      <c r="B33" s="252">
        <v>7</v>
      </c>
      <c r="C33" s="253" t="s">
        <v>131</v>
      </c>
      <c r="D33" s="252"/>
      <c r="E33" s="242"/>
      <c r="F33" s="242"/>
      <c r="G33" s="242"/>
      <c r="H33" s="242"/>
      <c r="I33" s="242"/>
      <c r="J33" s="242"/>
    </row>
    <row r="34" spans="2:10" s="289" customFormat="1" ht="32.1" customHeight="1">
      <c r="C34" s="288" t="s">
        <v>117</v>
      </c>
      <c r="G34" s="290"/>
      <c r="H34" s="290"/>
      <c r="I34" s="290"/>
    </row>
    <row r="37" spans="2:10">
      <c r="C37" s="238"/>
    </row>
  </sheetData>
  <sheetProtection algorithmName="SHA-512" hashValue="NCab4ZHzSawEfih9a2vyw72uU/EgQM6SK5p+vs+AqZmv5LHpq17IhvaFiyD0O0eVjKXc3Cv70BFo0Y5g+5NNDg==" saltValue="20EcuN5KNZJRKzq/fHGRLQ==" spinCount="100000" sheet="1" objects="1" scenarios="1"/>
  <mergeCells count="2">
    <mergeCell ref="B2:I2"/>
    <mergeCell ref="B14:F14"/>
  </mergeCells>
  <dataValidations count="1">
    <dataValidation type="decimal" allowBlank="1" showInputMessage="1" showErrorMessage="1" sqref="J25">
      <formula1>$G$2</formula1>
      <formula2>$H$2</formula2>
    </dataValidation>
  </dataValidations>
  <pageMargins left="0.70866141732283472" right="0.70866141732283472" top="0.74803149606299213" bottom="0.74803149606299213" header="0.31496062992125984" footer="0.31496062992125984"/>
  <pageSetup paperSize="9" scale="52" orientation="landscape" horizontalDpi="300" verticalDpi="300" r:id="rId1"/>
  <headerFooter>
    <oddFooter>&amp;R&amp;D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O16"/>
  <sheetViews>
    <sheetView showGridLines="0" view="pageLayout" topLeftCell="A4" zoomScale="75" zoomScaleNormal="100" zoomScalePageLayoutView="75" workbookViewId="0">
      <selection activeCell="E14" sqref="E14"/>
    </sheetView>
  </sheetViews>
  <sheetFormatPr defaultColWidth="10.875" defaultRowHeight="14.25"/>
  <cols>
    <col min="1" max="1" width="3" style="16" customWidth="1"/>
    <col min="2" max="2" width="58.5" style="3" customWidth="1"/>
    <col min="3" max="4" width="20" style="3" customWidth="1"/>
    <col min="5" max="5" width="22.375" style="3" bestFit="1" customWidth="1"/>
    <col min="6" max="6" width="30.125" style="3" customWidth="1"/>
    <col min="7" max="7" width="23.625" style="38" customWidth="1"/>
    <col min="8" max="8" width="20" style="3" customWidth="1"/>
    <col min="9" max="9" width="15" style="3" bestFit="1" customWidth="1"/>
    <col min="10" max="10" width="12.875" style="3" bestFit="1" customWidth="1"/>
    <col min="11" max="11" width="12.875" style="3" customWidth="1"/>
    <col min="12" max="12" width="11.125" style="3" bestFit="1" customWidth="1"/>
    <col min="13" max="13" width="14.5" style="3" bestFit="1" customWidth="1"/>
    <col min="14" max="14" width="15.125" style="3" bestFit="1" customWidth="1"/>
    <col min="15" max="15" width="11.625" style="3" bestFit="1" customWidth="1"/>
    <col min="16" max="16384" width="10.875" style="3"/>
  </cols>
  <sheetData>
    <row r="1" spans="1:15" s="27" customFormat="1" ht="29.45" customHeight="1">
      <c r="B1" s="124"/>
      <c r="C1" s="28"/>
      <c r="F1" s="125"/>
      <c r="G1" s="126"/>
      <c r="I1" s="28"/>
    </row>
    <row r="2" spans="1:15" s="1" customFormat="1" ht="30.95" customHeight="1">
      <c r="A2" s="15"/>
      <c r="B2" s="310" t="str">
        <f>'3. Invulblad per doelgroep'!B2:I2</f>
        <v xml:space="preserve">Prijzenblad RWS </v>
      </c>
      <c r="C2" s="311"/>
      <c r="D2" s="311"/>
      <c r="E2" s="311"/>
      <c r="F2" s="311"/>
      <c r="G2" s="311"/>
      <c r="H2" s="311"/>
      <c r="I2" s="2"/>
      <c r="J2" s="2"/>
      <c r="K2" s="2"/>
      <c r="L2" s="2"/>
      <c r="M2" s="2"/>
      <c r="N2" s="2"/>
      <c r="O2" s="22"/>
    </row>
    <row r="3" spans="1:15" ht="21.95" customHeight="1">
      <c r="B3" s="4" t="s">
        <v>51</v>
      </c>
    </row>
    <row r="4" spans="1:15" s="5" customFormat="1" ht="63.75" customHeight="1">
      <c r="A4" s="17"/>
      <c r="B4" s="6" t="s">
        <v>50</v>
      </c>
      <c r="C4" s="8" t="s">
        <v>5</v>
      </c>
      <c r="D4" s="8" t="s">
        <v>30</v>
      </c>
      <c r="E4" s="37" t="s">
        <v>114</v>
      </c>
      <c r="F4" s="7" t="s">
        <v>6</v>
      </c>
      <c r="G4" s="39" t="s">
        <v>122</v>
      </c>
      <c r="H4" s="7" t="s">
        <v>4</v>
      </c>
      <c r="J4" s="32"/>
    </row>
    <row r="5" spans="1:15" s="4" customFormat="1" ht="63" customHeight="1" thickBot="1">
      <c r="A5" s="18"/>
      <c r="B5" s="23" t="s">
        <v>48</v>
      </c>
      <c r="C5" s="12">
        <v>1100000</v>
      </c>
      <c r="D5" s="10">
        <v>90.75</v>
      </c>
      <c r="E5" s="46" t="e">
        <f>'3. Invulblad per doelgroep'!J25</f>
        <v>#VALUE!</v>
      </c>
      <c r="F5" s="10" t="e">
        <f>(100%+E5)*D5</f>
        <v>#VALUE!</v>
      </c>
      <c r="G5" s="285">
        <f>'2. Info opslag (PVE)'!D7</f>
        <v>1.6</v>
      </c>
      <c r="H5" s="11" t="e">
        <f>(C5*F5)+(C5*G5)</f>
        <v>#VALUE!</v>
      </c>
      <c r="J5" s="30"/>
      <c r="K5" s="30"/>
      <c r="L5" s="30"/>
      <c r="N5" s="13"/>
      <c r="O5" s="14"/>
    </row>
    <row r="6" spans="1:15" s="4" customFormat="1" ht="76.5" customHeight="1" thickTop="1">
      <c r="A6" s="18"/>
      <c r="B6" s="43" t="s">
        <v>49</v>
      </c>
      <c r="C6" s="44">
        <v>900000</v>
      </c>
      <c r="D6" s="40">
        <f>D5</f>
        <v>90.75</v>
      </c>
      <c r="E6" s="47" t="e">
        <f>'3. Invulblad per doelgroep'!J25</f>
        <v>#VALUE!</v>
      </c>
      <c r="F6" s="40" t="e">
        <f>(100%+E6)*D6</f>
        <v>#VALUE!</v>
      </c>
      <c r="G6" s="286">
        <f>'2. Info opslag (PVE)'!D8</f>
        <v>2.1</v>
      </c>
      <c r="H6" s="45" t="e">
        <f>(C6*F6)+(C6*G6)</f>
        <v>#VALUE!</v>
      </c>
      <c r="J6" s="30"/>
      <c r="K6" s="30"/>
      <c r="L6" s="30"/>
      <c r="M6" s="29"/>
      <c r="N6" s="13"/>
    </row>
    <row r="7" spans="1:15" s="4" customFormat="1" ht="43.5" customHeight="1">
      <c r="A7" s="18"/>
      <c r="B7" s="19"/>
      <c r="C7" s="20"/>
      <c r="D7" s="20" t="s">
        <v>65</v>
      </c>
      <c r="E7" s="20"/>
      <c r="F7" s="20"/>
      <c r="G7" s="21" t="s">
        <v>7</v>
      </c>
      <c r="H7" s="42" t="e">
        <f>SUM(H5:H6)</f>
        <v>#VALUE!</v>
      </c>
      <c r="J7" s="30"/>
      <c r="K7" s="30"/>
      <c r="L7" s="30"/>
    </row>
    <row r="8" spans="1:15" ht="21.95" customHeight="1">
      <c r="H8" s="9"/>
      <c r="J8" s="31"/>
      <c r="K8" s="31"/>
    </row>
    <row r="9" spans="1:15" s="4" customFormat="1" ht="16.5" customHeight="1">
      <c r="A9" s="18">
        <v>1</v>
      </c>
      <c r="B9" s="4" t="s">
        <v>3</v>
      </c>
      <c r="G9" s="41"/>
    </row>
    <row r="10" spans="1:15" s="4" customFormat="1" ht="16.5" customHeight="1">
      <c r="A10" s="18">
        <v>2</v>
      </c>
      <c r="B10" s="4" t="s">
        <v>31</v>
      </c>
      <c r="G10" s="41"/>
    </row>
    <row r="11" spans="1:15" s="4" customFormat="1" ht="16.5" customHeight="1">
      <c r="A11" s="18">
        <v>3</v>
      </c>
      <c r="B11" s="4" t="s">
        <v>113</v>
      </c>
      <c r="G11" s="41"/>
    </row>
    <row r="12" spans="1:15" s="4" customFormat="1" ht="16.5" customHeight="1">
      <c r="A12" s="18">
        <v>4</v>
      </c>
      <c r="B12" s="4" t="s">
        <v>47</v>
      </c>
      <c r="G12" s="41"/>
    </row>
    <row r="13" spans="1:15" s="4" customFormat="1" ht="16.5" customHeight="1">
      <c r="A13" s="18">
        <v>5</v>
      </c>
      <c r="B13" s="4" t="s">
        <v>64</v>
      </c>
      <c r="G13" s="41"/>
    </row>
    <row r="14" spans="1:15" s="4" customFormat="1" ht="16.5" customHeight="1">
      <c r="A14" s="18"/>
      <c r="G14" s="41"/>
    </row>
    <row r="15" spans="1:15" s="4" customFormat="1" ht="16.5" customHeight="1">
      <c r="A15" s="18"/>
      <c r="B15" s="291" t="s">
        <v>117</v>
      </c>
      <c r="G15" s="41"/>
    </row>
    <row r="16" spans="1:15" s="4" customFormat="1" ht="16.5" customHeight="1">
      <c r="A16" s="18"/>
      <c r="G16" s="41"/>
    </row>
  </sheetData>
  <sheetProtection algorithmName="SHA-512" hashValue="G9CmDyYrlcb/KWc2eUAnuXSmvOknivoC0Z4lzEaCj+2PM9c2CMUjsY7qr5CziSdgXcqLd/aX9rEDdS2Xa+a5dw==" saltValue="CQrgo2115BSKv4ldaFjutg==" spinCount="100000" sheet="1" objects="1" scenarios="1"/>
  <mergeCells count="1">
    <mergeCell ref="B2:H2"/>
  </mergeCells>
  <pageMargins left="0.70866141732283472" right="0.70866141732283472" top="0.74803149606299213" bottom="0.74803149606299213" header="0.31496062992125984" footer="0.31496062992125984"/>
  <pageSetup paperSize="9" scale="40" orientation="landscape" r:id="rId1"/>
  <headerFooter>
    <oddHeader>&amp;CAanbesteding zaaknummer 31182523</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E37"/>
  <sheetViews>
    <sheetView showGridLines="0" zoomScale="75" zoomScaleNormal="75" workbookViewId="0">
      <selection activeCell="D20" sqref="D20"/>
    </sheetView>
  </sheetViews>
  <sheetFormatPr defaultColWidth="8.125" defaultRowHeight="15"/>
  <cols>
    <col min="1" max="1" width="1.125" style="48" customWidth="1"/>
    <col min="2" max="2" width="59.5" style="48" customWidth="1"/>
    <col min="3" max="3" width="58.375" style="48" customWidth="1"/>
    <col min="4" max="4" width="18" style="48" bestFit="1" customWidth="1"/>
    <col min="5" max="5" width="18.375" style="48" bestFit="1" customWidth="1"/>
    <col min="6" max="16384" width="8.125" style="48"/>
  </cols>
  <sheetData>
    <row r="1" spans="2:5" s="27" customFormat="1" ht="29.45" customHeight="1" thickBot="1">
      <c r="B1" s="36"/>
      <c r="C1" s="24"/>
      <c r="D1" s="25"/>
      <c r="E1" s="26"/>
    </row>
    <row r="2" spans="2:5" s="157" customFormat="1" ht="30.95" customHeight="1">
      <c r="B2" s="158" t="str">
        <f>'4. Berekening inschrijfprijs'!B2:H2</f>
        <v xml:space="preserve">Prijzenblad RWS </v>
      </c>
      <c r="C2" s="33"/>
      <c r="D2" s="33"/>
      <c r="E2" s="33"/>
    </row>
    <row r="3" spans="2:5">
      <c r="B3" s="48" t="s">
        <v>105</v>
      </c>
    </row>
    <row r="4" spans="2:5" s="49" customFormat="1" ht="15.75">
      <c r="D4" s="312"/>
      <c r="E4" s="312"/>
    </row>
    <row r="5" spans="2:5" s="53" customFormat="1" ht="27.95" customHeight="1">
      <c r="B5" s="78" t="s">
        <v>4</v>
      </c>
      <c r="C5" s="50" t="s">
        <v>15</v>
      </c>
      <c r="D5" s="51" t="s">
        <v>8</v>
      </c>
      <c r="E5" s="52" t="s">
        <v>9</v>
      </c>
    </row>
    <row r="6" spans="2:5" s="53" customFormat="1" ht="20.100000000000001" customHeight="1">
      <c r="B6" s="54" t="s">
        <v>10</v>
      </c>
      <c r="C6" s="256" t="e">
        <f>'4. Berekening inschrijfprijs'!H7</f>
        <v>#VALUE!</v>
      </c>
      <c r="D6" s="55">
        <v>181520000</v>
      </c>
      <c r="E6" s="55">
        <v>192809300</v>
      </c>
    </row>
    <row r="7" spans="2:5" s="53" customFormat="1" ht="20.100000000000001" customHeight="1">
      <c r="B7" s="56" t="s">
        <v>18</v>
      </c>
      <c r="C7" s="57" t="e">
        <f>IF(C6&gt;E6,"Prijs is buiten de bandbreedte en is een ongeldige Inschrijving",IF(C6&lt;D6,"Prijs is buiten de bandbreedte en is een ongeldige Inschrijving",C6:C6))</f>
        <v>#VALUE!</v>
      </c>
      <c r="D7" s="58"/>
      <c r="E7" s="58"/>
    </row>
    <row r="8" spans="2:5" s="61" customFormat="1" ht="20.100000000000001" customHeight="1">
      <c r="B8" s="59"/>
      <c r="C8" s="53"/>
      <c r="D8" s="60"/>
      <c r="E8" s="60"/>
    </row>
    <row r="9" spans="2:5" s="53" customFormat="1" ht="27.95" customHeight="1">
      <c r="B9" s="78" t="s">
        <v>11</v>
      </c>
      <c r="C9" s="50" t="s">
        <v>12</v>
      </c>
      <c r="D9" s="255" t="s">
        <v>86</v>
      </c>
      <c r="E9" s="52"/>
    </row>
    <row r="10" spans="2:5" s="53" customFormat="1" ht="20.100000000000001" customHeight="1">
      <c r="B10" s="54" t="s">
        <v>89</v>
      </c>
      <c r="C10" s="62">
        <f>E6</f>
        <v>192809300</v>
      </c>
      <c r="D10" s="63">
        <v>0</v>
      </c>
      <c r="E10" s="55"/>
    </row>
    <row r="11" spans="2:5" s="53" customFormat="1" ht="20.100000000000001" customHeight="1">
      <c r="B11" s="56" t="s">
        <v>90</v>
      </c>
      <c r="C11" s="57">
        <f>D6</f>
        <v>181520000</v>
      </c>
      <c r="D11" s="64">
        <v>100</v>
      </c>
      <c r="E11" s="58"/>
    </row>
    <row r="12" spans="2:5" s="53" customFormat="1" ht="20.100000000000001" customHeight="1">
      <c r="B12" s="65"/>
      <c r="C12" s="66"/>
      <c r="D12" s="67"/>
      <c r="E12" s="68"/>
    </row>
    <row r="13" spans="2:5" s="53" customFormat="1" ht="27.95" customHeight="1">
      <c r="B13" s="78" t="s">
        <v>16</v>
      </c>
      <c r="C13" s="50" t="s">
        <v>4</v>
      </c>
      <c r="D13" s="51" t="s">
        <v>13</v>
      </c>
      <c r="E13" s="52" t="s">
        <v>17</v>
      </c>
    </row>
    <row r="14" spans="2:5" s="53" customFormat="1" ht="48.95" customHeight="1">
      <c r="B14" s="54" t="s">
        <v>92</v>
      </c>
      <c r="C14" s="279" t="e">
        <f>C7</f>
        <v>#VALUE!</v>
      </c>
      <c r="D14" s="63">
        <f xml:space="preserve"> IFERROR(D11 - (C14 - C11)/(C10-C11)*(D11),0)</f>
        <v>0</v>
      </c>
      <c r="E14" s="55"/>
    </row>
    <row r="15" spans="2:5" s="53" customFormat="1" ht="41.25" customHeight="1">
      <c r="B15" s="56" t="s">
        <v>87</v>
      </c>
      <c r="C15" s="57"/>
      <c r="D15" s="69">
        <f>E15*D14</f>
        <v>0</v>
      </c>
      <c r="E15" s="70">
        <v>0.2</v>
      </c>
    </row>
    <row r="16" spans="2:5">
      <c r="B16" s="49"/>
      <c r="D16" s="71"/>
    </row>
    <row r="17" spans="1:5" ht="15.75">
      <c r="B17" s="72"/>
      <c r="C17" s="72"/>
      <c r="D17" s="71"/>
      <c r="E17" s="49"/>
    </row>
    <row r="18" spans="1:5" s="34" customFormat="1" ht="24.95" customHeight="1">
      <c r="A18" s="35"/>
      <c r="B18" s="34" t="s">
        <v>88</v>
      </c>
    </row>
    <row r="19" spans="1:5" s="34" customFormat="1" ht="24.95" customHeight="1">
      <c r="A19" s="35"/>
      <c r="B19" s="34" t="s">
        <v>91</v>
      </c>
    </row>
    <row r="20" spans="1:5" s="34" customFormat="1" ht="24.95" customHeight="1">
      <c r="A20" s="35"/>
      <c r="B20" s="34" t="s">
        <v>118</v>
      </c>
    </row>
    <row r="21" spans="1:5">
      <c r="B21" s="73"/>
      <c r="C21" s="74"/>
      <c r="D21" s="75"/>
      <c r="E21" s="75"/>
    </row>
    <row r="22" spans="1:5">
      <c r="B22" s="73"/>
      <c r="C22" s="74"/>
      <c r="D22" s="75"/>
      <c r="E22" s="75"/>
    </row>
    <row r="23" spans="1:5">
      <c r="B23" s="76"/>
      <c r="C23" s="74"/>
      <c r="D23" s="75"/>
      <c r="E23" s="75"/>
    </row>
    <row r="37" spans="2:3">
      <c r="B37" s="77">
        <v>104256928.93000001</v>
      </c>
      <c r="C37" s="77">
        <v>107816531.14</v>
      </c>
    </row>
  </sheetData>
  <sheetProtection algorithmName="SHA-512" hashValue="tgOP/PhjmDbpFWszzW7/mLvyMeOC33xzMBFNi9AH+D9wTN8ce0CVtma4zwvXebZqjXmS4ZrWI/xvZGUqZSGVDQ==" saltValue="fjAKDWHPd/qtFd8lZlx+dQ==" spinCount="100000" sheet="1" objects="1" scenarios="1"/>
  <mergeCells count="1">
    <mergeCell ref="D4:E4"/>
  </mergeCells>
  <pageMargins left="0.70866141732283472" right="0.70866141732283472" top="0.74803149606299213" bottom="0.74803149606299213" header="0.31496062992125984" footer="0.31496062992125984"/>
  <pageSetup paperSize="9" scale="6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autoPageBreaks="0"/>
  </sheetPr>
  <dimension ref="A2:N159"/>
  <sheetViews>
    <sheetView showGridLines="0" showOutlineSymbols="0" view="pageBreakPreview" topLeftCell="A4" zoomScale="60" zoomScaleNormal="70" zoomScalePageLayoutView="140" workbookViewId="0">
      <selection activeCell="S64" sqref="S64"/>
    </sheetView>
  </sheetViews>
  <sheetFormatPr defaultColWidth="8.875" defaultRowHeight="15" outlineLevelRow="7"/>
  <cols>
    <col min="1" max="1" width="2" style="81" customWidth="1"/>
    <col min="2" max="2" width="1.875" style="81" customWidth="1"/>
    <col min="3" max="3" width="14.5" style="81" customWidth="1"/>
    <col min="4" max="4" width="11.875" style="81" customWidth="1"/>
    <col min="5" max="5" width="12" style="81" customWidth="1"/>
    <col min="6" max="6" width="4.375" style="81" customWidth="1"/>
    <col min="7" max="7" width="13.375" style="81" customWidth="1"/>
    <col min="8" max="8" width="12.5" style="81" customWidth="1"/>
    <col min="9" max="9" width="4.5" style="81" customWidth="1"/>
    <col min="10" max="10" width="15.5" style="81" customWidth="1"/>
    <col min="11" max="11" width="13.125" style="81" customWidth="1"/>
    <col min="12" max="12" width="3.875" style="81" customWidth="1"/>
    <col min="13" max="13" width="10.125" style="81" customWidth="1"/>
    <col min="14" max="14" width="17" style="81" customWidth="1"/>
    <col min="15" max="16384" width="8.875" style="81"/>
  </cols>
  <sheetData>
    <row r="2" spans="2:14" s="159" customFormat="1" ht="30.95" customHeight="1">
      <c r="B2" s="158" t="str">
        <f>'5. Prijsscore'!B2</f>
        <v xml:space="preserve">Prijzenblad RWS </v>
      </c>
      <c r="C2" s="160"/>
      <c r="D2" s="160"/>
      <c r="E2" s="160"/>
      <c r="F2" s="160"/>
      <c r="G2" s="160"/>
      <c r="H2" s="160"/>
      <c r="I2" s="160"/>
      <c r="J2" s="160"/>
      <c r="K2" s="160"/>
      <c r="L2" s="160"/>
      <c r="M2" s="160"/>
      <c r="N2" s="160"/>
    </row>
    <row r="3" spans="2:14" s="161" customFormat="1" ht="30.95" customHeight="1">
      <c r="B3" s="258" t="s">
        <v>100</v>
      </c>
      <c r="C3" s="257"/>
      <c r="D3" s="162"/>
      <c r="E3" s="162"/>
      <c r="F3" s="162"/>
      <c r="G3" s="162"/>
      <c r="H3" s="162"/>
      <c r="I3" s="162"/>
      <c r="J3" s="162"/>
      <c r="K3" s="162"/>
      <c r="L3" s="162"/>
      <c r="M3" s="162"/>
      <c r="N3" s="162"/>
    </row>
    <row r="4" spans="2:14" ht="50.1" customHeight="1" thickBot="1">
      <c r="B4" s="320" t="s">
        <v>73</v>
      </c>
      <c r="C4" s="320"/>
      <c r="D4" s="320"/>
      <c r="E4" s="320"/>
      <c r="F4" s="320"/>
      <c r="G4" s="320"/>
      <c r="H4" s="320"/>
      <c r="I4" s="320"/>
      <c r="J4" s="320"/>
      <c r="K4" s="320"/>
      <c r="L4" s="320"/>
      <c r="M4" s="320"/>
      <c r="N4" s="321"/>
    </row>
    <row r="5" spans="2:14" s="82" customFormat="1" ht="18" customHeight="1">
      <c r="C5" s="81"/>
      <c r="D5" s="81"/>
      <c r="E5" s="81"/>
      <c r="F5" s="81"/>
      <c r="G5" s="81"/>
      <c r="J5" s="89"/>
      <c r="K5" s="89"/>
      <c r="L5" s="89"/>
      <c r="M5" s="89"/>
      <c r="N5" s="89"/>
    </row>
    <row r="6" spans="2:14" ht="48.95" customHeight="1">
      <c r="B6" s="90"/>
      <c r="C6" s="123" t="s">
        <v>74</v>
      </c>
      <c r="D6" s="92"/>
      <c r="E6" s="93"/>
      <c r="F6" s="93"/>
      <c r="G6" s="94" t="s">
        <v>63</v>
      </c>
      <c r="H6" s="95"/>
      <c r="I6" s="314" t="s">
        <v>22</v>
      </c>
      <c r="J6" s="314"/>
      <c r="K6" s="314"/>
      <c r="L6" s="93"/>
      <c r="M6" s="93"/>
      <c r="N6" s="96"/>
    </row>
    <row r="7" spans="2:14" ht="6.75" customHeight="1">
      <c r="C7" s="97"/>
      <c r="D7" s="98"/>
      <c r="E7" s="99"/>
      <c r="F7" s="100"/>
      <c r="G7" s="315"/>
      <c r="H7" s="315"/>
      <c r="K7" s="101"/>
      <c r="L7" s="101"/>
      <c r="M7" s="121"/>
    </row>
    <row r="8" spans="2:14" ht="24" customHeight="1">
      <c r="C8" s="102"/>
      <c r="D8" s="316" t="s">
        <v>52</v>
      </c>
      <c r="E8" s="317"/>
      <c r="F8" s="103"/>
      <c r="G8" s="316" t="s">
        <v>53</v>
      </c>
      <c r="H8" s="317"/>
      <c r="J8" s="316" t="s">
        <v>54</v>
      </c>
      <c r="K8" s="317"/>
      <c r="L8" s="83"/>
      <c r="M8" s="122"/>
    </row>
    <row r="9" spans="2:14" ht="53.1" customHeight="1">
      <c r="B9" s="83"/>
      <c r="C9" s="104" t="s">
        <v>55</v>
      </c>
      <c r="D9" s="104" t="s">
        <v>70</v>
      </c>
      <c r="E9" s="105" t="s">
        <v>71</v>
      </c>
      <c r="F9" s="106"/>
      <c r="G9" s="107" t="s">
        <v>70</v>
      </c>
      <c r="H9" s="105" t="s">
        <v>71</v>
      </c>
      <c r="I9" s="106"/>
      <c r="J9" s="107" t="s">
        <v>70</v>
      </c>
      <c r="K9" s="104" t="s">
        <v>71</v>
      </c>
      <c r="L9" s="106"/>
      <c r="N9" s="108"/>
    </row>
    <row r="10" spans="2:14" s="82" customFormat="1" ht="24" customHeight="1">
      <c r="C10" s="109">
        <v>7</v>
      </c>
      <c r="D10" s="110">
        <v>48</v>
      </c>
      <c r="E10" s="110">
        <v>51.75</v>
      </c>
      <c r="F10" s="111"/>
      <c r="G10" s="110">
        <v>53</v>
      </c>
      <c r="H10" s="110">
        <v>56.75</v>
      </c>
      <c r="I10" s="112"/>
      <c r="J10" s="110">
        <v>58</v>
      </c>
      <c r="K10" s="110">
        <v>61.75</v>
      </c>
      <c r="L10" s="113"/>
      <c r="M10" s="313" t="s">
        <v>104</v>
      </c>
      <c r="N10" s="313"/>
    </row>
    <row r="11" spans="2:14" s="82" customFormat="1" ht="24" customHeight="1">
      <c r="C11" s="79">
        <v>8</v>
      </c>
      <c r="D11" s="114">
        <v>53</v>
      </c>
      <c r="E11" s="114">
        <v>57.5</v>
      </c>
      <c r="F11" s="115"/>
      <c r="G11" s="114">
        <v>59</v>
      </c>
      <c r="H11" s="114">
        <v>63.5</v>
      </c>
      <c r="I11" s="116"/>
      <c r="J11" s="114">
        <v>65.25</v>
      </c>
      <c r="K11" s="114">
        <v>69.75</v>
      </c>
      <c r="L11" s="113"/>
      <c r="M11" s="313"/>
      <c r="N11" s="313"/>
    </row>
    <row r="12" spans="2:14" s="82" customFormat="1" ht="24" customHeight="1">
      <c r="C12" s="109">
        <v>9</v>
      </c>
      <c r="D12" s="110">
        <v>58.75</v>
      </c>
      <c r="E12" s="110">
        <v>64.5</v>
      </c>
      <c r="F12" s="111"/>
      <c r="G12" s="110">
        <v>66.25</v>
      </c>
      <c r="H12" s="110">
        <v>72</v>
      </c>
      <c r="I12" s="112"/>
      <c r="J12" s="110">
        <v>74</v>
      </c>
      <c r="K12" s="110">
        <v>79.75</v>
      </c>
      <c r="L12" s="113"/>
      <c r="M12" s="313"/>
      <c r="N12" s="313"/>
    </row>
    <row r="13" spans="2:14" s="82" customFormat="1" ht="24" customHeight="1">
      <c r="C13" s="79">
        <v>10</v>
      </c>
      <c r="D13" s="114">
        <v>60.75</v>
      </c>
      <c r="E13" s="114">
        <v>69</v>
      </c>
      <c r="F13" s="111"/>
      <c r="G13" s="114">
        <v>71</v>
      </c>
      <c r="H13" s="114">
        <v>79.25</v>
      </c>
      <c r="I13" s="112"/>
      <c r="J13" s="114">
        <v>81.5</v>
      </c>
      <c r="K13" s="114">
        <v>89.75</v>
      </c>
      <c r="L13" s="113"/>
      <c r="M13" s="313"/>
      <c r="N13" s="313"/>
    </row>
    <row r="14" spans="2:14" s="82" customFormat="1" ht="24" customHeight="1">
      <c r="C14" s="109">
        <v>11</v>
      </c>
      <c r="D14" s="110">
        <v>71.5</v>
      </c>
      <c r="E14" s="110">
        <v>80.25</v>
      </c>
      <c r="F14" s="111"/>
      <c r="G14" s="110">
        <v>82.75</v>
      </c>
      <c r="H14" s="110">
        <v>91.25</v>
      </c>
      <c r="I14" s="112"/>
      <c r="J14" s="110">
        <v>94</v>
      </c>
      <c r="K14" s="110">
        <v>102.75</v>
      </c>
      <c r="L14" s="113"/>
      <c r="M14" s="313"/>
      <c r="N14" s="313"/>
    </row>
    <row r="15" spans="2:14" s="82" customFormat="1" ht="24" customHeight="1">
      <c r="C15" s="79">
        <v>12</v>
      </c>
      <c r="D15" s="114">
        <v>82.25</v>
      </c>
      <c r="E15" s="114">
        <v>91.5</v>
      </c>
      <c r="F15" s="111"/>
      <c r="G15" s="114">
        <v>94.25</v>
      </c>
      <c r="H15" s="114">
        <v>103.25</v>
      </c>
      <c r="I15" s="112"/>
      <c r="J15" s="114">
        <v>106.5</v>
      </c>
      <c r="K15" s="114">
        <v>114.25</v>
      </c>
      <c r="L15" s="113"/>
      <c r="M15" s="313"/>
      <c r="N15" s="313"/>
    </row>
    <row r="16" spans="2:14" s="82" customFormat="1" ht="24" customHeight="1">
      <c r="C16" s="109">
        <v>13</v>
      </c>
      <c r="D16" s="110">
        <v>91.25</v>
      </c>
      <c r="E16" s="110">
        <v>102</v>
      </c>
      <c r="F16" s="111"/>
      <c r="G16" s="110">
        <v>104.75</v>
      </c>
      <c r="H16" s="110">
        <v>114</v>
      </c>
      <c r="I16" s="112"/>
      <c r="J16" s="110">
        <v>117.5</v>
      </c>
      <c r="K16" s="110">
        <v>126.5</v>
      </c>
      <c r="L16" s="113"/>
      <c r="M16" s="313"/>
      <c r="N16" s="313"/>
    </row>
    <row r="17" spans="2:14" s="82" customFormat="1" ht="24" customHeight="1">
      <c r="C17" s="79">
        <v>14</v>
      </c>
      <c r="D17" s="114">
        <v>101</v>
      </c>
      <c r="E17" s="114">
        <v>111</v>
      </c>
      <c r="F17" s="111"/>
      <c r="G17" s="114">
        <v>114.25</v>
      </c>
      <c r="H17" s="114">
        <v>123.75</v>
      </c>
      <c r="I17" s="112"/>
      <c r="J17" s="114">
        <v>127.25</v>
      </c>
      <c r="K17" s="114">
        <v>137</v>
      </c>
      <c r="L17" s="113"/>
      <c r="M17" s="313"/>
      <c r="N17" s="313"/>
    </row>
    <row r="18" spans="2:14" s="82" customFormat="1" ht="24" customHeight="1">
      <c r="C18" s="109">
        <v>15</v>
      </c>
      <c r="D18" s="110">
        <v>111.25</v>
      </c>
      <c r="E18" s="110">
        <v>120.75</v>
      </c>
      <c r="F18" s="117"/>
      <c r="G18" s="110">
        <v>124.25</v>
      </c>
      <c r="H18" s="110">
        <v>133.75</v>
      </c>
      <c r="I18" s="118"/>
      <c r="J18" s="110">
        <v>137.5</v>
      </c>
      <c r="K18" s="110">
        <v>147</v>
      </c>
      <c r="L18" s="113"/>
      <c r="M18" s="313"/>
      <c r="N18" s="313"/>
    </row>
    <row r="19" spans="2:14" ht="24" customHeight="1">
      <c r="C19" s="79">
        <v>16</v>
      </c>
      <c r="D19" s="114">
        <v>121.5</v>
      </c>
      <c r="E19" s="114">
        <v>131</v>
      </c>
      <c r="F19" s="119"/>
      <c r="G19" s="114">
        <v>134.5</v>
      </c>
      <c r="H19" s="114">
        <v>144</v>
      </c>
      <c r="I19" s="120"/>
      <c r="J19" s="114">
        <v>148</v>
      </c>
      <c r="K19" s="114">
        <v>157.75</v>
      </c>
      <c r="L19" s="113"/>
      <c r="M19" s="313"/>
      <c r="N19" s="313"/>
    </row>
    <row r="20" spans="2:14" ht="24" customHeight="1" outlineLevel="7">
      <c r="C20" s="109">
        <v>17</v>
      </c>
      <c r="D20" s="110">
        <v>131.75</v>
      </c>
      <c r="E20" s="110">
        <v>141.5</v>
      </c>
      <c r="F20" s="119"/>
      <c r="G20" s="110">
        <v>145.25</v>
      </c>
      <c r="H20" s="110">
        <v>155.25</v>
      </c>
      <c r="I20" s="120"/>
      <c r="J20" s="110">
        <v>159.25</v>
      </c>
      <c r="K20" s="110">
        <v>169</v>
      </c>
      <c r="L20" s="113"/>
      <c r="M20" s="313"/>
      <c r="N20" s="313"/>
    </row>
    <row r="21" spans="2:14" ht="15" customHeight="1" thickBot="1">
      <c r="C21" s="84"/>
      <c r="D21" s="85"/>
      <c r="E21" s="85"/>
      <c r="F21" s="86"/>
      <c r="G21" s="86"/>
      <c r="H21" s="86"/>
      <c r="I21" s="79"/>
      <c r="J21" s="80"/>
      <c r="K21" s="80"/>
      <c r="L21" s="80"/>
      <c r="M21" s="87"/>
      <c r="N21" s="87"/>
    </row>
    <row r="22" spans="2:14" ht="15.75" thickTop="1">
      <c r="B22" s="88"/>
      <c r="C22" s="88"/>
      <c r="D22" s="88"/>
      <c r="E22" s="88"/>
      <c r="F22" s="88"/>
      <c r="G22" s="88"/>
      <c r="H22" s="88"/>
      <c r="I22" s="88"/>
      <c r="J22" s="88"/>
      <c r="K22" s="88"/>
      <c r="L22" s="88"/>
      <c r="M22" s="88"/>
      <c r="N22" s="88"/>
    </row>
    <row r="23" spans="2:14" ht="48.95" customHeight="1">
      <c r="C23" s="91"/>
      <c r="D23" s="92"/>
      <c r="E23" s="93"/>
      <c r="F23" s="93"/>
      <c r="G23" s="94" t="s">
        <v>63</v>
      </c>
      <c r="H23" s="95"/>
      <c r="I23" s="314" t="s">
        <v>56</v>
      </c>
      <c r="J23" s="314"/>
      <c r="K23" s="314"/>
      <c r="L23" s="93"/>
      <c r="M23" s="93"/>
      <c r="N23" s="96"/>
    </row>
    <row r="24" spans="2:14" ht="15.75">
      <c r="C24" s="97"/>
      <c r="D24" s="98"/>
      <c r="E24" s="99"/>
      <c r="F24" s="100"/>
      <c r="G24" s="315"/>
      <c r="H24" s="315"/>
      <c r="K24" s="101"/>
      <c r="L24" s="101"/>
      <c r="M24" s="121"/>
    </row>
    <row r="25" spans="2:14" ht="15.75">
      <c r="C25" s="102"/>
      <c r="D25" s="316" t="s">
        <v>52</v>
      </c>
      <c r="E25" s="317"/>
      <c r="F25" s="103"/>
      <c r="G25" s="316" t="s">
        <v>53</v>
      </c>
      <c r="H25" s="317"/>
      <c r="J25" s="316" t="s">
        <v>54</v>
      </c>
      <c r="K25" s="317"/>
      <c r="L25" s="83"/>
      <c r="M25" s="122"/>
    </row>
    <row r="26" spans="2:14" ht="30">
      <c r="C26" s="104" t="s">
        <v>55</v>
      </c>
      <c r="D26" s="104" t="s">
        <v>70</v>
      </c>
      <c r="E26" s="105" t="s">
        <v>71</v>
      </c>
      <c r="F26" s="106"/>
      <c r="G26" s="107" t="s">
        <v>70</v>
      </c>
      <c r="H26" s="105" t="s">
        <v>71</v>
      </c>
      <c r="I26" s="106"/>
      <c r="J26" s="107" t="s">
        <v>72</v>
      </c>
      <c r="K26" s="104" t="s">
        <v>71</v>
      </c>
      <c r="L26" s="106"/>
      <c r="N26" s="108"/>
    </row>
    <row r="27" spans="2:14" ht="23.1" customHeight="1">
      <c r="C27" s="109">
        <v>7</v>
      </c>
      <c r="D27" s="110">
        <v>47</v>
      </c>
      <c r="E27" s="110">
        <v>50.75</v>
      </c>
      <c r="F27" s="111"/>
      <c r="G27" s="110">
        <v>51.75</v>
      </c>
      <c r="H27" s="110">
        <v>55.5</v>
      </c>
      <c r="I27" s="112"/>
      <c r="J27" s="110">
        <v>56.75</v>
      </c>
      <c r="K27" s="110">
        <v>60.5</v>
      </c>
      <c r="L27" s="113"/>
      <c r="M27" s="313" t="str">
        <f>M10</f>
        <v>Ref. tarieven inclusief loonkosten, vaste nominale marge per schaal, reis/ autokosten en opleidingskosten. Voor overwerk wordt geen toeslag toegepast. Excl. BTW en excl. Opslag en excl. "Percentage doelstelling" waarmee u heeft ingeschreven.</v>
      </c>
      <c r="N27" s="313"/>
    </row>
    <row r="28" spans="2:14" ht="23.1" customHeight="1">
      <c r="C28" s="79">
        <v>8</v>
      </c>
      <c r="D28" s="114">
        <v>52</v>
      </c>
      <c r="E28" s="114">
        <v>56.5</v>
      </c>
      <c r="F28" s="115"/>
      <c r="G28" s="114">
        <v>58</v>
      </c>
      <c r="H28" s="114">
        <v>62.5</v>
      </c>
      <c r="I28" s="116"/>
      <c r="J28" s="114">
        <v>64</v>
      </c>
      <c r="K28" s="114">
        <v>68.75</v>
      </c>
      <c r="L28" s="113"/>
      <c r="M28" s="313"/>
      <c r="N28" s="313"/>
    </row>
    <row r="29" spans="2:14" ht="23.1" customHeight="1">
      <c r="C29" s="109">
        <v>9</v>
      </c>
      <c r="D29" s="110">
        <v>57.25</v>
      </c>
      <c r="E29" s="110">
        <v>63</v>
      </c>
      <c r="F29" s="111"/>
      <c r="G29" s="110">
        <v>64.75</v>
      </c>
      <c r="H29" s="110">
        <v>70.5</v>
      </c>
      <c r="I29" s="112"/>
      <c r="J29" s="110">
        <v>72.25</v>
      </c>
      <c r="K29" s="110">
        <v>78</v>
      </c>
      <c r="L29" s="113"/>
      <c r="M29" s="313"/>
      <c r="N29" s="313"/>
    </row>
    <row r="30" spans="2:14" ht="23.1" customHeight="1">
      <c r="C30" s="79">
        <v>10</v>
      </c>
      <c r="D30" s="114">
        <v>59.75</v>
      </c>
      <c r="E30" s="114">
        <v>68</v>
      </c>
      <c r="F30" s="111"/>
      <c r="G30" s="114">
        <v>69.75</v>
      </c>
      <c r="H30" s="114">
        <v>78</v>
      </c>
      <c r="I30" s="112"/>
      <c r="J30" s="114">
        <v>80.25</v>
      </c>
      <c r="K30" s="114">
        <v>88.5</v>
      </c>
      <c r="L30" s="113"/>
      <c r="M30" s="313"/>
      <c r="N30" s="313"/>
    </row>
    <row r="31" spans="2:14" ht="23.1" customHeight="1">
      <c r="C31" s="109">
        <v>11</v>
      </c>
      <c r="D31" s="110">
        <v>68.75</v>
      </c>
      <c r="E31" s="110">
        <v>77.5</v>
      </c>
      <c r="F31" s="111"/>
      <c r="G31" s="110">
        <v>79.75</v>
      </c>
      <c r="H31" s="110">
        <v>88.25</v>
      </c>
      <c r="I31" s="112"/>
      <c r="J31" s="110">
        <v>90.75</v>
      </c>
      <c r="K31" s="110">
        <v>99.5</v>
      </c>
      <c r="L31" s="113"/>
      <c r="M31" s="313"/>
      <c r="N31" s="313"/>
    </row>
    <row r="32" spans="2:14" ht="23.1" customHeight="1">
      <c r="C32" s="79">
        <v>12</v>
      </c>
      <c r="D32" s="114">
        <v>79.5</v>
      </c>
      <c r="E32" s="114">
        <v>88.75</v>
      </c>
      <c r="F32" s="111"/>
      <c r="G32" s="114">
        <v>91</v>
      </c>
      <c r="H32" s="114">
        <v>100.25</v>
      </c>
      <c r="I32" s="112"/>
      <c r="J32" s="114">
        <v>103</v>
      </c>
      <c r="K32" s="114">
        <v>110.75</v>
      </c>
      <c r="L32" s="113"/>
      <c r="M32" s="313"/>
      <c r="N32" s="313"/>
    </row>
    <row r="33" spans="3:14" ht="23.1" customHeight="1">
      <c r="C33" s="109">
        <v>13</v>
      </c>
      <c r="D33" s="110">
        <v>88.25</v>
      </c>
      <c r="E33" s="110">
        <v>98.75</v>
      </c>
      <c r="F33" s="111"/>
      <c r="G33" s="110">
        <v>101.25</v>
      </c>
      <c r="H33" s="110">
        <v>110.5</v>
      </c>
      <c r="I33" s="112"/>
      <c r="J33" s="110">
        <v>113.5</v>
      </c>
      <c r="K33" s="110">
        <v>122.5</v>
      </c>
      <c r="L33" s="113"/>
      <c r="M33" s="313"/>
      <c r="N33" s="313"/>
    </row>
    <row r="34" spans="3:14" ht="23.1" customHeight="1">
      <c r="C34" s="79">
        <v>14</v>
      </c>
      <c r="D34" s="114">
        <v>97</v>
      </c>
      <c r="E34" s="114">
        <v>107.25</v>
      </c>
      <c r="F34" s="111"/>
      <c r="G34" s="114">
        <v>109.75</v>
      </c>
      <c r="H34" s="114">
        <v>119.5</v>
      </c>
      <c r="I34" s="112"/>
      <c r="J34" s="114">
        <v>122.5</v>
      </c>
      <c r="K34" s="114">
        <v>132.25</v>
      </c>
      <c r="L34" s="113"/>
      <c r="M34" s="313"/>
      <c r="N34" s="313"/>
    </row>
    <row r="35" spans="3:14" ht="23.1" customHeight="1">
      <c r="C35" s="109">
        <v>15</v>
      </c>
      <c r="D35" s="110">
        <v>106.75</v>
      </c>
      <c r="E35" s="110">
        <v>116.25</v>
      </c>
      <c r="F35" s="117"/>
      <c r="G35" s="110">
        <v>119.25</v>
      </c>
      <c r="H35" s="110">
        <v>128.75</v>
      </c>
      <c r="I35" s="118"/>
      <c r="J35" s="110">
        <v>132</v>
      </c>
      <c r="K35" s="110">
        <v>141.5</v>
      </c>
      <c r="L35" s="113"/>
      <c r="M35" s="313"/>
      <c r="N35" s="313"/>
    </row>
    <row r="36" spans="3:14" ht="23.1" customHeight="1">
      <c r="C36" s="79">
        <v>16</v>
      </c>
      <c r="D36" s="114">
        <v>117.5</v>
      </c>
      <c r="E36" s="114">
        <v>127</v>
      </c>
      <c r="F36" s="119"/>
      <c r="G36" s="114">
        <v>130.25</v>
      </c>
      <c r="H36" s="114">
        <v>139.75</v>
      </c>
      <c r="I36" s="120"/>
      <c r="J36" s="114">
        <v>143.25</v>
      </c>
      <c r="K36" s="114">
        <v>152.75</v>
      </c>
      <c r="L36" s="113"/>
      <c r="M36" s="313"/>
      <c r="N36" s="313"/>
    </row>
    <row r="37" spans="3:14" ht="23.1" customHeight="1">
      <c r="C37" s="109">
        <v>17</v>
      </c>
      <c r="D37" s="110">
        <v>128</v>
      </c>
      <c r="E37" s="110">
        <v>137.75</v>
      </c>
      <c r="F37" s="119"/>
      <c r="G37" s="110">
        <v>141</v>
      </c>
      <c r="H37" s="110">
        <v>151</v>
      </c>
      <c r="I37" s="120"/>
      <c r="J37" s="110">
        <v>154.75</v>
      </c>
      <c r="K37" s="110">
        <v>164.5</v>
      </c>
      <c r="L37" s="113"/>
      <c r="M37" s="313"/>
      <c r="N37" s="313"/>
    </row>
    <row r="38" spans="3:14" ht="16.5" thickBot="1">
      <c r="C38" s="84"/>
      <c r="D38" s="85"/>
      <c r="E38" s="85"/>
      <c r="F38" s="86"/>
      <c r="G38" s="86"/>
      <c r="H38" s="86"/>
      <c r="I38" s="79"/>
      <c r="J38" s="80"/>
      <c r="K38" s="80"/>
      <c r="L38" s="80"/>
      <c r="M38" s="87"/>
      <c r="N38" s="87"/>
    </row>
    <row r="39" spans="3:14" ht="15.75" thickTop="1">
      <c r="C39" s="88"/>
      <c r="D39" s="88"/>
      <c r="E39" s="88"/>
      <c r="F39" s="88"/>
      <c r="G39" s="88"/>
      <c r="H39" s="88"/>
      <c r="I39" s="88"/>
      <c r="J39" s="88"/>
      <c r="K39" s="88"/>
      <c r="L39" s="88"/>
      <c r="M39" s="88"/>
      <c r="N39" s="88"/>
    </row>
    <row r="40" spans="3:14" ht="48.95" customHeight="1">
      <c r="C40" s="91"/>
      <c r="D40" s="92"/>
      <c r="E40" s="93"/>
      <c r="F40" s="93"/>
      <c r="G40" s="94" t="s">
        <v>63</v>
      </c>
      <c r="H40" s="95"/>
      <c r="I40" s="314" t="s">
        <v>57</v>
      </c>
      <c r="J40" s="314"/>
      <c r="K40" s="314"/>
      <c r="L40" s="93"/>
      <c r="M40" s="93"/>
      <c r="N40" s="96"/>
    </row>
    <row r="41" spans="3:14" ht="15.75">
      <c r="C41" s="97"/>
      <c r="D41" s="98"/>
      <c r="E41" s="99"/>
      <c r="F41" s="100"/>
      <c r="G41" s="315"/>
      <c r="H41" s="315"/>
      <c r="K41" s="101"/>
      <c r="L41" s="101"/>
      <c r="M41" s="121"/>
    </row>
    <row r="42" spans="3:14" ht="15.75">
      <c r="C42" s="102"/>
      <c r="D42" s="316" t="s">
        <v>52</v>
      </c>
      <c r="E42" s="317"/>
      <c r="F42" s="103"/>
      <c r="G42" s="316" t="s">
        <v>53</v>
      </c>
      <c r="H42" s="317"/>
      <c r="J42" s="316" t="s">
        <v>54</v>
      </c>
      <c r="K42" s="317"/>
      <c r="L42" s="83"/>
      <c r="M42" s="122"/>
    </row>
    <row r="43" spans="3:14" ht="30">
      <c r="C43" s="104" t="s">
        <v>55</v>
      </c>
      <c r="D43" s="104" t="s">
        <v>70</v>
      </c>
      <c r="E43" s="105" t="s">
        <v>71</v>
      </c>
      <c r="F43" s="106"/>
      <c r="G43" s="107" t="s">
        <v>70</v>
      </c>
      <c r="H43" s="105" t="s">
        <v>71</v>
      </c>
      <c r="I43" s="106"/>
      <c r="J43" s="107" t="s">
        <v>70</v>
      </c>
      <c r="K43" s="104" t="s">
        <v>71</v>
      </c>
      <c r="L43" s="106"/>
      <c r="N43" s="108"/>
    </row>
    <row r="44" spans="3:14" ht="24" customHeight="1">
      <c r="C44" s="109">
        <v>7</v>
      </c>
      <c r="D44" s="110">
        <v>47</v>
      </c>
      <c r="E44" s="110">
        <v>50.75</v>
      </c>
      <c r="F44" s="111"/>
      <c r="G44" s="110">
        <v>51.75</v>
      </c>
      <c r="H44" s="110">
        <v>55.5</v>
      </c>
      <c r="I44" s="112"/>
      <c r="J44" s="110">
        <v>56.75</v>
      </c>
      <c r="K44" s="110">
        <v>60.5</v>
      </c>
      <c r="L44" s="113"/>
      <c r="M44" s="313" t="str">
        <f>M27</f>
        <v>Ref. tarieven inclusief loonkosten, vaste nominale marge per schaal, reis/ autokosten en opleidingskosten. Voor overwerk wordt geen toeslag toegepast. Excl. BTW en excl. Opslag en excl. "Percentage doelstelling" waarmee u heeft ingeschreven.</v>
      </c>
      <c r="N44" s="313"/>
    </row>
    <row r="45" spans="3:14" ht="24" customHeight="1">
      <c r="C45" s="79">
        <v>8</v>
      </c>
      <c r="D45" s="114">
        <v>52</v>
      </c>
      <c r="E45" s="114">
        <v>56.5</v>
      </c>
      <c r="F45" s="115"/>
      <c r="G45" s="114">
        <v>58</v>
      </c>
      <c r="H45" s="114">
        <v>62.5</v>
      </c>
      <c r="I45" s="116"/>
      <c r="J45" s="114">
        <v>64</v>
      </c>
      <c r="K45" s="114">
        <v>68.75</v>
      </c>
      <c r="L45" s="113"/>
      <c r="M45" s="313"/>
      <c r="N45" s="313"/>
    </row>
    <row r="46" spans="3:14" ht="24" customHeight="1">
      <c r="C46" s="109">
        <v>9</v>
      </c>
      <c r="D46" s="110">
        <v>57.25</v>
      </c>
      <c r="E46" s="110">
        <v>63</v>
      </c>
      <c r="F46" s="111"/>
      <c r="G46" s="110">
        <v>64.75</v>
      </c>
      <c r="H46" s="110">
        <v>70.5</v>
      </c>
      <c r="I46" s="112"/>
      <c r="J46" s="110">
        <v>72.25</v>
      </c>
      <c r="K46" s="110">
        <v>78</v>
      </c>
      <c r="L46" s="113"/>
      <c r="M46" s="313"/>
      <c r="N46" s="313"/>
    </row>
    <row r="47" spans="3:14" ht="24" customHeight="1">
      <c r="C47" s="79">
        <v>10</v>
      </c>
      <c r="D47" s="114">
        <v>59.75</v>
      </c>
      <c r="E47" s="114">
        <v>68</v>
      </c>
      <c r="F47" s="111"/>
      <c r="G47" s="114">
        <v>69.75</v>
      </c>
      <c r="H47" s="114">
        <v>78</v>
      </c>
      <c r="I47" s="112"/>
      <c r="J47" s="114">
        <v>80.25</v>
      </c>
      <c r="K47" s="114">
        <v>88.5</v>
      </c>
      <c r="L47" s="113"/>
      <c r="M47" s="313"/>
      <c r="N47" s="313"/>
    </row>
    <row r="48" spans="3:14" ht="24" customHeight="1">
      <c r="C48" s="109">
        <v>11</v>
      </c>
      <c r="D48" s="110">
        <v>68.75</v>
      </c>
      <c r="E48" s="110">
        <v>77.5</v>
      </c>
      <c r="F48" s="111"/>
      <c r="G48" s="110">
        <v>79.75</v>
      </c>
      <c r="H48" s="110">
        <v>88.25</v>
      </c>
      <c r="I48" s="112"/>
      <c r="J48" s="110">
        <v>90.75</v>
      </c>
      <c r="K48" s="110">
        <v>99.5</v>
      </c>
      <c r="L48" s="113"/>
      <c r="M48" s="313"/>
      <c r="N48" s="313"/>
    </row>
    <row r="49" spans="3:14" ht="24" customHeight="1">
      <c r="C49" s="79">
        <v>12</v>
      </c>
      <c r="D49" s="114">
        <v>79.5</v>
      </c>
      <c r="E49" s="114">
        <v>88.75</v>
      </c>
      <c r="F49" s="111"/>
      <c r="G49" s="114">
        <v>91</v>
      </c>
      <c r="H49" s="114">
        <v>100.25</v>
      </c>
      <c r="I49" s="112"/>
      <c r="J49" s="114">
        <v>103</v>
      </c>
      <c r="K49" s="114">
        <v>110.75</v>
      </c>
      <c r="L49" s="113"/>
      <c r="M49" s="313"/>
      <c r="N49" s="313"/>
    </row>
    <row r="50" spans="3:14" ht="24" customHeight="1">
      <c r="C50" s="109">
        <v>13</v>
      </c>
      <c r="D50" s="110">
        <v>88.25</v>
      </c>
      <c r="E50" s="110">
        <v>98.75</v>
      </c>
      <c r="F50" s="111"/>
      <c r="G50" s="110">
        <v>101.25</v>
      </c>
      <c r="H50" s="110">
        <v>110.5</v>
      </c>
      <c r="I50" s="112"/>
      <c r="J50" s="110">
        <v>113.5</v>
      </c>
      <c r="K50" s="110">
        <v>122.5</v>
      </c>
      <c r="L50" s="113"/>
      <c r="M50" s="313"/>
      <c r="N50" s="313"/>
    </row>
    <row r="51" spans="3:14" ht="24" customHeight="1">
      <c r="C51" s="79">
        <v>14</v>
      </c>
      <c r="D51" s="114">
        <v>97</v>
      </c>
      <c r="E51" s="114">
        <v>107.25</v>
      </c>
      <c r="F51" s="111"/>
      <c r="G51" s="114">
        <v>109.75</v>
      </c>
      <c r="H51" s="114">
        <v>119.5</v>
      </c>
      <c r="I51" s="112"/>
      <c r="J51" s="114">
        <v>122.5</v>
      </c>
      <c r="K51" s="114">
        <v>132.25</v>
      </c>
      <c r="L51" s="113"/>
      <c r="M51" s="313"/>
      <c r="N51" s="313"/>
    </row>
    <row r="52" spans="3:14" ht="24" customHeight="1">
      <c r="C52" s="109">
        <v>15</v>
      </c>
      <c r="D52" s="110">
        <v>106.75</v>
      </c>
      <c r="E52" s="110">
        <v>116.25</v>
      </c>
      <c r="F52" s="117"/>
      <c r="G52" s="110">
        <v>119.25</v>
      </c>
      <c r="H52" s="110">
        <v>128.75</v>
      </c>
      <c r="I52" s="118"/>
      <c r="J52" s="110">
        <v>132</v>
      </c>
      <c r="K52" s="110">
        <v>141.5</v>
      </c>
      <c r="L52" s="113"/>
      <c r="M52" s="313"/>
      <c r="N52" s="313"/>
    </row>
    <row r="53" spans="3:14" ht="24" customHeight="1">
      <c r="C53" s="79">
        <v>16</v>
      </c>
      <c r="D53" s="114">
        <v>117.5</v>
      </c>
      <c r="E53" s="114">
        <v>127</v>
      </c>
      <c r="F53" s="119"/>
      <c r="G53" s="114">
        <v>130.25</v>
      </c>
      <c r="H53" s="114">
        <v>139.75</v>
      </c>
      <c r="I53" s="120"/>
      <c r="J53" s="114">
        <v>143.25</v>
      </c>
      <c r="K53" s="114">
        <v>152.75</v>
      </c>
      <c r="L53" s="113"/>
      <c r="M53" s="313"/>
      <c r="N53" s="313"/>
    </row>
    <row r="54" spans="3:14" ht="24" customHeight="1">
      <c r="C54" s="109">
        <v>17</v>
      </c>
      <c r="D54" s="110">
        <v>128</v>
      </c>
      <c r="E54" s="110">
        <v>137.75</v>
      </c>
      <c r="F54" s="119"/>
      <c r="G54" s="110">
        <v>141</v>
      </c>
      <c r="H54" s="110">
        <v>151</v>
      </c>
      <c r="I54" s="120"/>
      <c r="J54" s="110">
        <v>154.75</v>
      </c>
      <c r="K54" s="110">
        <v>164.5</v>
      </c>
      <c r="L54" s="113"/>
      <c r="M54" s="313"/>
      <c r="N54" s="313"/>
    </row>
    <row r="55" spans="3:14" ht="15.75" thickBot="1"/>
    <row r="56" spans="3:14" ht="15.75" thickTop="1">
      <c r="C56" s="88"/>
      <c r="D56" s="88"/>
      <c r="E56" s="88"/>
      <c r="F56" s="88"/>
      <c r="G56" s="88"/>
      <c r="H56" s="88"/>
      <c r="I56" s="88"/>
      <c r="J56" s="88"/>
      <c r="K56" s="88"/>
      <c r="L56" s="88"/>
      <c r="M56" s="88"/>
      <c r="N56" s="88"/>
    </row>
    <row r="57" spans="3:14" ht="48.95" customHeight="1">
      <c r="C57" s="91"/>
      <c r="D57" s="92"/>
      <c r="E57" s="93"/>
      <c r="F57" s="93"/>
      <c r="G57" s="94" t="s">
        <v>63</v>
      </c>
      <c r="H57" s="95"/>
      <c r="I57" s="314" t="s">
        <v>21</v>
      </c>
      <c r="J57" s="314"/>
      <c r="K57" s="314"/>
      <c r="L57" s="93"/>
      <c r="M57" s="93"/>
      <c r="N57" s="96"/>
    </row>
    <row r="58" spans="3:14" ht="15.75">
      <c r="C58" s="97"/>
      <c r="D58" s="98"/>
      <c r="E58" s="99"/>
      <c r="F58" s="100"/>
      <c r="G58" s="315"/>
      <c r="H58" s="315"/>
      <c r="K58" s="101"/>
      <c r="L58" s="101"/>
      <c r="M58" s="121"/>
    </row>
    <row r="59" spans="3:14" ht="15.75">
      <c r="C59" s="102"/>
      <c r="D59" s="316" t="s">
        <v>52</v>
      </c>
      <c r="E59" s="317"/>
      <c r="F59" s="103"/>
      <c r="G59" s="316" t="s">
        <v>53</v>
      </c>
      <c r="H59" s="317"/>
      <c r="J59" s="316" t="s">
        <v>54</v>
      </c>
      <c r="K59" s="317"/>
      <c r="L59" s="83"/>
      <c r="M59" s="122"/>
    </row>
    <row r="60" spans="3:14" ht="30">
      <c r="C60" s="104" t="s">
        <v>55</v>
      </c>
      <c r="D60" s="104" t="s">
        <v>70</v>
      </c>
      <c r="E60" s="105" t="s">
        <v>71</v>
      </c>
      <c r="F60" s="106"/>
      <c r="G60" s="107" t="s">
        <v>70</v>
      </c>
      <c r="H60" s="105" t="s">
        <v>71</v>
      </c>
      <c r="I60" s="106"/>
      <c r="J60" s="107" t="s">
        <v>70</v>
      </c>
      <c r="K60" s="104" t="s">
        <v>71</v>
      </c>
      <c r="L60" s="106"/>
      <c r="N60" s="108"/>
    </row>
    <row r="61" spans="3:14" ht="24" customHeight="1">
      <c r="C61" s="109">
        <v>7</v>
      </c>
      <c r="D61" s="110">
        <v>49</v>
      </c>
      <c r="E61" s="110">
        <v>52.75</v>
      </c>
      <c r="F61" s="111"/>
      <c r="G61" s="110">
        <v>54</v>
      </c>
      <c r="H61" s="110">
        <v>57.75</v>
      </c>
      <c r="I61" s="112"/>
      <c r="J61" s="110">
        <v>59.25</v>
      </c>
      <c r="K61" s="110">
        <v>63</v>
      </c>
      <c r="L61" s="113"/>
      <c r="M61" s="313" t="str">
        <f>M44</f>
        <v>Ref. tarieven inclusief loonkosten, vaste nominale marge per schaal, reis/ autokosten en opleidingskosten. Voor overwerk wordt geen toeslag toegepast. Excl. BTW en excl. Opslag en excl. "Percentage doelstelling" waarmee u heeft ingeschreven.</v>
      </c>
      <c r="N61" s="313"/>
    </row>
    <row r="62" spans="3:14" ht="24" customHeight="1">
      <c r="C62" s="79">
        <v>8</v>
      </c>
      <c r="D62" s="114">
        <v>53.75</v>
      </c>
      <c r="E62" s="114">
        <v>58.25</v>
      </c>
      <c r="F62" s="115"/>
      <c r="G62" s="114">
        <v>59.75</v>
      </c>
      <c r="H62" s="114">
        <v>64.5</v>
      </c>
      <c r="I62" s="116"/>
      <c r="J62" s="114">
        <v>66.25</v>
      </c>
      <c r="K62" s="114">
        <v>70.75</v>
      </c>
      <c r="L62" s="113"/>
      <c r="M62" s="313"/>
      <c r="N62" s="313"/>
    </row>
    <row r="63" spans="3:14" ht="24" customHeight="1">
      <c r="C63" s="109">
        <v>9</v>
      </c>
      <c r="D63" s="110">
        <v>59.75</v>
      </c>
      <c r="E63" s="110">
        <v>65.5</v>
      </c>
      <c r="F63" s="111"/>
      <c r="G63" s="110">
        <v>67.25</v>
      </c>
      <c r="H63" s="110">
        <v>73.25</v>
      </c>
      <c r="I63" s="112"/>
      <c r="J63" s="110">
        <v>75.25</v>
      </c>
      <c r="K63" s="110">
        <v>81</v>
      </c>
      <c r="L63" s="113"/>
      <c r="M63" s="313"/>
      <c r="N63" s="313"/>
    </row>
    <row r="64" spans="3:14" ht="24" customHeight="1">
      <c r="C64" s="79">
        <v>10</v>
      </c>
      <c r="D64" s="114">
        <v>61.5</v>
      </c>
      <c r="E64" s="114">
        <v>69.75</v>
      </c>
      <c r="F64" s="111"/>
      <c r="G64" s="114">
        <v>71.75</v>
      </c>
      <c r="H64" s="114">
        <v>80</v>
      </c>
      <c r="I64" s="112"/>
      <c r="J64" s="114">
        <v>82.5</v>
      </c>
      <c r="K64" s="114">
        <v>90.75</v>
      </c>
      <c r="L64" s="113"/>
      <c r="M64" s="313"/>
      <c r="N64" s="313"/>
    </row>
    <row r="65" spans="3:14" ht="24" customHeight="1">
      <c r="C65" s="109">
        <v>11</v>
      </c>
      <c r="D65" s="110">
        <v>72.25</v>
      </c>
      <c r="E65" s="110">
        <v>81</v>
      </c>
      <c r="F65" s="111"/>
      <c r="G65" s="110">
        <v>83.5</v>
      </c>
      <c r="H65" s="110">
        <v>92.25</v>
      </c>
      <c r="I65" s="112"/>
      <c r="J65" s="110">
        <v>95</v>
      </c>
      <c r="K65" s="110">
        <v>103.75</v>
      </c>
      <c r="L65" s="113"/>
      <c r="M65" s="313"/>
      <c r="N65" s="313"/>
    </row>
    <row r="66" spans="3:14" ht="24" customHeight="1">
      <c r="C66" s="79">
        <v>12</v>
      </c>
      <c r="D66" s="114">
        <v>82.5</v>
      </c>
      <c r="E66" s="114">
        <v>91.5</v>
      </c>
      <c r="F66" s="111"/>
      <c r="G66" s="114">
        <v>94.25</v>
      </c>
      <c r="H66" s="114">
        <v>103.5</v>
      </c>
      <c r="I66" s="112"/>
      <c r="J66" s="114">
        <v>106.5</v>
      </c>
      <c r="K66" s="114">
        <v>114.5</v>
      </c>
      <c r="L66" s="113"/>
      <c r="M66" s="313"/>
      <c r="N66" s="313"/>
    </row>
    <row r="67" spans="3:14" ht="24" customHeight="1">
      <c r="C67" s="109">
        <v>13</v>
      </c>
      <c r="D67" s="110">
        <v>92</v>
      </c>
      <c r="E67" s="110">
        <v>102.5</v>
      </c>
      <c r="F67" s="111"/>
      <c r="G67" s="110">
        <v>105.5</v>
      </c>
      <c r="H67" s="110">
        <v>114.75</v>
      </c>
      <c r="I67" s="112"/>
      <c r="J67" s="110">
        <v>118.25</v>
      </c>
      <c r="K67" s="110">
        <v>127.25</v>
      </c>
      <c r="L67" s="113"/>
      <c r="M67" s="313"/>
      <c r="N67" s="313"/>
    </row>
    <row r="68" spans="3:14" ht="24" customHeight="1">
      <c r="C68" s="79">
        <v>14</v>
      </c>
      <c r="D68" s="114">
        <v>101.5</v>
      </c>
      <c r="E68" s="114">
        <v>111.5</v>
      </c>
      <c r="F68" s="111"/>
      <c r="G68" s="114">
        <v>114.75</v>
      </c>
      <c r="H68" s="114">
        <v>124.5</v>
      </c>
      <c r="I68" s="112"/>
      <c r="J68" s="114">
        <v>128</v>
      </c>
      <c r="K68" s="114">
        <v>137.5</v>
      </c>
      <c r="L68" s="113"/>
      <c r="M68" s="313"/>
      <c r="N68" s="313"/>
    </row>
    <row r="69" spans="3:14" ht="24" customHeight="1">
      <c r="C69" s="109">
        <v>15</v>
      </c>
      <c r="D69" s="110">
        <v>111.75</v>
      </c>
      <c r="E69" s="110">
        <v>121.25</v>
      </c>
      <c r="F69" s="117"/>
      <c r="G69" s="110">
        <v>124.5</v>
      </c>
      <c r="H69" s="110">
        <v>134.25</v>
      </c>
      <c r="I69" s="118"/>
      <c r="J69" s="110">
        <v>138</v>
      </c>
      <c r="K69" s="110">
        <v>147.5</v>
      </c>
      <c r="L69" s="113"/>
      <c r="M69" s="313"/>
      <c r="N69" s="313"/>
    </row>
    <row r="70" spans="3:14" ht="24" customHeight="1">
      <c r="C70" s="79">
        <v>16</v>
      </c>
      <c r="D70" s="114">
        <v>122</v>
      </c>
      <c r="E70" s="114">
        <v>131.5</v>
      </c>
      <c r="F70" s="119"/>
      <c r="G70" s="114">
        <v>135</v>
      </c>
      <c r="H70" s="114">
        <v>144.75</v>
      </c>
      <c r="I70" s="120"/>
      <c r="J70" s="114">
        <v>148.75</v>
      </c>
      <c r="K70" s="114">
        <v>158.25</v>
      </c>
      <c r="L70" s="113"/>
      <c r="M70" s="313"/>
      <c r="N70" s="313"/>
    </row>
    <row r="71" spans="3:14" ht="24" customHeight="1">
      <c r="C71" s="109">
        <v>17</v>
      </c>
      <c r="D71" s="110">
        <v>132.25</v>
      </c>
      <c r="E71" s="110">
        <v>142</v>
      </c>
      <c r="F71" s="119"/>
      <c r="G71" s="110">
        <v>145.75</v>
      </c>
      <c r="H71" s="110">
        <v>155.75</v>
      </c>
      <c r="I71" s="120"/>
      <c r="J71" s="110">
        <v>159.75</v>
      </c>
      <c r="K71" s="110">
        <v>169.75</v>
      </c>
      <c r="L71" s="113"/>
      <c r="M71" s="313"/>
      <c r="N71" s="313"/>
    </row>
    <row r="72" spans="3:14" ht="15.75" thickBot="1"/>
    <row r="73" spans="3:14" ht="15.75" thickTop="1">
      <c r="C73" s="88"/>
      <c r="D73" s="88"/>
      <c r="E73" s="88"/>
      <c r="F73" s="88"/>
      <c r="G73" s="88"/>
      <c r="H73" s="88"/>
      <c r="I73" s="88"/>
      <c r="J73" s="88"/>
      <c r="K73" s="88"/>
      <c r="L73" s="88"/>
      <c r="M73" s="88"/>
      <c r="N73" s="88"/>
    </row>
    <row r="74" spans="3:14" ht="48.95" customHeight="1">
      <c r="C74" s="91"/>
      <c r="D74" s="92"/>
      <c r="E74" s="93"/>
      <c r="F74" s="93"/>
      <c r="G74" s="94" t="s">
        <v>63</v>
      </c>
      <c r="H74" s="95"/>
      <c r="I74" s="314" t="s">
        <v>20</v>
      </c>
      <c r="J74" s="314"/>
      <c r="K74" s="314"/>
      <c r="L74" s="93"/>
      <c r="M74" s="93"/>
      <c r="N74" s="96"/>
    </row>
    <row r="75" spans="3:14" ht="15.75">
      <c r="C75" s="97"/>
      <c r="D75" s="98"/>
      <c r="E75" s="99"/>
      <c r="F75" s="100"/>
      <c r="G75" s="315"/>
      <c r="H75" s="315"/>
      <c r="K75" s="101"/>
      <c r="L75" s="101"/>
      <c r="M75" s="121"/>
    </row>
    <row r="76" spans="3:14" ht="15.75">
      <c r="C76" s="102"/>
      <c r="D76" s="316" t="s">
        <v>52</v>
      </c>
      <c r="E76" s="317"/>
      <c r="F76" s="103"/>
      <c r="G76" s="316" t="s">
        <v>53</v>
      </c>
      <c r="H76" s="317"/>
      <c r="J76" s="316" t="s">
        <v>54</v>
      </c>
      <c r="K76" s="317"/>
      <c r="L76" s="83"/>
      <c r="M76" s="122"/>
    </row>
    <row r="77" spans="3:14" ht="30">
      <c r="C77" s="104" t="s">
        <v>55</v>
      </c>
      <c r="D77" s="104" t="s">
        <v>70</v>
      </c>
      <c r="E77" s="105" t="s">
        <v>71</v>
      </c>
      <c r="F77" s="106"/>
      <c r="G77" s="107" t="s">
        <v>70</v>
      </c>
      <c r="H77" s="105" t="s">
        <v>71</v>
      </c>
      <c r="I77" s="106"/>
      <c r="J77" s="107" t="s">
        <v>70</v>
      </c>
      <c r="K77" s="104" t="s">
        <v>71</v>
      </c>
      <c r="L77" s="106"/>
      <c r="N77" s="108"/>
    </row>
    <row r="78" spans="3:14" ht="24" customHeight="1">
      <c r="C78" s="109">
        <v>7</v>
      </c>
      <c r="D78" s="110">
        <v>47.75</v>
      </c>
      <c r="E78" s="110">
        <v>51.25</v>
      </c>
      <c r="F78" s="111"/>
      <c r="G78" s="110">
        <v>52.5</v>
      </c>
      <c r="H78" s="110">
        <v>56.25</v>
      </c>
      <c r="I78" s="112"/>
      <c r="J78" s="110">
        <v>57.5</v>
      </c>
      <c r="K78" s="110">
        <v>61.25</v>
      </c>
      <c r="L78" s="113"/>
      <c r="M78" s="313" t="str">
        <f>M61</f>
        <v>Ref. tarieven inclusief loonkosten, vaste nominale marge per schaal, reis/ autokosten en opleidingskosten. Voor overwerk wordt geen toeslag toegepast. Excl. BTW en excl. Opslag en excl. "Percentage doelstelling" waarmee u heeft ingeschreven.</v>
      </c>
      <c r="N78" s="313"/>
    </row>
    <row r="79" spans="3:14" ht="24" customHeight="1">
      <c r="C79" s="79">
        <v>8</v>
      </c>
      <c r="D79" s="114">
        <v>52</v>
      </c>
      <c r="E79" s="114">
        <v>56.75</v>
      </c>
      <c r="F79" s="115"/>
      <c r="G79" s="114">
        <v>58</v>
      </c>
      <c r="H79" s="114">
        <v>62.75</v>
      </c>
      <c r="I79" s="116"/>
      <c r="J79" s="114">
        <v>64.25</v>
      </c>
      <c r="K79" s="114">
        <v>68.75</v>
      </c>
      <c r="L79" s="113"/>
      <c r="M79" s="313"/>
      <c r="N79" s="313"/>
    </row>
    <row r="80" spans="3:14" ht="24" customHeight="1">
      <c r="C80" s="109">
        <v>9</v>
      </c>
      <c r="D80" s="110">
        <v>57.5</v>
      </c>
      <c r="E80" s="110">
        <v>63.25</v>
      </c>
      <c r="F80" s="111"/>
      <c r="G80" s="110">
        <v>64.75</v>
      </c>
      <c r="H80" s="110">
        <v>70.75</v>
      </c>
      <c r="I80" s="112"/>
      <c r="J80" s="110">
        <v>72.5</v>
      </c>
      <c r="K80" s="110">
        <v>78.25</v>
      </c>
      <c r="L80" s="113"/>
      <c r="M80" s="313"/>
      <c r="N80" s="313"/>
    </row>
    <row r="81" spans="3:14" ht="24" customHeight="1">
      <c r="C81" s="79">
        <v>10</v>
      </c>
      <c r="D81" s="114">
        <v>58</v>
      </c>
      <c r="E81" s="114">
        <v>66.25</v>
      </c>
      <c r="F81" s="111"/>
      <c r="G81" s="114">
        <v>68</v>
      </c>
      <c r="H81" s="114">
        <v>76.25</v>
      </c>
      <c r="I81" s="112"/>
      <c r="J81" s="114">
        <v>78.25</v>
      </c>
      <c r="K81" s="114">
        <v>86.5</v>
      </c>
      <c r="L81" s="113"/>
      <c r="M81" s="313"/>
      <c r="N81" s="313"/>
    </row>
    <row r="82" spans="3:14" ht="24" customHeight="1">
      <c r="C82" s="109">
        <v>11</v>
      </c>
      <c r="D82" s="110">
        <v>69.25</v>
      </c>
      <c r="E82" s="110">
        <v>78</v>
      </c>
      <c r="F82" s="111"/>
      <c r="G82" s="110">
        <v>80</v>
      </c>
      <c r="H82" s="110">
        <v>88.75</v>
      </c>
      <c r="I82" s="112"/>
      <c r="J82" s="110">
        <v>91.25</v>
      </c>
      <c r="K82" s="110">
        <v>99.75</v>
      </c>
      <c r="L82" s="113"/>
      <c r="M82" s="313"/>
      <c r="N82" s="313"/>
    </row>
    <row r="83" spans="3:14" ht="24" customHeight="1">
      <c r="C83" s="79">
        <v>12</v>
      </c>
      <c r="D83" s="114">
        <v>80</v>
      </c>
      <c r="E83" s="114">
        <v>89.25</v>
      </c>
      <c r="F83" s="111"/>
      <c r="G83" s="114">
        <v>91.75</v>
      </c>
      <c r="H83" s="114">
        <v>100.75</v>
      </c>
      <c r="I83" s="112"/>
      <c r="J83" s="114">
        <v>103.75</v>
      </c>
      <c r="K83" s="114">
        <v>111.5</v>
      </c>
      <c r="L83" s="113"/>
      <c r="M83" s="313"/>
      <c r="N83" s="313"/>
    </row>
    <row r="84" spans="3:14" ht="24" customHeight="1">
      <c r="C84" s="109">
        <v>13</v>
      </c>
      <c r="D84" s="110">
        <v>89.75</v>
      </c>
      <c r="E84" s="110">
        <v>100.25</v>
      </c>
      <c r="F84" s="111"/>
      <c r="G84" s="110">
        <v>103</v>
      </c>
      <c r="H84" s="110">
        <v>112.25</v>
      </c>
      <c r="I84" s="112"/>
      <c r="J84" s="110">
        <v>115.25</v>
      </c>
      <c r="K84" s="110">
        <v>124.5</v>
      </c>
      <c r="L84" s="113"/>
      <c r="M84" s="313"/>
      <c r="N84" s="313"/>
    </row>
    <row r="85" spans="3:14" ht="24" customHeight="1">
      <c r="C85" s="79">
        <v>14</v>
      </c>
      <c r="D85" s="114">
        <v>98.5</v>
      </c>
      <c r="E85" s="114">
        <v>108.5</v>
      </c>
      <c r="F85" s="111"/>
      <c r="G85" s="114">
        <v>111.5</v>
      </c>
      <c r="H85" s="114">
        <v>121</v>
      </c>
      <c r="I85" s="112"/>
      <c r="J85" s="114">
        <v>124.25</v>
      </c>
      <c r="K85" s="114">
        <v>133.75</v>
      </c>
      <c r="L85" s="113"/>
      <c r="M85" s="313"/>
      <c r="N85" s="313"/>
    </row>
    <row r="86" spans="3:14" ht="24" customHeight="1">
      <c r="C86" s="109">
        <v>15</v>
      </c>
      <c r="D86" s="110">
        <v>108.25</v>
      </c>
      <c r="E86" s="110">
        <v>118</v>
      </c>
      <c r="F86" s="117"/>
      <c r="G86" s="110">
        <v>121</v>
      </c>
      <c r="H86" s="110">
        <v>130.5</v>
      </c>
      <c r="I86" s="118"/>
      <c r="J86" s="110">
        <v>133.75</v>
      </c>
      <c r="K86" s="110">
        <v>143.5</v>
      </c>
      <c r="L86" s="113"/>
      <c r="M86" s="313"/>
      <c r="N86" s="313"/>
    </row>
    <row r="87" spans="3:14" ht="24" customHeight="1">
      <c r="C87" s="79">
        <v>16</v>
      </c>
      <c r="D87" s="114">
        <v>118.75</v>
      </c>
      <c r="E87" s="114">
        <v>128.25</v>
      </c>
      <c r="F87" s="119"/>
      <c r="G87" s="114">
        <v>131.5</v>
      </c>
      <c r="H87" s="114">
        <v>141.25</v>
      </c>
      <c r="I87" s="120"/>
      <c r="J87" s="114">
        <v>144.75</v>
      </c>
      <c r="K87" s="114">
        <v>154.25</v>
      </c>
      <c r="L87" s="113"/>
      <c r="M87" s="313"/>
      <c r="N87" s="313"/>
    </row>
    <row r="88" spans="3:14" ht="24" customHeight="1">
      <c r="C88" s="109">
        <v>17</v>
      </c>
      <c r="D88" s="110">
        <v>129.25</v>
      </c>
      <c r="E88" s="110">
        <v>139.25</v>
      </c>
      <c r="F88" s="119"/>
      <c r="G88" s="110">
        <v>142.5</v>
      </c>
      <c r="H88" s="110">
        <v>152.5</v>
      </c>
      <c r="I88" s="120"/>
      <c r="J88" s="110">
        <v>156.25</v>
      </c>
      <c r="K88" s="110">
        <v>166</v>
      </c>
      <c r="L88" s="113"/>
      <c r="M88" s="313"/>
      <c r="N88" s="313"/>
    </row>
    <row r="89" spans="3:14" ht="15.75" thickBot="1"/>
    <row r="90" spans="3:14" ht="15.75" thickTop="1">
      <c r="C90" s="88"/>
      <c r="D90" s="88"/>
      <c r="E90" s="88"/>
      <c r="F90" s="88"/>
      <c r="G90" s="88"/>
      <c r="H90" s="88"/>
      <c r="I90" s="88"/>
      <c r="J90" s="88"/>
      <c r="K90" s="88"/>
      <c r="L90" s="88"/>
      <c r="M90" s="88"/>
      <c r="N90" s="88"/>
    </row>
    <row r="91" spans="3:14" ht="48.95" customHeight="1">
      <c r="C91" s="91"/>
      <c r="D91" s="92"/>
      <c r="E91" s="93"/>
      <c r="F91" s="93"/>
      <c r="G91" s="94" t="s">
        <v>63</v>
      </c>
      <c r="H91" s="95"/>
      <c r="I91" s="314" t="s">
        <v>58</v>
      </c>
      <c r="J91" s="314"/>
      <c r="K91" s="314"/>
      <c r="L91" s="93"/>
      <c r="M91" s="93"/>
      <c r="N91" s="96"/>
    </row>
    <row r="92" spans="3:14" ht="15.75">
      <c r="C92" s="97"/>
      <c r="D92" s="98"/>
      <c r="E92" s="99"/>
      <c r="F92" s="100"/>
      <c r="G92" s="315"/>
      <c r="H92" s="315"/>
      <c r="K92" s="101"/>
      <c r="L92" s="101"/>
      <c r="M92" s="121"/>
    </row>
    <row r="93" spans="3:14" ht="15.75">
      <c r="C93" s="102"/>
      <c r="D93" s="316" t="s">
        <v>52</v>
      </c>
      <c r="E93" s="317"/>
      <c r="F93" s="103"/>
      <c r="G93" s="316" t="s">
        <v>53</v>
      </c>
      <c r="H93" s="317"/>
      <c r="J93" s="316" t="s">
        <v>54</v>
      </c>
      <c r="K93" s="317"/>
      <c r="L93" s="83"/>
      <c r="M93" s="122"/>
    </row>
    <row r="94" spans="3:14" ht="30">
      <c r="C94" s="104" t="s">
        <v>55</v>
      </c>
      <c r="D94" s="104" t="s">
        <v>70</v>
      </c>
      <c r="E94" s="105" t="s">
        <v>71</v>
      </c>
      <c r="F94" s="106"/>
      <c r="G94" s="107" t="s">
        <v>70</v>
      </c>
      <c r="H94" s="105" t="s">
        <v>71</v>
      </c>
      <c r="I94" s="106"/>
      <c r="J94" s="107" t="s">
        <v>70</v>
      </c>
      <c r="K94" s="104" t="s">
        <v>71</v>
      </c>
      <c r="L94" s="106"/>
      <c r="N94" s="108"/>
    </row>
    <row r="95" spans="3:14" ht="24" customHeight="1">
      <c r="C95" s="109">
        <v>7</v>
      </c>
      <c r="D95" s="110">
        <v>48.5</v>
      </c>
      <c r="E95" s="110">
        <v>52.25</v>
      </c>
      <c r="F95" s="111"/>
      <c r="G95" s="110">
        <v>53.5</v>
      </c>
      <c r="H95" s="110">
        <v>57</v>
      </c>
      <c r="I95" s="112"/>
      <c r="J95" s="110">
        <v>58.5</v>
      </c>
      <c r="K95" s="110">
        <v>62.25</v>
      </c>
      <c r="L95" s="113"/>
      <c r="M95" s="313" t="str">
        <f>M78</f>
        <v>Ref. tarieven inclusief loonkosten, vaste nominale marge per schaal, reis/ autokosten en opleidingskosten. Voor overwerk wordt geen toeslag toegepast. Excl. BTW en excl. Opslag en excl. "Percentage doelstelling" waarmee u heeft ingeschreven.</v>
      </c>
      <c r="N95" s="313"/>
    </row>
    <row r="96" spans="3:14" ht="24" customHeight="1">
      <c r="C96" s="79">
        <v>8</v>
      </c>
      <c r="D96" s="114">
        <v>53</v>
      </c>
      <c r="E96" s="114">
        <v>57.5</v>
      </c>
      <c r="F96" s="115"/>
      <c r="G96" s="114">
        <v>59</v>
      </c>
      <c r="H96" s="114">
        <v>63.5</v>
      </c>
      <c r="I96" s="116"/>
      <c r="J96" s="114">
        <v>65.25</v>
      </c>
      <c r="K96" s="114">
        <v>69.75</v>
      </c>
      <c r="L96" s="113"/>
      <c r="M96" s="313"/>
      <c r="N96" s="313"/>
    </row>
    <row r="97" spans="3:14" ht="24" customHeight="1">
      <c r="C97" s="109">
        <v>9</v>
      </c>
      <c r="D97" s="110">
        <v>58.25</v>
      </c>
      <c r="E97" s="110">
        <v>64</v>
      </c>
      <c r="F97" s="111"/>
      <c r="G97" s="110">
        <v>65.75</v>
      </c>
      <c r="H97" s="110">
        <v>71.5</v>
      </c>
      <c r="I97" s="112"/>
      <c r="J97" s="110">
        <v>73.5</v>
      </c>
      <c r="K97" s="110">
        <v>79.25</v>
      </c>
      <c r="L97" s="113"/>
      <c r="M97" s="313"/>
      <c r="N97" s="313"/>
    </row>
    <row r="98" spans="3:14" ht="24" customHeight="1">
      <c r="C98" s="79">
        <v>10</v>
      </c>
      <c r="D98" s="114">
        <v>59.75</v>
      </c>
      <c r="E98" s="114">
        <v>68</v>
      </c>
      <c r="F98" s="111"/>
      <c r="G98" s="114">
        <v>69.75</v>
      </c>
      <c r="H98" s="114">
        <v>78.25</v>
      </c>
      <c r="I98" s="112"/>
      <c r="J98" s="114">
        <v>80.25</v>
      </c>
      <c r="K98" s="114">
        <v>88.5</v>
      </c>
      <c r="L98" s="113"/>
      <c r="M98" s="313"/>
      <c r="N98" s="313"/>
    </row>
    <row r="99" spans="3:14" ht="24" customHeight="1">
      <c r="C99" s="109">
        <v>11</v>
      </c>
      <c r="D99" s="110">
        <v>70.75</v>
      </c>
      <c r="E99" s="110">
        <v>79.5</v>
      </c>
      <c r="F99" s="111"/>
      <c r="G99" s="110">
        <v>81.75</v>
      </c>
      <c r="H99" s="110">
        <v>90.5</v>
      </c>
      <c r="I99" s="112"/>
      <c r="J99" s="110">
        <v>93.25</v>
      </c>
      <c r="K99" s="110">
        <v>101.75</v>
      </c>
      <c r="L99" s="113"/>
      <c r="M99" s="313"/>
      <c r="N99" s="313"/>
    </row>
    <row r="100" spans="3:14" ht="24" customHeight="1">
      <c r="C100" s="79">
        <v>12</v>
      </c>
      <c r="D100" s="114">
        <v>82.5</v>
      </c>
      <c r="E100" s="114">
        <v>91.75</v>
      </c>
      <c r="F100" s="111"/>
      <c r="G100" s="114">
        <v>94.5</v>
      </c>
      <c r="H100" s="114">
        <v>103.5</v>
      </c>
      <c r="I100" s="112"/>
      <c r="J100" s="114">
        <v>106.75</v>
      </c>
      <c r="K100" s="114">
        <v>114.5</v>
      </c>
      <c r="L100" s="113"/>
      <c r="M100" s="313"/>
      <c r="N100" s="313"/>
    </row>
    <row r="101" spans="3:14" ht="24" customHeight="1">
      <c r="C101" s="109">
        <v>13</v>
      </c>
      <c r="D101" s="110">
        <v>92</v>
      </c>
      <c r="E101" s="110">
        <v>102.75</v>
      </c>
      <c r="F101" s="111"/>
      <c r="G101" s="110">
        <v>105.75</v>
      </c>
      <c r="H101" s="110">
        <v>115</v>
      </c>
      <c r="I101" s="112"/>
      <c r="J101" s="110">
        <v>118.25</v>
      </c>
      <c r="K101" s="110">
        <v>127.5</v>
      </c>
      <c r="L101" s="113"/>
      <c r="M101" s="313"/>
      <c r="N101" s="313"/>
    </row>
    <row r="102" spans="3:14" ht="24" customHeight="1">
      <c r="C102" s="79">
        <v>14</v>
      </c>
      <c r="D102" s="114">
        <v>101.75</v>
      </c>
      <c r="E102" s="114">
        <v>111.75</v>
      </c>
      <c r="F102" s="111"/>
      <c r="G102" s="114">
        <v>115</v>
      </c>
      <c r="H102" s="114">
        <v>124.75</v>
      </c>
      <c r="I102" s="112"/>
      <c r="J102" s="114">
        <v>128.25</v>
      </c>
      <c r="K102" s="114">
        <v>137.75</v>
      </c>
      <c r="L102" s="113"/>
      <c r="M102" s="313"/>
      <c r="N102" s="313"/>
    </row>
    <row r="103" spans="3:14" ht="24" customHeight="1">
      <c r="C103" s="109">
        <v>15</v>
      </c>
      <c r="D103" s="110">
        <v>112.5</v>
      </c>
      <c r="E103" s="110">
        <v>122</v>
      </c>
      <c r="F103" s="117"/>
      <c r="G103" s="110">
        <v>125.5</v>
      </c>
      <c r="H103" s="110">
        <v>135</v>
      </c>
      <c r="I103" s="118"/>
      <c r="J103" s="110">
        <v>138.75</v>
      </c>
      <c r="K103" s="110">
        <v>148.5</v>
      </c>
      <c r="L103" s="113"/>
      <c r="M103" s="313"/>
      <c r="N103" s="313"/>
    </row>
    <row r="104" spans="3:14" ht="24" customHeight="1">
      <c r="C104" s="79">
        <v>16</v>
      </c>
      <c r="D104" s="114">
        <v>122</v>
      </c>
      <c r="E104" s="114">
        <v>131.5</v>
      </c>
      <c r="F104" s="119"/>
      <c r="G104" s="114">
        <v>135.25</v>
      </c>
      <c r="H104" s="114">
        <v>144.75</v>
      </c>
      <c r="I104" s="120"/>
      <c r="J104" s="114">
        <v>148.75</v>
      </c>
      <c r="K104" s="114">
        <v>158.25</v>
      </c>
      <c r="L104" s="113"/>
      <c r="M104" s="313"/>
      <c r="N104" s="313"/>
    </row>
    <row r="105" spans="3:14" ht="24" customHeight="1">
      <c r="C105" s="109">
        <v>17</v>
      </c>
      <c r="D105" s="110">
        <v>131.75</v>
      </c>
      <c r="E105" s="110">
        <v>141.5</v>
      </c>
      <c r="F105" s="119"/>
      <c r="G105" s="110">
        <v>145.25</v>
      </c>
      <c r="H105" s="110">
        <v>155.25</v>
      </c>
      <c r="I105" s="120"/>
      <c r="J105" s="110">
        <v>159.25</v>
      </c>
      <c r="K105" s="110">
        <v>169</v>
      </c>
      <c r="L105" s="113"/>
      <c r="M105" s="313"/>
      <c r="N105" s="313"/>
    </row>
    <row r="106" spans="3:14" ht="15.75" thickBot="1"/>
    <row r="107" spans="3:14" ht="15.75" thickTop="1">
      <c r="C107" s="88"/>
      <c r="D107" s="88"/>
      <c r="E107" s="88"/>
      <c r="F107" s="88"/>
      <c r="G107" s="88"/>
      <c r="H107" s="88"/>
      <c r="I107" s="88"/>
      <c r="J107" s="88"/>
      <c r="K107" s="88"/>
      <c r="L107" s="88"/>
      <c r="M107" s="88"/>
      <c r="N107" s="88"/>
    </row>
    <row r="108" spans="3:14" ht="48.95" customHeight="1">
      <c r="C108" s="91"/>
      <c r="D108" s="92"/>
      <c r="E108" s="93"/>
      <c r="F108" s="93"/>
      <c r="G108" s="94" t="s">
        <v>63</v>
      </c>
      <c r="H108" s="95"/>
      <c r="I108" s="314" t="s">
        <v>59</v>
      </c>
      <c r="J108" s="314"/>
      <c r="K108" s="314"/>
      <c r="L108" s="93"/>
      <c r="M108" s="93"/>
      <c r="N108" s="96"/>
    </row>
    <row r="109" spans="3:14" ht="15.75">
      <c r="C109" s="97"/>
      <c r="D109" s="98"/>
      <c r="E109" s="99"/>
      <c r="F109" s="100"/>
      <c r="G109" s="315"/>
      <c r="H109" s="315"/>
      <c r="K109" s="101"/>
      <c r="L109" s="101"/>
      <c r="M109" s="121"/>
    </row>
    <row r="110" spans="3:14" ht="15.75">
      <c r="C110" s="102"/>
      <c r="D110" s="316" t="s">
        <v>52</v>
      </c>
      <c r="E110" s="317"/>
      <c r="F110" s="103"/>
      <c r="G110" s="316" t="s">
        <v>53</v>
      </c>
      <c r="H110" s="317"/>
      <c r="J110" s="316" t="s">
        <v>54</v>
      </c>
      <c r="K110" s="317"/>
      <c r="L110" s="83"/>
      <c r="M110" s="122"/>
    </row>
    <row r="111" spans="3:14" ht="30">
      <c r="C111" s="104" t="s">
        <v>55</v>
      </c>
      <c r="D111" s="104" t="s">
        <v>70</v>
      </c>
      <c r="E111" s="105" t="s">
        <v>71</v>
      </c>
      <c r="F111" s="106"/>
      <c r="G111" s="107" t="s">
        <v>70</v>
      </c>
      <c r="H111" s="105" t="s">
        <v>71</v>
      </c>
      <c r="I111" s="106"/>
      <c r="J111" s="107" t="s">
        <v>70</v>
      </c>
      <c r="K111" s="104" t="s">
        <v>71</v>
      </c>
      <c r="L111" s="106"/>
      <c r="N111" s="108"/>
    </row>
    <row r="112" spans="3:14" ht="23.1" customHeight="1">
      <c r="C112" s="109">
        <v>7</v>
      </c>
      <c r="D112" s="110">
        <v>49.25</v>
      </c>
      <c r="E112" s="110">
        <v>53</v>
      </c>
      <c r="F112" s="111"/>
      <c r="G112" s="110">
        <v>54.25</v>
      </c>
      <c r="H112" s="110">
        <v>58</v>
      </c>
      <c r="I112" s="112"/>
      <c r="J112" s="110">
        <v>59.5</v>
      </c>
      <c r="K112" s="110">
        <v>63.25</v>
      </c>
      <c r="L112" s="113"/>
      <c r="M112" s="313" t="str">
        <f>M95</f>
        <v>Ref. tarieven inclusief loonkosten, vaste nominale marge per schaal, reis/ autokosten en opleidingskosten. Voor overwerk wordt geen toeslag toegepast. Excl. BTW en excl. Opslag en excl. "Percentage doelstelling" waarmee u heeft ingeschreven.</v>
      </c>
      <c r="N112" s="313"/>
    </row>
    <row r="113" spans="3:14" ht="23.1" customHeight="1">
      <c r="C113" s="79">
        <v>8</v>
      </c>
      <c r="D113" s="114">
        <v>54</v>
      </c>
      <c r="E113" s="114">
        <v>58.75</v>
      </c>
      <c r="F113" s="115"/>
      <c r="G113" s="114">
        <v>60.25</v>
      </c>
      <c r="H113" s="114">
        <v>65</v>
      </c>
      <c r="I113" s="116"/>
      <c r="J113" s="114">
        <v>66.75</v>
      </c>
      <c r="K113" s="114">
        <v>71.25</v>
      </c>
      <c r="L113" s="113"/>
      <c r="M113" s="313"/>
      <c r="N113" s="313"/>
    </row>
    <row r="114" spans="3:14" ht="23.1" customHeight="1">
      <c r="C114" s="109">
        <v>9</v>
      </c>
      <c r="D114" s="110">
        <v>60</v>
      </c>
      <c r="E114" s="110">
        <v>66</v>
      </c>
      <c r="F114" s="111"/>
      <c r="G114" s="110">
        <v>67.75</v>
      </c>
      <c r="H114" s="110">
        <v>73.5</v>
      </c>
      <c r="I114" s="112"/>
      <c r="J114" s="110">
        <v>75.75</v>
      </c>
      <c r="K114" s="110">
        <v>81.5</v>
      </c>
      <c r="L114" s="113"/>
      <c r="M114" s="313"/>
      <c r="N114" s="313"/>
    </row>
    <row r="115" spans="3:14" ht="23.1" customHeight="1">
      <c r="C115" s="79">
        <v>10</v>
      </c>
      <c r="D115" s="114">
        <v>62.75</v>
      </c>
      <c r="E115" s="114">
        <v>71</v>
      </c>
      <c r="F115" s="111"/>
      <c r="G115" s="114">
        <v>73.25</v>
      </c>
      <c r="H115" s="114">
        <v>81.5</v>
      </c>
      <c r="I115" s="112"/>
      <c r="J115" s="114">
        <v>84</v>
      </c>
      <c r="K115" s="114">
        <v>92.5</v>
      </c>
      <c r="L115" s="113"/>
      <c r="M115" s="313"/>
      <c r="N115" s="313"/>
    </row>
    <row r="116" spans="3:14" ht="23.1" customHeight="1">
      <c r="C116" s="109">
        <v>11</v>
      </c>
      <c r="D116" s="110">
        <v>73.5</v>
      </c>
      <c r="E116" s="110">
        <v>82.25</v>
      </c>
      <c r="F116" s="111"/>
      <c r="G116" s="110">
        <v>85</v>
      </c>
      <c r="H116" s="110">
        <v>93.5</v>
      </c>
      <c r="I116" s="112"/>
      <c r="J116" s="110">
        <v>96.5</v>
      </c>
      <c r="K116" s="110">
        <v>105.25</v>
      </c>
      <c r="L116" s="113"/>
      <c r="M116" s="313"/>
      <c r="N116" s="313"/>
    </row>
    <row r="117" spans="3:14" ht="23.1" customHeight="1">
      <c r="C117" s="79">
        <v>12</v>
      </c>
      <c r="D117" s="114">
        <v>82.75</v>
      </c>
      <c r="E117" s="114">
        <v>92</v>
      </c>
      <c r="F117" s="111"/>
      <c r="G117" s="114">
        <v>94.75</v>
      </c>
      <c r="H117" s="114">
        <v>104</v>
      </c>
      <c r="I117" s="112"/>
      <c r="J117" s="114">
        <v>107</v>
      </c>
      <c r="K117" s="114">
        <v>115</v>
      </c>
      <c r="L117" s="113"/>
      <c r="M117" s="313"/>
      <c r="N117" s="313"/>
    </row>
    <row r="118" spans="3:14" ht="23.1" customHeight="1">
      <c r="C118" s="109">
        <v>13</v>
      </c>
      <c r="D118" s="110">
        <v>92.5</v>
      </c>
      <c r="E118" s="110">
        <v>103</v>
      </c>
      <c r="F118" s="111"/>
      <c r="G118" s="110">
        <v>106</v>
      </c>
      <c r="H118" s="110">
        <v>115.25</v>
      </c>
      <c r="I118" s="112"/>
      <c r="J118" s="110">
        <v>118.75</v>
      </c>
      <c r="K118" s="110">
        <v>127.75</v>
      </c>
      <c r="L118" s="113"/>
      <c r="M118" s="313"/>
      <c r="N118" s="313"/>
    </row>
    <row r="119" spans="3:14" ht="23.1" customHeight="1">
      <c r="C119" s="79">
        <v>14</v>
      </c>
      <c r="D119" s="114">
        <v>102.75</v>
      </c>
      <c r="E119" s="114">
        <v>112.75</v>
      </c>
      <c r="F119" s="111"/>
      <c r="G119" s="114">
        <v>116.25</v>
      </c>
      <c r="H119" s="114">
        <v>125.75</v>
      </c>
      <c r="I119" s="112"/>
      <c r="J119" s="114">
        <v>129.5</v>
      </c>
      <c r="K119" s="114">
        <v>139.25</v>
      </c>
      <c r="L119" s="113"/>
      <c r="M119" s="313"/>
      <c r="N119" s="313"/>
    </row>
    <row r="120" spans="3:14" ht="23.1" customHeight="1">
      <c r="C120" s="109">
        <v>15</v>
      </c>
      <c r="D120" s="110">
        <v>113.75</v>
      </c>
      <c r="E120" s="110">
        <v>123.25</v>
      </c>
      <c r="F120" s="117"/>
      <c r="G120" s="110">
        <v>127</v>
      </c>
      <c r="H120" s="110">
        <v>136.5</v>
      </c>
      <c r="I120" s="118"/>
      <c r="J120" s="110">
        <v>140.5</v>
      </c>
      <c r="K120" s="110">
        <v>150.25</v>
      </c>
      <c r="L120" s="113"/>
      <c r="M120" s="313"/>
      <c r="N120" s="313"/>
    </row>
    <row r="121" spans="3:14" ht="23.1" customHeight="1">
      <c r="C121" s="79">
        <v>16</v>
      </c>
      <c r="D121" s="114">
        <v>123</v>
      </c>
      <c r="E121" s="114">
        <v>132.5</v>
      </c>
      <c r="F121" s="119"/>
      <c r="G121" s="114">
        <v>136.25</v>
      </c>
      <c r="H121" s="114">
        <v>146</v>
      </c>
      <c r="I121" s="120"/>
      <c r="J121" s="114">
        <v>150</v>
      </c>
      <c r="K121" s="114">
        <v>159.5</v>
      </c>
      <c r="L121" s="113"/>
      <c r="M121" s="313"/>
      <c r="N121" s="313"/>
    </row>
    <row r="122" spans="3:14" ht="23.1" customHeight="1">
      <c r="C122" s="109">
        <v>17</v>
      </c>
      <c r="D122" s="110">
        <v>133.75</v>
      </c>
      <c r="E122" s="110">
        <v>143.75</v>
      </c>
      <c r="F122" s="119"/>
      <c r="G122" s="110">
        <v>147.5</v>
      </c>
      <c r="H122" s="110">
        <v>157.5</v>
      </c>
      <c r="I122" s="120"/>
      <c r="J122" s="110">
        <v>161.75</v>
      </c>
      <c r="K122" s="110">
        <v>171.75</v>
      </c>
      <c r="L122" s="113"/>
      <c r="M122" s="313"/>
      <c r="N122" s="313"/>
    </row>
    <row r="123" spans="3:14" ht="15.75" thickBot="1"/>
    <row r="124" spans="3:14" ht="15.75" thickTop="1">
      <c r="C124" s="88"/>
      <c r="D124" s="88"/>
      <c r="E124" s="88"/>
      <c r="F124" s="88"/>
      <c r="G124" s="88"/>
      <c r="H124" s="88"/>
      <c r="I124" s="88"/>
      <c r="J124" s="88"/>
      <c r="K124" s="88"/>
      <c r="L124" s="88"/>
      <c r="M124" s="88"/>
      <c r="N124" s="88"/>
    </row>
    <row r="125" spans="3:14" ht="48.95" customHeight="1">
      <c r="C125" s="91"/>
      <c r="D125" s="92"/>
      <c r="E125" s="93"/>
      <c r="F125" s="93"/>
      <c r="G125" s="94" t="s">
        <v>63</v>
      </c>
      <c r="H125" s="95"/>
      <c r="I125" s="314" t="s">
        <v>60</v>
      </c>
      <c r="J125" s="314"/>
      <c r="K125" s="314"/>
      <c r="L125" s="93"/>
      <c r="M125" s="93"/>
      <c r="N125" s="96"/>
    </row>
    <row r="126" spans="3:14" ht="15.75">
      <c r="C126" s="97"/>
      <c r="D126" s="98"/>
      <c r="E126" s="99"/>
      <c r="F126" s="100"/>
      <c r="G126" s="315"/>
      <c r="H126" s="315"/>
      <c r="K126" s="101"/>
      <c r="L126" s="101"/>
      <c r="M126" s="121"/>
    </row>
    <row r="127" spans="3:14" ht="15.75">
      <c r="C127" s="102"/>
      <c r="D127" s="316" t="s">
        <v>52</v>
      </c>
      <c r="E127" s="317"/>
      <c r="F127" s="103"/>
      <c r="G127" s="316" t="s">
        <v>53</v>
      </c>
      <c r="H127" s="317"/>
      <c r="J127" s="316" t="s">
        <v>54</v>
      </c>
      <c r="K127" s="317"/>
      <c r="L127" s="83"/>
      <c r="M127" s="122"/>
    </row>
    <row r="128" spans="3:14" ht="30">
      <c r="C128" s="104" t="s">
        <v>55</v>
      </c>
      <c r="D128" s="104" t="s">
        <v>70</v>
      </c>
      <c r="E128" s="105" t="s">
        <v>71</v>
      </c>
      <c r="F128" s="106"/>
      <c r="G128" s="107" t="s">
        <v>70</v>
      </c>
      <c r="H128" s="105" t="s">
        <v>71</v>
      </c>
      <c r="I128" s="106"/>
      <c r="J128" s="107" t="s">
        <v>70</v>
      </c>
      <c r="K128" s="104" t="s">
        <v>71</v>
      </c>
      <c r="L128" s="106"/>
      <c r="N128" s="108"/>
    </row>
    <row r="129" spans="3:14" ht="24" customHeight="1">
      <c r="C129" s="109">
        <v>7</v>
      </c>
      <c r="D129" s="110">
        <v>47.75</v>
      </c>
      <c r="E129" s="110">
        <v>51.5</v>
      </c>
      <c r="F129" s="111"/>
      <c r="G129" s="110">
        <v>52.75</v>
      </c>
      <c r="H129" s="110">
        <v>56.25</v>
      </c>
      <c r="I129" s="112"/>
      <c r="J129" s="110">
        <v>57.75</v>
      </c>
      <c r="K129" s="110">
        <v>61.25</v>
      </c>
      <c r="L129" s="113"/>
      <c r="M129" s="313" t="str">
        <f>M112</f>
        <v>Ref. tarieven inclusief loonkosten, vaste nominale marge per schaal, reis/ autokosten en opleidingskosten. Voor overwerk wordt geen toeslag toegepast. Excl. BTW en excl. Opslag en excl. "Percentage doelstelling" waarmee u heeft ingeschreven.</v>
      </c>
      <c r="N129" s="313"/>
    </row>
    <row r="130" spans="3:14" ht="24" customHeight="1">
      <c r="C130" s="79">
        <v>8</v>
      </c>
      <c r="D130" s="114">
        <v>52</v>
      </c>
      <c r="E130" s="114">
        <v>56.75</v>
      </c>
      <c r="F130" s="115"/>
      <c r="G130" s="114">
        <v>58</v>
      </c>
      <c r="H130" s="114">
        <v>62.75</v>
      </c>
      <c r="I130" s="116"/>
      <c r="J130" s="114">
        <v>64.25</v>
      </c>
      <c r="K130" s="114">
        <v>68.75</v>
      </c>
      <c r="L130" s="113"/>
      <c r="M130" s="313"/>
      <c r="N130" s="313"/>
    </row>
    <row r="131" spans="3:14" ht="24" customHeight="1">
      <c r="C131" s="109">
        <v>9</v>
      </c>
      <c r="D131" s="110">
        <v>57.25</v>
      </c>
      <c r="E131" s="110">
        <v>63</v>
      </c>
      <c r="F131" s="111"/>
      <c r="G131" s="110">
        <v>64.75</v>
      </c>
      <c r="H131" s="110">
        <v>70.5</v>
      </c>
      <c r="I131" s="112"/>
      <c r="J131" s="110">
        <v>72.25</v>
      </c>
      <c r="K131" s="110">
        <v>78</v>
      </c>
      <c r="L131" s="113"/>
      <c r="M131" s="313"/>
      <c r="N131" s="313"/>
    </row>
    <row r="132" spans="3:14" ht="24" customHeight="1">
      <c r="C132" s="79">
        <v>10</v>
      </c>
      <c r="D132" s="114">
        <v>59.25</v>
      </c>
      <c r="E132" s="114">
        <v>67.5</v>
      </c>
      <c r="F132" s="111"/>
      <c r="G132" s="114">
        <v>69.25</v>
      </c>
      <c r="H132" s="114">
        <v>77.5</v>
      </c>
      <c r="I132" s="112"/>
      <c r="J132" s="114">
        <v>79.75</v>
      </c>
      <c r="K132" s="114">
        <v>88</v>
      </c>
      <c r="L132" s="113"/>
      <c r="M132" s="313"/>
      <c r="N132" s="313"/>
    </row>
    <row r="133" spans="3:14" ht="24" customHeight="1">
      <c r="C133" s="109">
        <v>11</v>
      </c>
      <c r="D133" s="110">
        <v>70.5</v>
      </c>
      <c r="E133" s="110">
        <v>79.25</v>
      </c>
      <c r="F133" s="111"/>
      <c r="G133" s="110">
        <v>81.5</v>
      </c>
      <c r="H133" s="110">
        <v>90.25</v>
      </c>
      <c r="I133" s="112"/>
      <c r="J133" s="110">
        <v>92.75</v>
      </c>
      <c r="K133" s="110">
        <v>101.5</v>
      </c>
      <c r="L133" s="113"/>
      <c r="M133" s="313"/>
      <c r="N133" s="313"/>
    </row>
    <row r="134" spans="3:14" ht="24" customHeight="1">
      <c r="C134" s="79">
        <v>12</v>
      </c>
      <c r="D134" s="114">
        <v>80</v>
      </c>
      <c r="E134" s="114">
        <v>89.25</v>
      </c>
      <c r="F134" s="111"/>
      <c r="G134" s="114">
        <v>91.75</v>
      </c>
      <c r="H134" s="114">
        <v>100.75</v>
      </c>
      <c r="I134" s="112"/>
      <c r="J134" s="114">
        <v>103.5</v>
      </c>
      <c r="K134" s="114">
        <v>111.5</v>
      </c>
      <c r="L134" s="113"/>
      <c r="M134" s="313"/>
      <c r="N134" s="313"/>
    </row>
    <row r="135" spans="3:14" ht="24" customHeight="1">
      <c r="C135" s="109">
        <v>13</v>
      </c>
      <c r="D135" s="110">
        <v>89</v>
      </c>
      <c r="E135" s="110">
        <v>99.5</v>
      </c>
      <c r="F135" s="111"/>
      <c r="G135" s="110">
        <v>102.25</v>
      </c>
      <c r="H135" s="110">
        <v>111.5</v>
      </c>
      <c r="I135" s="112"/>
      <c r="J135" s="110">
        <v>114.5</v>
      </c>
      <c r="K135" s="110">
        <v>123.5</v>
      </c>
      <c r="L135" s="113"/>
      <c r="M135" s="313"/>
      <c r="N135" s="313"/>
    </row>
    <row r="136" spans="3:14" ht="24" customHeight="1">
      <c r="C136" s="79">
        <v>14</v>
      </c>
      <c r="D136" s="114">
        <v>99.25</v>
      </c>
      <c r="E136" s="114">
        <v>109.25</v>
      </c>
      <c r="F136" s="111"/>
      <c r="G136" s="114">
        <v>112.25</v>
      </c>
      <c r="H136" s="114">
        <v>122</v>
      </c>
      <c r="I136" s="112"/>
      <c r="J136" s="114">
        <v>125.25</v>
      </c>
      <c r="K136" s="114">
        <v>134.75</v>
      </c>
      <c r="L136" s="113"/>
      <c r="M136" s="313"/>
      <c r="N136" s="313"/>
    </row>
    <row r="137" spans="3:14" ht="24" customHeight="1">
      <c r="C137" s="109">
        <v>15</v>
      </c>
      <c r="D137" s="110">
        <v>109</v>
      </c>
      <c r="E137" s="110">
        <v>118.5</v>
      </c>
      <c r="F137" s="117"/>
      <c r="G137" s="110">
        <v>121.75</v>
      </c>
      <c r="H137" s="110">
        <v>131.25</v>
      </c>
      <c r="I137" s="118"/>
      <c r="J137" s="110">
        <v>134.75</v>
      </c>
      <c r="K137" s="110">
        <v>144.25</v>
      </c>
      <c r="L137" s="113"/>
      <c r="M137" s="313"/>
      <c r="N137" s="313"/>
    </row>
    <row r="138" spans="3:14" ht="24" customHeight="1">
      <c r="C138" s="79">
        <v>16</v>
      </c>
      <c r="D138" s="114">
        <v>119.5</v>
      </c>
      <c r="E138" s="114">
        <v>129</v>
      </c>
      <c r="F138" s="119"/>
      <c r="G138" s="114">
        <v>132.25</v>
      </c>
      <c r="H138" s="114">
        <v>142</v>
      </c>
      <c r="I138" s="120"/>
      <c r="J138" s="114">
        <v>145.5</v>
      </c>
      <c r="K138" s="114">
        <v>155.25</v>
      </c>
      <c r="L138" s="113"/>
      <c r="M138" s="313"/>
      <c r="N138" s="313"/>
    </row>
    <row r="139" spans="3:14" ht="24" customHeight="1">
      <c r="C139" s="109">
        <v>17</v>
      </c>
      <c r="D139" s="110">
        <v>129.75</v>
      </c>
      <c r="E139" s="110">
        <v>139.75</v>
      </c>
      <c r="F139" s="119"/>
      <c r="G139" s="110">
        <v>143.25</v>
      </c>
      <c r="H139" s="110">
        <v>153</v>
      </c>
      <c r="I139" s="120"/>
      <c r="J139" s="110">
        <v>157</v>
      </c>
      <c r="K139" s="110">
        <v>166.75</v>
      </c>
      <c r="L139" s="113"/>
      <c r="M139" s="313"/>
      <c r="N139" s="313"/>
    </row>
    <row r="140" spans="3:14" ht="15.75" thickBot="1"/>
    <row r="141" spans="3:14" ht="15.75" thickTop="1">
      <c r="C141" s="88"/>
      <c r="D141" s="88"/>
      <c r="E141" s="88"/>
      <c r="F141" s="88"/>
      <c r="G141" s="88"/>
      <c r="H141" s="88"/>
      <c r="I141" s="88"/>
      <c r="J141" s="88"/>
      <c r="K141" s="88"/>
      <c r="L141" s="88"/>
      <c r="M141" s="88"/>
      <c r="N141" s="88"/>
    </row>
    <row r="142" spans="3:14" ht="48.95" customHeight="1">
      <c r="C142" s="91"/>
      <c r="D142" s="92"/>
      <c r="E142" s="93"/>
      <c r="F142" s="93"/>
      <c r="G142" s="94" t="s">
        <v>63</v>
      </c>
      <c r="H142" s="95"/>
      <c r="I142" s="314" t="s">
        <v>61</v>
      </c>
      <c r="J142" s="314"/>
      <c r="K142" s="314"/>
      <c r="L142" s="93"/>
      <c r="M142" s="93"/>
      <c r="N142" s="96"/>
    </row>
    <row r="143" spans="3:14" ht="15.75">
      <c r="C143" s="97"/>
      <c r="D143" s="98"/>
      <c r="E143" s="99"/>
      <c r="F143" s="100"/>
      <c r="G143" s="315"/>
      <c r="H143" s="315"/>
      <c r="K143" s="101"/>
      <c r="L143" s="101"/>
      <c r="M143" s="121"/>
    </row>
    <row r="144" spans="3:14" ht="15.75">
      <c r="C144" s="102"/>
      <c r="D144" s="316" t="s">
        <v>52</v>
      </c>
      <c r="E144" s="317"/>
      <c r="F144" s="103"/>
      <c r="G144" s="316" t="s">
        <v>53</v>
      </c>
      <c r="H144" s="317"/>
      <c r="J144" s="316" t="s">
        <v>54</v>
      </c>
      <c r="K144" s="317"/>
      <c r="L144" s="83"/>
      <c r="M144" s="122"/>
    </row>
    <row r="145" spans="1:14" ht="30">
      <c r="C145" s="104" t="s">
        <v>55</v>
      </c>
      <c r="D145" s="104" t="s">
        <v>70</v>
      </c>
      <c r="E145" s="105" t="s">
        <v>71</v>
      </c>
      <c r="F145" s="106"/>
      <c r="G145" s="107" t="s">
        <v>70</v>
      </c>
      <c r="H145" s="105" t="s">
        <v>71</v>
      </c>
      <c r="I145" s="106"/>
      <c r="J145" s="107" t="s">
        <v>70</v>
      </c>
      <c r="K145" s="104" t="s">
        <v>71</v>
      </c>
      <c r="L145" s="106"/>
      <c r="N145" s="108"/>
    </row>
    <row r="146" spans="1:14" ht="24" customHeight="1">
      <c r="C146" s="109">
        <v>7</v>
      </c>
      <c r="D146" s="110">
        <v>48.5</v>
      </c>
      <c r="E146" s="110">
        <v>52.25</v>
      </c>
      <c r="F146" s="111"/>
      <c r="G146" s="110">
        <v>53.5</v>
      </c>
      <c r="H146" s="110">
        <v>57</v>
      </c>
      <c r="I146" s="112"/>
      <c r="J146" s="110">
        <v>58.5</v>
      </c>
      <c r="K146" s="110">
        <v>62.25</v>
      </c>
      <c r="L146" s="113"/>
      <c r="M146" s="313" t="str">
        <f>M129</f>
        <v>Ref. tarieven inclusief loonkosten, vaste nominale marge per schaal, reis/ autokosten en opleidingskosten. Voor overwerk wordt geen toeslag toegepast. Excl. BTW en excl. Opslag en excl. "Percentage doelstelling" waarmee u heeft ingeschreven.</v>
      </c>
      <c r="N146" s="313"/>
    </row>
    <row r="147" spans="1:14" ht="24" customHeight="1">
      <c r="C147" s="79">
        <v>8</v>
      </c>
      <c r="D147" s="114">
        <v>53.25</v>
      </c>
      <c r="E147" s="114">
        <v>58</v>
      </c>
      <c r="F147" s="115"/>
      <c r="G147" s="114">
        <v>59.5</v>
      </c>
      <c r="H147" s="114">
        <v>64</v>
      </c>
      <c r="I147" s="116"/>
      <c r="J147" s="114">
        <v>65.75</v>
      </c>
      <c r="K147" s="114">
        <v>70.5</v>
      </c>
      <c r="L147" s="113"/>
      <c r="M147" s="313"/>
      <c r="N147" s="313"/>
    </row>
    <row r="148" spans="1:14" ht="24" customHeight="1">
      <c r="C148" s="109">
        <v>9</v>
      </c>
      <c r="D148" s="110">
        <v>59.25</v>
      </c>
      <c r="E148" s="110">
        <v>65</v>
      </c>
      <c r="F148" s="111"/>
      <c r="G148" s="110">
        <v>66.75</v>
      </c>
      <c r="H148" s="110">
        <v>72.75</v>
      </c>
      <c r="I148" s="112"/>
      <c r="J148" s="110">
        <v>74.75</v>
      </c>
      <c r="K148" s="110">
        <v>80.5</v>
      </c>
      <c r="L148" s="113"/>
      <c r="M148" s="313"/>
      <c r="N148" s="313"/>
    </row>
    <row r="149" spans="1:14" ht="24" customHeight="1">
      <c r="C149" s="79">
        <v>10</v>
      </c>
      <c r="D149" s="114">
        <v>61.25</v>
      </c>
      <c r="E149" s="114">
        <v>69.5</v>
      </c>
      <c r="F149" s="111"/>
      <c r="G149" s="114">
        <v>71.75</v>
      </c>
      <c r="H149" s="114">
        <v>80</v>
      </c>
      <c r="I149" s="112"/>
      <c r="J149" s="114">
        <v>82.25</v>
      </c>
      <c r="K149" s="114">
        <v>90.5</v>
      </c>
      <c r="L149" s="113"/>
      <c r="M149" s="313"/>
      <c r="N149" s="313"/>
    </row>
    <row r="150" spans="1:14" ht="24" customHeight="1">
      <c r="C150" s="109">
        <v>11</v>
      </c>
      <c r="D150" s="110">
        <v>72.25</v>
      </c>
      <c r="E150" s="110">
        <v>81</v>
      </c>
      <c r="F150" s="111"/>
      <c r="G150" s="110">
        <v>83.5</v>
      </c>
      <c r="H150" s="110">
        <v>92</v>
      </c>
      <c r="I150" s="112"/>
      <c r="J150" s="110">
        <v>95</v>
      </c>
      <c r="K150" s="110">
        <v>103.5</v>
      </c>
      <c r="L150" s="113"/>
      <c r="M150" s="313"/>
      <c r="N150" s="313"/>
    </row>
    <row r="151" spans="1:14" ht="24" customHeight="1">
      <c r="C151" s="79">
        <v>12</v>
      </c>
      <c r="D151" s="114">
        <v>83</v>
      </c>
      <c r="E151" s="114">
        <v>92.25</v>
      </c>
      <c r="F151" s="111"/>
      <c r="G151" s="114">
        <v>95</v>
      </c>
      <c r="H151" s="114">
        <v>104.25</v>
      </c>
      <c r="I151" s="112"/>
      <c r="J151" s="114">
        <v>107.25</v>
      </c>
      <c r="K151" s="114">
        <v>115.25</v>
      </c>
      <c r="L151" s="113"/>
      <c r="M151" s="313"/>
      <c r="N151" s="313"/>
    </row>
    <row r="152" spans="1:14" ht="24" customHeight="1">
      <c r="C152" s="109">
        <v>13</v>
      </c>
      <c r="D152" s="110">
        <v>92.25</v>
      </c>
      <c r="E152" s="110">
        <v>102.75</v>
      </c>
      <c r="F152" s="111"/>
      <c r="G152" s="110">
        <v>105.75</v>
      </c>
      <c r="H152" s="110">
        <v>115</v>
      </c>
      <c r="I152" s="112"/>
      <c r="J152" s="110">
        <v>118.5</v>
      </c>
      <c r="K152" s="110">
        <v>127.5</v>
      </c>
      <c r="L152" s="113"/>
      <c r="M152" s="313"/>
      <c r="N152" s="313"/>
    </row>
    <row r="153" spans="1:14" ht="24" customHeight="1">
      <c r="C153" s="79">
        <v>14</v>
      </c>
      <c r="D153" s="114">
        <v>101.75</v>
      </c>
      <c r="E153" s="114">
        <v>112</v>
      </c>
      <c r="F153" s="111"/>
      <c r="G153" s="114">
        <v>115.25</v>
      </c>
      <c r="H153" s="114">
        <v>124.75</v>
      </c>
      <c r="I153" s="112"/>
      <c r="J153" s="114">
        <v>128.5</v>
      </c>
      <c r="K153" s="114">
        <v>138</v>
      </c>
      <c r="L153" s="113"/>
      <c r="M153" s="313"/>
      <c r="N153" s="313"/>
    </row>
    <row r="154" spans="1:14" ht="24" customHeight="1">
      <c r="C154" s="109">
        <v>15</v>
      </c>
      <c r="D154" s="110">
        <v>112.25</v>
      </c>
      <c r="E154" s="110">
        <v>121.75</v>
      </c>
      <c r="F154" s="117"/>
      <c r="G154" s="110">
        <v>125.25</v>
      </c>
      <c r="H154" s="110">
        <v>134.75</v>
      </c>
      <c r="I154" s="118"/>
      <c r="J154" s="110">
        <v>138.5</v>
      </c>
      <c r="K154" s="110">
        <v>148.25</v>
      </c>
      <c r="L154" s="113"/>
      <c r="M154" s="313"/>
      <c r="N154" s="313"/>
    </row>
    <row r="155" spans="1:14" ht="24" customHeight="1">
      <c r="C155" s="79">
        <v>16</v>
      </c>
      <c r="D155" s="114">
        <v>122.5</v>
      </c>
      <c r="E155" s="114">
        <v>132</v>
      </c>
      <c r="F155" s="119"/>
      <c r="G155" s="114">
        <v>135.75</v>
      </c>
      <c r="H155" s="114">
        <v>145.25</v>
      </c>
      <c r="I155" s="120"/>
      <c r="J155" s="114">
        <v>149.25</v>
      </c>
      <c r="K155" s="114">
        <v>158.75</v>
      </c>
      <c r="L155" s="113"/>
      <c r="M155" s="313"/>
      <c r="N155" s="313"/>
    </row>
    <row r="156" spans="1:14" ht="24" customHeight="1">
      <c r="C156" s="109">
        <v>17</v>
      </c>
      <c r="D156" s="110">
        <v>132.75</v>
      </c>
      <c r="E156" s="110">
        <v>142.5</v>
      </c>
      <c r="F156" s="119"/>
      <c r="G156" s="110">
        <v>146.5</v>
      </c>
      <c r="H156" s="110">
        <v>156.25</v>
      </c>
      <c r="I156" s="120"/>
      <c r="J156" s="110">
        <v>160.5</v>
      </c>
      <c r="K156" s="110">
        <v>170.25</v>
      </c>
      <c r="L156" s="113"/>
      <c r="M156" s="313"/>
      <c r="N156" s="313"/>
    </row>
    <row r="158" spans="1:14" s="129" customFormat="1" ht="44.1" customHeight="1">
      <c r="B158" s="318" t="s">
        <v>75</v>
      </c>
      <c r="C158" s="319"/>
      <c r="D158" s="319"/>
      <c r="E158" s="319"/>
      <c r="F158" s="319"/>
      <c r="G158" s="319"/>
      <c r="H158" s="319"/>
      <c r="I158" s="319"/>
      <c r="J158" s="319"/>
      <c r="K158" s="319"/>
      <c r="L158" s="319"/>
      <c r="M158" s="319"/>
      <c r="N158" s="319"/>
    </row>
    <row r="159" spans="1:14" s="155" customFormat="1" ht="16.5" customHeight="1">
      <c r="A159" s="154"/>
      <c r="B159" s="155" t="s">
        <v>99</v>
      </c>
      <c r="G159" s="156"/>
    </row>
  </sheetData>
  <sheetProtection algorithmName="SHA-512" hashValue="oGjz1TXoUQnTRvyFXp6gB0H5W6WnasPHoh3vzUVn6jDT61r9mjsfgFY46CEqV0/vBAU1MIFPLSIMOfA0LGoZ0A==" saltValue="jst2cf7KpGYWknSszKsLzA==" spinCount="100000" sheet="1" objects="1" scenarios="1"/>
  <mergeCells count="56">
    <mergeCell ref="B158:N158"/>
    <mergeCell ref="B4:N4"/>
    <mergeCell ref="I6:K6"/>
    <mergeCell ref="G7:H7"/>
    <mergeCell ref="D8:E8"/>
    <mergeCell ref="G8:H8"/>
    <mergeCell ref="J8:K8"/>
    <mergeCell ref="M10:N20"/>
    <mergeCell ref="I23:K23"/>
    <mergeCell ref="G24:H24"/>
    <mergeCell ref="D25:E25"/>
    <mergeCell ref="G25:H25"/>
    <mergeCell ref="J25:K25"/>
    <mergeCell ref="M27:N37"/>
    <mergeCell ref="I40:K40"/>
    <mergeCell ref="G41:H41"/>
    <mergeCell ref="D42:E42"/>
    <mergeCell ref="G42:H42"/>
    <mergeCell ref="J42:K42"/>
    <mergeCell ref="M44:N54"/>
    <mergeCell ref="I57:K57"/>
    <mergeCell ref="G58:H58"/>
    <mergeCell ref="D59:E59"/>
    <mergeCell ref="G59:H59"/>
    <mergeCell ref="J59:K59"/>
    <mergeCell ref="M61:N71"/>
    <mergeCell ref="I74:K74"/>
    <mergeCell ref="G75:H75"/>
    <mergeCell ref="D76:E76"/>
    <mergeCell ref="G76:H76"/>
    <mergeCell ref="J76:K76"/>
    <mergeCell ref="M78:N88"/>
    <mergeCell ref="I91:K91"/>
    <mergeCell ref="G92:H92"/>
    <mergeCell ref="D93:E93"/>
    <mergeCell ref="G93:H93"/>
    <mergeCell ref="J93:K93"/>
    <mergeCell ref="M95:N105"/>
    <mergeCell ref="I108:K108"/>
    <mergeCell ref="G109:H109"/>
    <mergeCell ref="D110:E110"/>
    <mergeCell ref="G110:H110"/>
    <mergeCell ref="J110:K110"/>
    <mergeCell ref="M112:N122"/>
    <mergeCell ref="I125:K125"/>
    <mergeCell ref="G126:H126"/>
    <mergeCell ref="D127:E127"/>
    <mergeCell ref="G127:H127"/>
    <mergeCell ref="J127:K127"/>
    <mergeCell ref="M146:N156"/>
    <mergeCell ref="M129:N139"/>
    <mergeCell ref="I142:K142"/>
    <mergeCell ref="G143:H143"/>
    <mergeCell ref="D144:E144"/>
    <mergeCell ref="G144:H144"/>
    <mergeCell ref="J144:K144"/>
  </mergeCells>
  <printOptions horizontalCentered="1"/>
  <pageMargins left="0.39370078740157483" right="0.35433070866141736" top="0.51181102362204722" bottom="0.55118110236220474" header="0.31496062992125984" footer="0.31496062992125984"/>
  <pageSetup paperSize="9" scale="54" fitToHeight="2" orientation="landscape" r:id="rId1"/>
  <headerFooter alignWithMargins="0">
    <oddFooter>&amp;L&amp;K000000&amp;P van &amp;N&amp;R&amp;8&amp;K000000&amp;D</oddFooter>
  </headerFooter>
  <rowBreaks count="4" manualBreakCount="4">
    <brk id="38" max="16383" man="1"/>
    <brk id="72" max="16383" man="1"/>
    <brk id="107" max="16383" man="1"/>
    <brk id="140"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B1:S41"/>
  <sheetViews>
    <sheetView showGridLines="0" zoomScale="70" zoomScaleNormal="70" zoomScalePageLayoutView="170" workbookViewId="0">
      <selection activeCell="R10" sqref="R10"/>
    </sheetView>
  </sheetViews>
  <sheetFormatPr defaultColWidth="8.875" defaultRowHeight="15"/>
  <cols>
    <col min="1" max="1" width="2.625" style="129" customWidth="1"/>
    <col min="2" max="2" width="13.875" style="129" customWidth="1"/>
    <col min="3" max="3" width="9.5" style="129" hidden="1" customWidth="1"/>
    <col min="4" max="10" width="9.5" style="129" customWidth="1"/>
    <col min="11" max="11" width="10.125" style="129" customWidth="1"/>
    <col min="12" max="14" width="9.5" style="129" customWidth="1"/>
    <col min="15" max="15" width="9.5" style="129" hidden="1" customWidth="1"/>
    <col min="16" max="18" width="9.5" style="129" customWidth="1"/>
    <col min="19" max="16384" width="8.875" style="129"/>
  </cols>
  <sheetData>
    <row r="1" spans="2:19" s="81" customFormat="1" ht="41.1" customHeight="1" thickBot="1">
      <c r="B1" s="322" t="s">
        <v>103</v>
      </c>
      <c r="C1" s="322"/>
      <c r="D1" s="322"/>
      <c r="E1" s="322"/>
      <c r="F1" s="322"/>
      <c r="G1" s="322"/>
      <c r="H1" s="322"/>
      <c r="I1" s="322"/>
      <c r="J1" s="322"/>
      <c r="K1" s="322"/>
      <c r="L1" s="322"/>
      <c r="M1" s="322"/>
      <c r="N1" s="322"/>
      <c r="O1" s="138"/>
    </row>
    <row r="2" spans="2:19" s="81" customFormat="1" ht="39.950000000000003" customHeight="1">
      <c r="B2" s="139" t="s">
        <v>101</v>
      </c>
      <c r="C2" s="140"/>
      <c r="D2" s="141"/>
      <c r="E2" s="142"/>
      <c r="F2" s="142"/>
      <c r="G2" s="142"/>
      <c r="H2" s="143"/>
      <c r="I2" s="144"/>
      <c r="J2" s="142"/>
      <c r="K2" s="142"/>
      <c r="M2" s="142"/>
      <c r="N2" s="142"/>
      <c r="O2" s="142"/>
    </row>
    <row r="3" spans="2:19" s="127" customFormat="1" ht="36" customHeight="1">
      <c r="B3" s="145" t="s">
        <v>52</v>
      </c>
      <c r="C3" s="145">
        <v>6</v>
      </c>
      <c r="D3" s="145">
        <v>7</v>
      </c>
      <c r="E3" s="145">
        <v>8</v>
      </c>
      <c r="F3" s="145">
        <v>9</v>
      </c>
      <c r="G3" s="145">
        <v>10</v>
      </c>
      <c r="H3" s="145">
        <v>11</v>
      </c>
      <c r="I3" s="145">
        <v>12</v>
      </c>
      <c r="J3" s="145">
        <v>13</v>
      </c>
      <c r="K3" s="145">
        <v>14</v>
      </c>
      <c r="L3" s="145">
        <v>15</v>
      </c>
      <c r="M3" s="145">
        <v>16</v>
      </c>
      <c r="N3" s="145">
        <v>17</v>
      </c>
      <c r="O3" s="146">
        <v>18</v>
      </c>
      <c r="P3" s="81"/>
      <c r="Q3" s="81"/>
      <c r="R3" s="81"/>
      <c r="S3" s="81"/>
    </row>
    <row r="4" spans="2:19" s="128" customFormat="1" ht="36" customHeight="1">
      <c r="B4" s="147" t="s">
        <v>67</v>
      </c>
      <c r="C4" s="148">
        <v>2209.35</v>
      </c>
      <c r="D4" s="148">
        <v>2693.69</v>
      </c>
      <c r="E4" s="148">
        <v>2902.24</v>
      </c>
      <c r="F4" s="148">
        <v>3119.04</v>
      </c>
      <c r="G4" s="148">
        <v>3045.91</v>
      </c>
      <c r="H4" s="148">
        <v>3608.64</v>
      </c>
      <c r="I4" s="148">
        <v>4214.8500000000004</v>
      </c>
      <c r="J4" s="148">
        <v>4688.1400000000003</v>
      </c>
      <c r="K4" s="148">
        <v>5279.83</v>
      </c>
      <c r="L4" s="148">
        <v>5984.36</v>
      </c>
      <c r="M4" s="148">
        <v>6726.48</v>
      </c>
      <c r="N4" s="148">
        <v>7474.85</v>
      </c>
      <c r="O4" s="149">
        <v>7458.59</v>
      </c>
      <c r="P4" s="81"/>
      <c r="Q4" s="81"/>
      <c r="R4" s="81"/>
      <c r="S4" s="81"/>
    </row>
    <row r="5" spans="2:19" s="128" customFormat="1" ht="36" customHeight="1">
      <c r="B5" s="150" t="s">
        <v>68</v>
      </c>
      <c r="C5" s="151">
        <f>((C13-C4)/3)+C4</f>
        <v>2429.9866666666667</v>
      </c>
      <c r="D5" s="151">
        <f t="shared" ref="D5:O5" si="0">((D13-D4)/3)+D4</f>
        <v>2954.98</v>
      </c>
      <c r="E5" s="151">
        <f t="shared" si="0"/>
        <v>3233.4933333333333</v>
      </c>
      <c r="F5" s="151">
        <f t="shared" si="0"/>
        <v>3537.6766666666667</v>
      </c>
      <c r="G5" s="151">
        <f t="shared" si="0"/>
        <v>3646.8766666666666</v>
      </c>
      <c r="H5" s="151">
        <f t="shared" si="0"/>
        <v>4240.2833333333328</v>
      </c>
      <c r="I5" s="151">
        <f t="shared" si="0"/>
        <v>4885.5733333333337</v>
      </c>
      <c r="J5" s="151">
        <f t="shared" si="0"/>
        <v>5455.3600000000006</v>
      </c>
      <c r="K5" s="151">
        <f t="shared" si="0"/>
        <v>6092.7833333333328</v>
      </c>
      <c r="L5" s="151">
        <f t="shared" si="0"/>
        <v>6792.4533333333329</v>
      </c>
      <c r="M5" s="151">
        <f t="shared" si="0"/>
        <v>7536.5166666666664</v>
      </c>
      <c r="N5" s="151">
        <f t="shared" si="0"/>
        <v>8308.6166666666668</v>
      </c>
      <c r="O5" s="152">
        <f t="shared" si="0"/>
        <v>8290.0066666666662</v>
      </c>
      <c r="P5" s="81"/>
      <c r="Q5" s="81"/>
      <c r="R5" s="81"/>
      <c r="S5" s="81"/>
    </row>
    <row r="6" spans="2:19" ht="15" customHeight="1">
      <c r="C6" s="130"/>
      <c r="D6" s="130"/>
      <c r="E6" s="130"/>
      <c r="F6" s="130"/>
      <c r="G6" s="130"/>
      <c r="H6" s="130"/>
      <c r="I6" s="130"/>
      <c r="J6" s="130"/>
      <c r="K6" s="130"/>
      <c r="L6" s="130"/>
      <c r="M6" s="130"/>
      <c r="N6" s="130"/>
      <c r="O6" s="130"/>
      <c r="P6" s="81"/>
      <c r="Q6" s="81"/>
      <c r="R6" s="81"/>
      <c r="S6" s="81"/>
    </row>
    <row r="7" spans="2:19" ht="36" customHeight="1">
      <c r="B7" s="145" t="s">
        <v>53</v>
      </c>
      <c r="C7" s="145">
        <f t="shared" ref="C7:O7" si="1">C3</f>
        <v>6</v>
      </c>
      <c r="D7" s="145">
        <f t="shared" si="1"/>
        <v>7</v>
      </c>
      <c r="E7" s="145">
        <f t="shared" si="1"/>
        <v>8</v>
      </c>
      <c r="F7" s="145">
        <f t="shared" si="1"/>
        <v>9</v>
      </c>
      <c r="G7" s="145">
        <f t="shared" si="1"/>
        <v>10</v>
      </c>
      <c r="H7" s="145">
        <f t="shared" si="1"/>
        <v>11</v>
      </c>
      <c r="I7" s="145">
        <f t="shared" si="1"/>
        <v>12</v>
      </c>
      <c r="J7" s="145">
        <f t="shared" si="1"/>
        <v>13</v>
      </c>
      <c r="K7" s="145">
        <f t="shared" si="1"/>
        <v>14</v>
      </c>
      <c r="L7" s="145">
        <f t="shared" si="1"/>
        <v>15</v>
      </c>
      <c r="M7" s="145">
        <f t="shared" si="1"/>
        <v>16</v>
      </c>
      <c r="N7" s="145">
        <f t="shared" si="1"/>
        <v>17</v>
      </c>
      <c r="O7" s="153">
        <f t="shared" si="1"/>
        <v>18</v>
      </c>
    </row>
    <row r="8" spans="2:19" ht="36" customHeight="1">
      <c r="B8" s="147" t="s">
        <v>67</v>
      </c>
      <c r="C8" s="148">
        <f>C5</f>
        <v>2429.9866666666667</v>
      </c>
      <c r="D8" s="148">
        <f t="shared" ref="D8:O8" si="2">D5</f>
        <v>2954.98</v>
      </c>
      <c r="E8" s="148">
        <f t="shared" si="2"/>
        <v>3233.4933333333333</v>
      </c>
      <c r="F8" s="148">
        <f t="shared" si="2"/>
        <v>3537.6766666666667</v>
      </c>
      <c r="G8" s="148">
        <f t="shared" si="2"/>
        <v>3646.8766666666666</v>
      </c>
      <c r="H8" s="148">
        <f t="shared" si="2"/>
        <v>4240.2833333333328</v>
      </c>
      <c r="I8" s="148">
        <f t="shared" si="2"/>
        <v>4885.5733333333337</v>
      </c>
      <c r="J8" s="148">
        <f t="shared" si="2"/>
        <v>5455.3600000000006</v>
      </c>
      <c r="K8" s="148">
        <f t="shared" si="2"/>
        <v>6092.7833333333328</v>
      </c>
      <c r="L8" s="148">
        <f t="shared" si="2"/>
        <v>6792.4533333333329</v>
      </c>
      <c r="M8" s="148">
        <f t="shared" si="2"/>
        <v>7536.5166666666664</v>
      </c>
      <c r="N8" s="148">
        <f t="shared" si="2"/>
        <v>8308.6166666666668</v>
      </c>
      <c r="O8" s="152">
        <f t="shared" si="2"/>
        <v>8290.0066666666662</v>
      </c>
    </row>
    <row r="9" spans="2:19" ht="36" customHeight="1">
      <c r="B9" s="150" t="s">
        <v>68</v>
      </c>
      <c r="C9" s="151">
        <f>((C13-C4)/3)+C8</f>
        <v>2650.6233333333334</v>
      </c>
      <c r="D9" s="151">
        <f t="shared" ref="D9:O9" si="3">((D13-D4)/3)+D8</f>
        <v>3216.27</v>
      </c>
      <c r="E9" s="151">
        <f t="shared" si="3"/>
        <v>3564.7466666666669</v>
      </c>
      <c r="F9" s="151">
        <f t="shared" si="3"/>
        <v>3956.3133333333335</v>
      </c>
      <c r="G9" s="151">
        <f t="shared" si="3"/>
        <v>4247.8433333333332</v>
      </c>
      <c r="H9" s="151">
        <f t="shared" si="3"/>
        <v>4871.9266666666663</v>
      </c>
      <c r="I9" s="151">
        <f t="shared" si="3"/>
        <v>5556.2966666666671</v>
      </c>
      <c r="J9" s="151">
        <f t="shared" si="3"/>
        <v>6222.5800000000008</v>
      </c>
      <c r="K9" s="151">
        <f t="shared" si="3"/>
        <v>6905.7366666666658</v>
      </c>
      <c r="L9" s="151">
        <f t="shared" si="3"/>
        <v>7600.5466666666662</v>
      </c>
      <c r="M9" s="151">
        <f t="shared" si="3"/>
        <v>8346.5533333333333</v>
      </c>
      <c r="N9" s="151">
        <f t="shared" si="3"/>
        <v>9142.3833333333332</v>
      </c>
      <c r="O9" s="152">
        <f t="shared" si="3"/>
        <v>9121.4233333333323</v>
      </c>
    </row>
    <row r="10" spans="2:19" ht="15" customHeight="1">
      <c r="C10" s="130"/>
      <c r="D10" s="130"/>
      <c r="E10" s="130"/>
      <c r="F10" s="130"/>
      <c r="G10" s="130"/>
      <c r="H10" s="130"/>
      <c r="I10" s="130"/>
      <c r="J10" s="130"/>
      <c r="K10" s="130"/>
      <c r="L10" s="130"/>
      <c r="M10" s="130"/>
      <c r="N10" s="130"/>
      <c r="O10" s="130"/>
    </row>
    <row r="11" spans="2:19" ht="36" customHeight="1">
      <c r="B11" s="145" t="s">
        <v>54</v>
      </c>
      <c r="C11" s="145">
        <f>C7</f>
        <v>6</v>
      </c>
      <c r="D11" s="145">
        <f t="shared" ref="D11:O11" si="4">D7</f>
        <v>7</v>
      </c>
      <c r="E11" s="145">
        <f t="shared" si="4"/>
        <v>8</v>
      </c>
      <c r="F11" s="145">
        <f t="shared" si="4"/>
        <v>9</v>
      </c>
      <c r="G11" s="145">
        <f t="shared" si="4"/>
        <v>10</v>
      </c>
      <c r="H11" s="145">
        <f t="shared" si="4"/>
        <v>11</v>
      </c>
      <c r="I11" s="145">
        <f t="shared" si="4"/>
        <v>12</v>
      </c>
      <c r="J11" s="145">
        <f t="shared" si="4"/>
        <v>13</v>
      </c>
      <c r="K11" s="145">
        <f t="shared" si="4"/>
        <v>14</v>
      </c>
      <c r="L11" s="145">
        <f t="shared" si="4"/>
        <v>15</v>
      </c>
      <c r="M11" s="145">
        <f t="shared" si="4"/>
        <v>16</v>
      </c>
      <c r="N11" s="145">
        <f t="shared" si="4"/>
        <v>17</v>
      </c>
      <c r="O11" s="153">
        <f t="shared" si="4"/>
        <v>18</v>
      </c>
    </row>
    <row r="12" spans="2:19" ht="36" customHeight="1">
      <c r="B12" s="147" t="s">
        <v>67</v>
      </c>
      <c r="C12" s="148">
        <f>C9</f>
        <v>2650.6233333333334</v>
      </c>
      <c r="D12" s="148">
        <f t="shared" ref="D12:O12" si="5">D9</f>
        <v>3216.27</v>
      </c>
      <c r="E12" s="148">
        <f t="shared" si="5"/>
        <v>3564.7466666666669</v>
      </c>
      <c r="F12" s="148">
        <f t="shared" si="5"/>
        <v>3956.3133333333335</v>
      </c>
      <c r="G12" s="148">
        <f t="shared" si="5"/>
        <v>4247.8433333333332</v>
      </c>
      <c r="H12" s="148">
        <f t="shared" si="5"/>
        <v>4871.9266666666663</v>
      </c>
      <c r="I12" s="148">
        <f t="shared" si="5"/>
        <v>5556.2966666666671</v>
      </c>
      <c r="J12" s="148">
        <f t="shared" si="5"/>
        <v>6222.5800000000008</v>
      </c>
      <c r="K12" s="148">
        <f t="shared" si="5"/>
        <v>6905.7366666666658</v>
      </c>
      <c r="L12" s="148">
        <f t="shared" si="5"/>
        <v>7600.5466666666662</v>
      </c>
      <c r="M12" s="148">
        <f t="shared" si="5"/>
        <v>8346.5533333333333</v>
      </c>
      <c r="N12" s="148">
        <f t="shared" si="5"/>
        <v>9142.3833333333332</v>
      </c>
      <c r="O12" s="152">
        <f t="shared" si="5"/>
        <v>9121.4233333333323</v>
      </c>
    </row>
    <row r="13" spans="2:19" ht="36" customHeight="1">
      <c r="B13" s="150" t="s">
        <v>68</v>
      </c>
      <c r="C13" s="151">
        <v>2871.26</v>
      </c>
      <c r="D13" s="151">
        <v>3477.56</v>
      </c>
      <c r="E13" s="151">
        <v>3896</v>
      </c>
      <c r="F13" s="151">
        <v>4374.95</v>
      </c>
      <c r="G13" s="151">
        <v>4848.8100000000004</v>
      </c>
      <c r="H13" s="151">
        <v>5503.57</v>
      </c>
      <c r="I13" s="151">
        <v>6227.02</v>
      </c>
      <c r="J13" s="151">
        <v>6989.8</v>
      </c>
      <c r="K13" s="151">
        <v>7718.69</v>
      </c>
      <c r="L13" s="151">
        <v>8408.64</v>
      </c>
      <c r="M13" s="151">
        <v>9156.59</v>
      </c>
      <c r="N13" s="151">
        <v>9976.15</v>
      </c>
      <c r="O13" s="149">
        <v>9952.84</v>
      </c>
    </row>
    <row r="15" spans="2:19" ht="15.75" thickBot="1">
      <c r="B15" s="131"/>
      <c r="C15" s="131"/>
      <c r="D15" s="131"/>
      <c r="E15" s="131"/>
      <c r="F15" s="131"/>
      <c r="G15" s="131"/>
      <c r="H15" s="131"/>
      <c r="I15" s="131"/>
      <c r="J15" s="131"/>
      <c r="K15" s="131"/>
      <c r="L15" s="131"/>
      <c r="M15" s="131"/>
      <c r="N15" s="131"/>
      <c r="O15" s="131"/>
    </row>
    <row r="17" spans="2:11">
      <c r="B17" s="129" t="s">
        <v>102</v>
      </c>
    </row>
    <row r="19" spans="2:11" hidden="1"/>
    <row r="20" spans="2:11" hidden="1"/>
    <row r="21" spans="2:11" ht="14.1" hidden="1" customHeight="1"/>
    <row r="22" spans="2:11" ht="14.1" hidden="1" customHeight="1">
      <c r="B22" s="132" t="s">
        <v>69</v>
      </c>
      <c r="C22" s="132" t="s">
        <v>67</v>
      </c>
      <c r="D22" s="132" t="s">
        <v>68</v>
      </c>
      <c r="E22" s="132"/>
      <c r="F22" s="132"/>
      <c r="G22" s="132"/>
      <c r="H22" s="132"/>
      <c r="I22" s="132"/>
      <c r="J22" s="132"/>
      <c r="K22" s="132"/>
    </row>
    <row r="23" spans="2:11" ht="14.1" hidden="1" customHeight="1">
      <c r="B23" s="133">
        <f>C3</f>
        <v>6</v>
      </c>
      <c r="C23" s="134">
        <f t="shared" ref="C23:C35" si="6">HLOOKUP(B23,$B$3:$R$5,2,FALSE)</f>
        <v>2209.35</v>
      </c>
      <c r="D23" s="134">
        <f>C5</f>
        <v>2429.9866666666667</v>
      </c>
      <c r="F23" s="134"/>
      <c r="G23" s="134"/>
      <c r="H23" s="134"/>
      <c r="I23" s="135"/>
      <c r="J23" s="135"/>
    </row>
    <row r="24" spans="2:11" ht="14.1" hidden="1" customHeight="1">
      <c r="B24" s="133">
        <f>D3</f>
        <v>7</v>
      </c>
      <c r="C24" s="134">
        <f t="shared" si="6"/>
        <v>2693.69</v>
      </c>
      <c r="D24" s="134">
        <f>D5</f>
        <v>2954.98</v>
      </c>
      <c r="F24" s="134"/>
      <c r="G24" s="134"/>
      <c r="H24" s="134"/>
      <c r="I24" s="135"/>
      <c r="J24" s="135"/>
    </row>
    <row r="25" spans="2:11" ht="14.1" hidden="1" customHeight="1">
      <c r="B25" s="136">
        <f>E3</f>
        <v>8</v>
      </c>
      <c r="C25" s="134">
        <f t="shared" si="6"/>
        <v>2902.24</v>
      </c>
      <c r="D25" s="134">
        <f>E5</f>
        <v>3233.4933333333333</v>
      </c>
      <c r="F25" s="134"/>
      <c r="G25" s="134"/>
      <c r="H25" s="134"/>
      <c r="I25" s="135"/>
      <c r="J25" s="135"/>
    </row>
    <row r="26" spans="2:11" ht="14.1" hidden="1" customHeight="1">
      <c r="B26" s="133">
        <f>F3</f>
        <v>9</v>
      </c>
      <c r="C26" s="134">
        <f t="shared" si="6"/>
        <v>3119.04</v>
      </c>
      <c r="D26" s="134">
        <f>F5</f>
        <v>3537.6766666666667</v>
      </c>
      <c r="F26" s="134"/>
      <c r="G26" s="134"/>
      <c r="H26" s="134"/>
      <c r="I26" s="135"/>
      <c r="J26" s="135"/>
    </row>
    <row r="27" spans="2:11" ht="14.1" hidden="1" customHeight="1">
      <c r="B27" s="133">
        <f>G3</f>
        <v>10</v>
      </c>
      <c r="C27" s="134">
        <f t="shared" si="6"/>
        <v>3045.91</v>
      </c>
      <c r="D27" s="134">
        <f>G5</f>
        <v>3646.8766666666666</v>
      </c>
      <c r="F27" s="134"/>
      <c r="G27" s="134"/>
      <c r="H27" s="134"/>
      <c r="I27" s="135"/>
      <c r="J27" s="135"/>
    </row>
    <row r="28" spans="2:11" ht="14.1" hidden="1" customHeight="1">
      <c r="B28" s="133">
        <f>H3</f>
        <v>11</v>
      </c>
      <c r="C28" s="134">
        <f t="shared" si="6"/>
        <v>3608.64</v>
      </c>
      <c r="D28" s="134">
        <f>H5</f>
        <v>4240.2833333333328</v>
      </c>
      <c r="F28" s="134"/>
      <c r="G28" s="134"/>
      <c r="H28" s="134"/>
      <c r="I28" s="135"/>
      <c r="J28" s="135"/>
    </row>
    <row r="29" spans="2:11" ht="14.1" hidden="1" customHeight="1">
      <c r="B29" s="133">
        <f>I3</f>
        <v>12</v>
      </c>
      <c r="C29" s="134">
        <f t="shared" si="6"/>
        <v>4214.8500000000004</v>
      </c>
      <c r="D29" s="134">
        <f>I5</f>
        <v>4885.5733333333337</v>
      </c>
      <c r="F29" s="134"/>
      <c r="G29" s="134"/>
      <c r="H29" s="134"/>
      <c r="I29" s="135"/>
      <c r="J29" s="135"/>
    </row>
    <row r="30" spans="2:11" ht="14.1" hidden="1" customHeight="1">
      <c r="B30" s="133">
        <f>J3</f>
        <v>13</v>
      </c>
      <c r="C30" s="134">
        <f t="shared" si="6"/>
        <v>4688.1400000000003</v>
      </c>
      <c r="D30" s="134">
        <f>J5</f>
        <v>5455.3600000000006</v>
      </c>
      <c r="F30" s="134"/>
      <c r="G30" s="134"/>
      <c r="H30" s="134"/>
      <c r="I30" s="135"/>
      <c r="J30" s="135"/>
    </row>
    <row r="31" spans="2:11" ht="14.1" hidden="1" customHeight="1">
      <c r="B31" s="133">
        <f>K3</f>
        <v>14</v>
      </c>
      <c r="C31" s="134">
        <f t="shared" si="6"/>
        <v>5279.83</v>
      </c>
      <c r="D31" s="134">
        <f>K5</f>
        <v>6092.7833333333328</v>
      </c>
      <c r="F31" s="134"/>
      <c r="G31" s="134"/>
      <c r="H31" s="134"/>
      <c r="I31" s="135"/>
      <c r="J31" s="135"/>
    </row>
    <row r="32" spans="2:11" ht="14.1" hidden="1" customHeight="1">
      <c r="B32" s="133">
        <f>L3</f>
        <v>15</v>
      </c>
      <c r="C32" s="134">
        <f t="shared" si="6"/>
        <v>5984.36</v>
      </c>
      <c r="D32" s="134">
        <f>L5</f>
        <v>6792.4533333333329</v>
      </c>
      <c r="F32" s="134"/>
      <c r="G32" s="134"/>
      <c r="H32" s="134"/>
      <c r="I32" s="135"/>
      <c r="J32" s="135"/>
    </row>
    <row r="33" spans="2:11" ht="14.1" hidden="1" customHeight="1">
      <c r="B33" s="133">
        <f>M3</f>
        <v>16</v>
      </c>
      <c r="C33" s="134">
        <f t="shared" si="6"/>
        <v>6726.48</v>
      </c>
      <c r="D33" s="134">
        <f>M5</f>
        <v>7536.5166666666664</v>
      </c>
      <c r="E33" s="137"/>
      <c r="F33" s="134"/>
      <c r="G33" s="134"/>
      <c r="H33" s="134"/>
      <c r="I33" s="135"/>
      <c r="J33" s="135"/>
      <c r="K33" s="135"/>
    </row>
    <row r="34" spans="2:11" ht="14.1" hidden="1" customHeight="1">
      <c r="B34" s="133">
        <f>N3</f>
        <v>17</v>
      </c>
      <c r="C34" s="134">
        <f t="shared" si="6"/>
        <v>7474.85</v>
      </c>
      <c r="D34" s="134">
        <f>N5</f>
        <v>8308.6166666666668</v>
      </c>
      <c r="E34" s="137"/>
      <c r="F34" s="134"/>
      <c r="G34" s="134"/>
      <c r="H34" s="134"/>
      <c r="I34" s="135"/>
      <c r="J34" s="135"/>
      <c r="K34" s="135"/>
    </row>
    <row r="35" spans="2:11" ht="14.1" hidden="1" customHeight="1">
      <c r="B35" s="133">
        <f>O3</f>
        <v>18</v>
      </c>
      <c r="C35" s="134">
        <f t="shared" si="6"/>
        <v>7458.59</v>
      </c>
      <c r="D35" s="134">
        <f>O5</f>
        <v>8290.0066666666662</v>
      </c>
      <c r="E35" s="137"/>
      <c r="F35" s="134"/>
      <c r="G35" s="134"/>
      <c r="H35" s="134"/>
      <c r="I35" s="135"/>
      <c r="J35" s="135"/>
      <c r="K35" s="135"/>
    </row>
    <row r="36" spans="2:11" ht="14.1" hidden="1" customHeight="1">
      <c r="D36" s="137"/>
      <c r="E36" s="137"/>
      <c r="F36" s="134"/>
      <c r="G36" s="134"/>
      <c r="H36" s="134"/>
      <c r="I36" s="135"/>
      <c r="J36" s="135"/>
      <c r="K36" s="135"/>
    </row>
    <row r="37" spans="2:11" ht="14.1" hidden="1" customHeight="1">
      <c r="D37" s="137"/>
      <c r="E37" s="137"/>
      <c r="F37" s="134"/>
      <c r="G37" s="134"/>
      <c r="H37" s="134"/>
      <c r="I37" s="135"/>
      <c r="J37" s="135"/>
      <c r="K37" s="135"/>
    </row>
    <row r="38" spans="2:11" ht="14.1" hidden="1" customHeight="1">
      <c r="D38" s="137"/>
      <c r="E38" s="137"/>
      <c r="F38" s="134"/>
      <c r="G38" s="134"/>
      <c r="H38" s="134"/>
      <c r="I38" s="135"/>
      <c r="J38" s="135"/>
      <c r="K38" s="135"/>
    </row>
    <row r="39" spans="2:11" ht="14.1" hidden="1" customHeight="1"/>
    <row r="40" spans="2:11" hidden="1"/>
    <row r="41" spans="2:11" hidden="1"/>
  </sheetData>
  <sheetProtection algorithmName="SHA-512" hashValue="NJ6NtIc35C6rddlvBGh6jMYvXvb/VNRgv35bovoHnfWQ8j8VwwdBdfjsbvIefa/dG2PWzU8m9CWpMFLpQuRfbQ==" saltValue="Kt/tRg4uU7YhTWM+UVgt3A==" spinCount="100000" sheet="1" objects="1" scenarios="1"/>
  <mergeCells count="1">
    <mergeCell ref="B1:N1"/>
  </mergeCells>
  <printOptions horizontalCentered="1"/>
  <pageMargins left="0.39000000000000007" right="0.35000000000000003" top="0.51" bottom="0.55000000000000004" header="0.31" footer="0.31"/>
  <pageSetup paperSize="9" scale="77" fitToHeight="2" orientation="landscape" r:id="rId1"/>
  <headerFooter>
    <oddFooter>&amp;L&amp;P van &amp;N&amp;C&amp;G&amp;R&amp;8&amp;D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B82F1B1B1D9F741B548BEA51F31E697" ma:contentTypeVersion="2" ma:contentTypeDescription="Een nieuw document maken." ma:contentTypeScope="" ma:versionID="4298b8dc76e3a5ac9b6005c38ddc0cc3">
  <xsd:schema xmlns:xsd="http://www.w3.org/2001/XMLSchema" xmlns:xs="http://www.w3.org/2001/XMLSchema" xmlns:p="http://schemas.microsoft.com/office/2006/metadata/properties" xmlns:ns2="eb10debc-da1f-43ca-ae05-ff80a2194029" targetNamespace="http://schemas.microsoft.com/office/2006/metadata/properties" ma:root="true" ma:fieldsID="c1ecd69adbefaf2b23db0d503dd4c4c5" ns2:_="">
    <xsd:import namespace="eb10debc-da1f-43ca-ae05-ff80a219402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10debc-da1f-43ca-ae05-ff80a21940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B7CFDDD-EF50-4CFE-B086-11E7455996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10debc-da1f-43ca-ae05-ff80a21940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BFF98A9-210A-471B-8ACB-348B03B4BE48}">
  <ds:schemaRefs>
    <ds:schemaRef ds:uri="http://purl.org/dc/terms/"/>
    <ds:schemaRef ds:uri="http://schemas.openxmlformats.org/package/2006/metadata/core-properties"/>
    <ds:schemaRef ds:uri="http://schemas.microsoft.com/office/2006/documentManagement/types"/>
    <ds:schemaRef ds:uri="eb10debc-da1f-43ca-ae05-ff80a2194029"/>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FF41B625-9603-4474-8612-9CB31A204FA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8</vt:i4>
      </vt:variant>
      <vt:variant>
        <vt:lpstr>Benoemde bereiken</vt:lpstr>
      </vt:variant>
      <vt:variant>
        <vt:i4>78</vt:i4>
      </vt:variant>
    </vt:vector>
  </HeadingPairs>
  <TitlesOfParts>
    <vt:vector size="86" baseType="lpstr">
      <vt:lpstr>Colofon 1</vt:lpstr>
      <vt:lpstr>1. Algemene info</vt:lpstr>
      <vt:lpstr>2. Info opslag (PVE)</vt:lpstr>
      <vt:lpstr>3. Invulblad per doelgroep</vt:lpstr>
      <vt:lpstr>4. Berekening inschrijfprijs</vt:lpstr>
      <vt:lpstr>5. Prijsscore</vt:lpstr>
      <vt:lpstr>6. Referentietarieven</vt:lpstr>
      <vt:lpstr>7. Salaristabel</vt:lpstr>
      <vt:lpstr>'Colofon 1'!_Hlk509496684</vt:lpstr>
      <vt:lpstr>'Colofon 1'!_Ref300290537</vt:lpstr>
      <vt:lpstr>'Colofon 1'!_Ref300297289</vt:lpstr>
      <vt:lpstr>'Colofon 1'!_Ref527209689</vt:lpstr>
      <vt:lpstr>'Colofon 1'!_Ref527209713</vt:lpstr>
      <vt:lpstr>'Colofon 1'!_Ref527212027</vt:lpstr>
      <vt:lpstr>'Colofon 1'!_Ref527212058</vt:lpstr>
      <vt:lpstr>'Colofon 1'!_Ref527212079</vt:lpstr>
      <vt:lpstr>'Colofon 1'!_Ref527212102</vt:lpstr>
      <vt:lpstr>'Colofon 1'!_Ref527212123</vt:lpstr>
      <vt:lpstr>'Colofon 1'!_Ref527212178</vt:lpstr>
      <vt:lpstr>'Colofon 1'!_Ref527212216</vt:lpstr>
      <vt:lpstr>'Colofon 1'!_Ref527212304</vt:lpstr>
      <vt:lpstr>'Colofon 1'!_Ref527212424</vt:lpstr>
      <vt:lpstr>'Colofon 1'!_Ref527216086</vt:lpstr>
      <vt:lpstr>'Colofon 1'!_Ref527960825</vt:lpstr>
      <vt:lpstr>'Colofon 1'!_Toc300302676</vt:lpstr>
      <vt:lpstr>'Colofon 1'!_Toc300302679</vt:lpstr>
      <vt:lpstr>'Colofon 1'!_Toc300302680</vt:lpstr>
      <vt:lpstr>'Colofon 1'!_Toc300302684</vt:lpstr>
      <vt:lpstr>'Colofon 1'!_Toc300302689</vt:lpstr>
      <vt:lpstr>'Colofon 1'!_Toc300302730</vt:lpstr>
      <vt:lpstr>'Colofon 1'!_Toc300302731</vt:lpstr>
      <vt:lpstr>'Colofon 1'!_Toc300302739</vt:lpstr>
      <vt:lpstr>'Colofon 1'!_Toc300302771</vt:lpstr>
      <vt:lpstr>'Colofon 1'!_Toc300302809</vt:lpstr>
      <vt:lpstr>'Colofon 1'!_Toc300302821</vt:lpstr>
      <vt:lpstr>'Colofon 1'!_Toc300302836</vt:lpstr>
      <vt:lpstr>'Colofon 1'!_Toc300302847</vt:lpstr>
      <vt:lpstr>'Colofon 1'!_Toc300302860</vt:lpstr>
      <vt:lpstr>'Colofon 1'!_Toc300302867</vt:lpstr>
      <vt:lpstr>'Colofon 1'!_Toc300302868</vt:lpstr>
      <vt:lpstr>'Colofon 1'!_Toc300302886</vt:lpstr>
      <vt:lpstr>'Colofon 1'!_Toc300302914</vt:lpstr>
      <vt:lpstr>'Colofon 1'!_Toc300302916</vt:lpstr>
      <vt:lpstr>'Colofon 1'!_Toc300302919</vt:lpstr>
      <vt:lpstr>'Colofon 1'!_Toc300302935</vt:lpstr>
      <vt:lpstr>'Colofon 1'!_Toc300302985</vt:lpstr>
      <vt:lpstr>'Colofon 1'!_Toc300302993</vt:lpstr>
      <vt:lpstr>'Colofon 1'!_Toc300303483</vt:lpstr>
      <vt:lpstr>'Colofon 1'!_Toc300303498</vt:lpstr>
      <vt:lpstr>'Colofon 1'!_Toc300303504</vt:lpstr>
      <vt:lpstr>'Colofon 1'!_Toc300303515</vt:lpstr>
      <vt:lpstr>'Colofon 1'!_Toc300303537</vt:lpstr>
      <vt:lpstr>'Colofon 1'!_Toc300303574</vt:lpstr>
      <vt:lpstr>'Colofon 1'!_Toc300303661</vt:lpstr>
      <vt:lpstr>'Colofon 1'!_Toc300303682</vt:lpstr>
      <vt:lpstr>'Colofon 1'!_Toc300303688</vt:lpstr>
      <vt:lpstr>'Colofon 1'!_Toc300303695</vt:lpstr>
      <vt:lpstr>'Colofon 1'!_Toc300303706</vt:lpstr>
      <vt:lpstr>'Colofon 1'!_Toc300303708</vt:lpstr>
      <vt:lpstr>'Colofon 1'!_Toc300303715</vt:lpstr>
      <vt:lpstr>'Colofon 1'!_Toc300303721</vt:lpstr>
      <vt:lpstr>'Colofon 1'!_Toc300303727</vt:lpstr>
      <vt:lpstr>'Colofon 1'!_Toc300303729</vt:lpstr>
      <vt:lpstr>'Colofon 1'!_Toc300303743</vt:lpstr>
      <vt:lpstr>'Colofon 1'!_Toc300303745</vt:lpstr>
      <vt:lpstr>'Colofon 1'!_Toc300303770</vt:lpstr>
      <vt:lpstr>'Colofon 1'!_Toc300303772</vt:lpstr>
      <vt:lpstr>'Colofon 1'!_Toc300304665</vt:lpstr>
      <vt:lpstr>'Colofon 1'!_Toc300304678</vt:lpstr>
      <vt:lpstr>'Colofon 1'!_Toc300304688</vt:lpstr>
      <vt:lpstr>'Colofon 1'!_Toc300304702</vt:lpstr>
      <vt:lpstr>'Colofon 1'!_Toc300304712</vt:lpstr>
      <vt:lpstr>'Colofon 1'!_Toc300304714</vt:lpstr>
      <vt:lpstr>'Colofon 1'!_Toc300304725</vt:lpstr>
      <vt:lpstr>'Colofon 1'!_Toc300304727</vt:lpstr>
      <vt:lpstr>'Colofon 1'!_Toc336119413</vt:lpstr>
      <vt:lpstr>'Colofon 1'!_Toc336119414</vt:lpstr>
      <vt:lpstr>'Colofon 1'!_Toc336119416</vt:lpstr>
      <vt:lpstr>'Colofon 1'!_Toc336119433</vt:lpstr>
      <vt:lpstr>'1. Algemene info'!Afdrukbereik</vt:lpstr>
      <vt:lpstr>'2. Info opslag (PVE)'!Afdrukbereik</vt:lpstr>
      <vt:lpstr>'3. Invulblad per doelgroep'!Afdrukbereik</vt:lpstr>
      <vt:lpstr>'4. Berekening inschrijfprijs'!Afdrukbereik</vt:lpstr>
      <vt:lpstr>'6. Referentietarieven'!Afdrukbereik</vt:lpstr>
      <vt:lpstr>'Colofon 1'!Afdrukbereik</vt:lpstr>
      <vt:lpstr>'1. Algemene info'!Afdruktitels</vt:lpstr>
    </vt:vector>
  </TitlesOfParts>
  <Manager/>
  <Company>TIGE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Arjen Veenstra</dc:creator>
  <cp:keywords/>
  <dc:description/>
  <cp:lastModifiedBy>Bosma, Paul (CD)</cp:lastModifiedBy>
  <cp:revision/>
  <cp:lastPrinted>2023-03-06T07:17:51Z</cp:lastPrinted>
  <dcterms:created xsi:type="dcterms:W3CDTF">2021-01-27T10:13:38Z</dcterms:created>
  <dcterms:modified xsi:type="dcterms:W3CDTF">2023-04-26T11:05:51Z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0x0101003B82F1B1B1D9F741B548BEA51F31E697</vt:lpwstr>
  </property>
  <property fmtid="{D5CDD505-2E9C-101B-9397-08002B2CF9AE}" pid="3" name="BExAnalyzer_OldName">
    <vt:lpwstr>Bijlage 3A Prijzenblad.xlsx</vt:lpwstr>
  </property>
</Properties>
</file>