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cten\457 Beukenkamp\457012 Leidraad schoolpleinen\"/>
    </mc:Choice>
  </mc:AlternateContent>
  <xr:revisionPtr revIDLastSave="0" documentId="13_ncr:1_{D061967F-2DFC-41C3-8AA4-CBC1AA8AD63E}" xr6:coauthVersionLast="47" xr6:coauthVersionMax="47" xr10:uidLastSave="{00000000-0000-0000-0000-000000000000}"/>
  <workbookProtection workbookAlgorithmName="SHA-512" workbookHashValue="q/Adme2xmTrHp5uwK44wkTN55ZUnweCEeDpWoiFihuDPUSiriTb7gxWrRa1CPPDolm3oJ0P1VkAGy76I2lKiyA==" workbookSaltValue="jkmgUBZPErI9M1Eerq9I9A==" workbookSpinCount="100000" lockStructure="1"/>
  <bookViews>
    <workbookView xWindow="870" yWindow="570" windowWidth="27015" windowHeight="14460" xr2:uid="{00000000-000D-0000-FFFF-FFFF00000000}"/>
  </bookViews>
  <sheets>
    <sheet name="Inschrijfstaat" sheetId="20" r:id="rId1"/>
    <sheet name="kosten overzicht" sheetId="18" r:id="rId2"/>
    <sheet name="Duinsprong" sheetId="4" r:id="rId3"/>
    <sheet name="Linus-onderwijs" sheetId="5" r:id="rId4"/>
    <sheet name="De Groene Bogen (Irissenstr)" sheetId="6" r:id="rId5"/>
    <sheet name="De Groene Bogen (beukstr)" sheetId="8" r:id="rId6"/>
    <sheet name="Olof Palme" sheetId="7" r:id="rId7"/>
    <sheet name="Th J Rijken" sheetId="9" r:id="rId8"/>
    <sheet name="Lambertusschool" sheetId="10" r:id="rId9"/>
    <sheet name="JPS" sheetId="11" r:id="rId10"/>
    <sheet name="Het Kompas" sheetId="13" r:id="rId11"/>
    <sheet name="De Bussel" sheetId="14" r:id="rId12"/>
    <sheet name="De Bussel (kleine)" sheetId="15" r:id="rId13"/>
    <sheet name="Palet" sheetId="16" r:id="rId14"/>
    <sheet name="Vijfhoeven" sheetId="17" r:id="rId15"/>
    <sheet name="Wilgen" sheetId="1" r:id="rId16"/>
    <sheet name="Dromenvanger" sheetId="21" r:id="rId17"/>
  </sheets>
  <definedNames>
    <definedName name="_xlnm.Print_Area" localSheetId="11">'De Bussel'!$B$2:$H$228</definedName>
    <definedName name="_xlnm.Print_Area" localSheetId="12">'De Bussel (kleine)'!$B$2:$H$228</definedName>
    <definedName name="_xlnm.Print_Area" localSheetId="5">'De Groene Bogen (beukstr)'!$B$2:$H$228</definedName>
    <definedName name="_xlnm.Print_Area" localSheetId="4">'De Groene Bogen (Irissenstr)'!$B$2:$H$228</definedName>
    <definedName name="_xlnm.Print_Area" localSheetId="16">Dromenvanger!$B$2:$H$228</definedName>
    <definedName name="_xlnm.Print_Area" localSheetId="2">Duinsprong!$B$2:$H$229</definedName>
    <definedName name="_xlnm.Print_Area" localSheetId="10">'Het Kompas'!$B$2:$H$228</definedName>
    <definedName name="_xlnm.Print_Area" localSheetId="0">Inschrijfstaat!$B$2:$H$233</definedName>
    <definedName name="_xlnm.Print_Area" localSheetId="9">JPS!$B$2:$H$228</definedName>
    <definedName name="_xlnm.Print_Area" localSheetId="1">'kosten overzicht'!$A$1:$C$24</definedName>
    <definedName name="_xlnm.Print_Area" localSheetId="8">Lambertusschool!$B$2:$H$228</definedName>
    <definedName name="_xlnm.Print_Area" localSheetId="3">'Linus-onderwijs'!$B$2:$H$228</definedName>
    <definedName name="_xlnm.Print_Area" localSheetId="6">'Olof Palme'!$B$2:$H$228</definedName>
    <definedName name="_xlnm.Print_Area" localSheetId="13">Palet!$B$2:$H$228</definedName>
    <definedName name="_xlnm.Print_Area" localSheetId="7">'Th J Rijken'!$B$2:$H$228</definedName>
    <definedName name="_xlnm.Print_Area" localSheetId="14">Vijfhoeven!$B$2:$H$228</definedName>
    <definedName name="_xlnm.Print_Area" localSheetId="15">Wilgen!$B$2:$H$228</definedName>
    <definedName name="_xlnm.Print_Titles" localSheetId="11">'De Bussel'!$13:$15</definedName>
    <definedName name="_xlnm.Print_Titles" localSheetId="12">'De Bussel (kleine)'!$13:$15</definedName>
    <definedName name="_xlnm.Print_Titles" localSheetId="5">'De Groene Bogen (beukstr)'!$13:$15</definedName>
    <definedName name="_xlnm.Print_Titles" localSheetId="4">'De Groene Bogen (Irissenstr)'!$13:$15</definedName>
    <definedName name="_xlnm.Print_Titles" localSheetId="16">Dromenvanger!$13:$15</definedName>
    <definedName name="_xlnm.Print_Titles" localSheetId="2">Duinsprong!$13:$15</definedName>
    <definedName name="_xlnm.Print_Titles" localSheetId="10">'Het Kompas'!$13:$15</definedName>
    <definedName name="_xlnm.Print_Titles" localSheetId="0">Inschrijfstaat!$13:$15</definedName>
    <definedName name="_xlnm.Print_Titles" localSheetId="9">JPS!$13:$15</definedName>
    <definedName name="_xlnm.Print_Titles" localSheetId="8">Lambertusschool!$13:$15</definedName>
    <definedName name="_xlnm.Print_Titles" localSheetId="3">'Linus-onderwijs'!$13:$15</definedName>
    <definedName name="_xlnm.Print_Titles" localSheetId="6">'Olof Palme'!$13:$15</definedName>
    <definedName name="_xlnm.Print_Titles" localSheetId="13">Palet!$13:$15</definedName>
    <definedName name="_xlnm.Print_Titles" localSheetId="7">'Th J Rijken'!$13:$15</definedName>
    <definedName name="_xlnm.Print_Titles" localSheetId="14">Vijfhoeven!$13:$15</definedName>
    <definedName name="_xlnm.Print_Titles" localSheetId="15">Wilgen!$13:$15</definedName>
  </definedNames>
  <calcPr calcId="191029"/>
</workbook>
</file>

<file path=xl/calcChain.xml><?xml version="1.0" encoding="utf-8"?>
<calcChain xmlns="http://schemas.openxmlformats.org/spreadsheetml/2006/main">
  <c r="E223" i="5" l="1"/>
  <c r="E223" i="6"/>
  <c r="E223" i="8"/>
  <c r="E223" i="7"/>
  <c r="E223" i="9"/>
  <c r="E223" i="10"/>
  <c r="E223" i="11"/>
  <c r="E223" i="13"/>
  <c r="E223" i="14"/>
  <c r="E223" i="15"/>
  <c r="E223" i="16"/>
  <c r="E223" i="17"/>
  <c r="E223" i="1"/>
  <c r="E223" i="21"/>
  <c r="E223" i="4"/>
  <c r="E23" i="20"/>
  <c r="F21" i="20" s="1"/>
  <c r="G21" i="20" s="1"/>
  <c r="E27" i="20"/>
  <c r="E31" i="20"/>
  <c r="F29" i="20" s="1"/>
  <c r="G29" i="20" s="1"/>
  <c r="E35" i="20"/>
  <c r="F33" i="20" s="1"/>
  <c r="G33" i="20" s="1"/>
  <c r="E39" i="20"/>
  <c r="E44" i="20"/>
  <c r="E50" i="20"/>
  <c r="F48" i="20" s="1"/>
  <c r="G48" i="20" s="1"/>
  <c r="E54" i="20"/>
  <c r="F52" i="20" s="1"/>
  <c r="G52" i="20" s="1"/>
  <c r="E58" i="20"/>
  <c r="F56" i="20" s="1"/>
  <c r="G56" i="20" s="1"/>
  <c r="E62" i="20"/>
  <c r="E66" i="20"/>
  <c r="F64" i="20" s="1"/>
  <c r="G64" i="20" s="1"/>
  <c r="E72" i="20"/>
  <c r="E76" i="20"/>
  <c r="F74" i="20" s="1"/>
  <c r="G74" i="20" s="1"/>
  <c r="E80" i="20"/>
  <c r="E87" i="20"/>
  <c r="F84" i="20" s="1"/>
  <c r="G84" i="20" s="1"/>
  <c r="E92" i="20"/>
  <c r="F89" i="20" s="1"/>
  <c r="G89" i="20" s="1"/>
  <c r="E97" i="20"/>
  <c r="F94" i="20" s="1"/>
  <c r="G94" i="20" s="1"/>
  <c r="E102" i="20"/>
  <c r="F99" i="20" s="1"/>
  <c r="G99" i="20" s="1"/>
  <c r="E107" i="20"/>
  <c r="F104" i="20" s="1"/>
  <c r="G104" i="20" s="1"/>
  <c r="E114" i="20"/>
  <c r="F111" i="20" s="1"/>
  <c r="G111" i="20" s="1"/>
  <c r="E119" i="20"/>
  <c r="F116" i="20" s="1"/>
  <c r="G116" i="20" s="1"/>
  <c r="E125" i="20"/>
  <c r="E130" i="20"/>
  <c r="F127" i="20" s="1"/>
  <c r="G127" i="20" s="1"/>
  <c r="E136" i="20"/>
  <c r="F133" i="20" s="1"/>
  <c r="G133" i="20" s="1"/>
  <c r="E141" i="20"/>
  <c r="F138" i="20" s="1"/>
  <c r="G138" i="20" s="1"/>
  <c r="E146" i="20"/>
  <c r="E152" i="20"/>
  <c r="F149" i="20" s="1"/>
  <c r="G149" i="20" s="1"/>
  <c r="E157" i="20"/>
  <c r="F154" i="20" s="1"/>
  <c r="G154" i="20" s="1"/>
  <c r="E162" i="20"/>
  <c r="F159" i="20" s="1"/>
  <c r="G159" i="20" s="1"/>
  <c r="E167" i="20"/>
  <c r="E171" i="20"/>
  <c r="F170" i="20" s="1"/>
  <c r="G170" i="20" s="1"/>
  <c r="E176" i="20"/>
  <c r="F175" i="20" s="1"/>
  <c r="G175" i="20" s="1"/>
  <c r="E181" i="20"/>
  <c r="F180" i="20" s="1"/>
  <c r="G180" i="20" s="1"/>
  <c r="E185" i="20"/>
  <c r="F184" i="20" s="1"/>
  <c r="G184" i="20" s="1"/>
  <c r="E190" i="20"/>
  <c r="E196" i="20"/>
  <c r="E199" i="20"/>
  <c r="F198" i="20" s="1"/>
  <c r="G198" i="20" s="1"/>
  <c r="E203" i="20"/>
  <c r="E212" i="20"/>
  <c r="F210" i="20" s="1"/>
  <c r="G210" i="20" s="1"/>
  <c r="E216" i="20"/>
  <c r="F215" i="20" s="1"/>
  <c r="G215" i="20" s="1"/>
  <c r="E210" i="21"/>
  <c r="F216" i="21"/>
  <c r="F215" i="21" s="1"/>
  <c r="E215" i="21"/>
  <c r="F212" i="21"/>
  <c r="F210" i="21" s="1"/>
  <c r="F208" i="21"/>
  <c r="F206" i="21" s="1"/>
  <c r="E206" i="21"/>
  <c r="F203" i="21"/>
  <c r="F202" i="21" s="1"/>
  <c r="E202" i="21"/>
  <c r="F199" i="21"/>
  <c r="F198" i="21" s="1"/>
  <c r="G198" i="21" s="1"/>
  <c r="B198" i="21"/>
  <c r="F196" i="21"/>
  <c r="F195" i="21" s="1"/>
  <c r="G195" i="21" s="1"/>
  <c r="F190" i="21"/>
  <c r="F189" i="21" s="1"/>
  <c r="E189" i="21"/>
  <c r="F185" i="21"/>
  <c r="F184" i="21" s="1"/>
  <c r="E184" i="21"/>
  <c r="G184" i="21" s="1"/>
  <c r="B184" i="21"/>
  <c r="B189" i="21" s="1"/>
  <c r="F181" i="21"/>
  <c r="F180" i="21" s="1"/>
  <c r="E180" i="21"/>
  <c r="F176" i="21"/>
  <c r="F175" i="21" s="1"/>
  <c r="G175" i="21" s="1"/>
  <c r="F171" i="21"/>
  <c r="F170" i="21" s="1"/>
  <c r="G170" i="21" s="1"/>
  <c r="B170" i="21"/>
  <c r="B175" i="21"/>
  <c r="F167" i="21"/>
  <c r="F166" i="21" s="1"/>
  <c r="G166" i="21" s="1"/>
  <c r="F162" i="21"/>
  <c r="F159" i="21" s="1"/>
  <c r="E159" i="21"/>
  <c r="F157" i="21"/>
  <c r="F154" i="21" s="1"/>
  <c r="G154" i="21" s="1"/>
  <c r="B154" i="21"/>
  <c r="B159" i="21" s="1"/>
  <c r="F152" i="21"/>
  <c r="F149" i="21" s="1"/>
  <c r="G149" i="21" s="1"/>
  <c r="F146" i="21"/>
  <c r="F143" i="21" s="1"/>
  <c r="G143" i="21" s="1"/>
  <c r="F141" i="21"/>
  <c r="F138" i="21" s="1"/>
  <c r="G138" i="21" s="1"/>
  <c r="B138" i="21"/>
  <c r="B143" i="21" s="1"/>
  <c r="F136" i="21"/>
  <c r="F133" i="21" s="1"/>
  <c r="G133" i="21" s="1"/>
  <c r="F130" i="21"/>
  <c r="F127" i="21" s="1"/>
  <c r="G127" i="21" s="1"/>
  <c r="B127" i="21"/>
  <c r="F125" i="21"/>
  <c r="F122" i="21" s="1"/>
  <c r="E122" i="21"/>
  <c r="F119" i="21"/>
  <c r="F116" i="21" s="1"/>
  <c r="G116" i="21" s="1"/>
  <c r="B116" i="21"/>
  <c r="F114" i="21"/>
  <c r="F111" i="21" s="1"/>
  <c r="G111" i="21" s="1"/>
  <c r="F107" i="21"/>
  <c r="F104" i="21" s="1"/>
  <c r="E104" i="21"/>
  <c r="F102" i="21"/>
  <c r="F99" i="21" s="1"/>
  <c r="G99" i="21" s="1"/>
  <c r="F97" i="21"/>
  <c r="F94" i="21" s="1"/>
  <c r="E94" i="21"/>
  <c r="F92" i="21"/>
  <c r="F89" i="21" s="1"/>
  <c r="G89" i="21" s="1"/>
  <c r="B89" i="21"/>
  <c r="B94" i="21" s="1"/>
  <c r="B99" i="21" s="1"/>
  <c r="B104" i="21" s="1"/>
  <c r="F87" i="21"/>
  <c r="F84" i="21" s="1"/>
  <c r="E84" i="21"/>
  <c r="F80" i="21"/>
  <c r="F79" i="21" s="1"/>
  <c r="G79" i="21" s="1"/>
  <c r="E79" i="21"/>
  <c r="F76" i="21"/>
  <c r="F74" i="21" s="1"/>
  <c r="G74" i="21" s="1"/>
  <c r="B74" i="21"/>
  <c r="F72" i="21"/>
  <c r="F70" i="21" s="1"/>
  <c r="E70" i="21"/>
  <c r="F66" i="21"/>
  <c r="F64" i="21" s="1"/>
  <c r="E64" i="21"/>
  <c r="F62" i="21"/>
  <c r="F60" i="21" s="1"/>
  <c r="E60" i="21"/>
  <c r="F58" i="21"/>
  <c r="F56" i="21" s="1"/>
  <c r="G56" i="21" s="1"/>
  <c r="B56" i="21"/>
  <c r="B60" i="21" s="1"/>
  <c r="B64" i="21" s="1"/>
  <c r="F54" i="21"/>
  <c r="F52" i="21" s="1"/>
  <c r="G52" i="21" s="1"/>
  <c r="B52" i="21"/>
  <c r="F50" i="21"/>
  <c r="F48" i="21" s="1"/>
  <c r="G48" i="21" s="1"/>
  <c r="F44" i="21"/>
  <c r="F42" i="21" s="1"/>
  <c r="E42" i="21"/>
  <c r="F39" i="21"/>
  <c r="F37" i="21" s="1"/>
  <c r="E37" i="21"/>
  <c r="F35" i="21"/>
  <c r="F33" i="21" s="1"/>
  <c r="G33" i="21" s="1"/>
  <c r="F31" i="21"/>
  <c r="F29" i="21" s="1"/>
  <c r="E29" i="21"/>
  <c r="F27" i="21"/>
  <c r="F25" i="21" s="1"/>
  <c r="G25" i="21" s="1"/>
  <c r="E25" i="21"/>
  <c r="B25" i="21"/>
  <c r="B29" i="21" s="1"/>
  <c r="B33" i="21" s="1"/>
  <c r="B37" i="21" s="1"/>
  <c r="B42" i="21" s="1"/>
  <c r="F23" i="21"/>
  <c r="F21" i="21" s="1"/>
  <c r="E21" i="21"/>
  <c r="E215" i="1"/>
  <c r="E210" i="1"/>
  <c r="E206" i="1"/>
  <c r="E202" i="1"/>
  <c r="E189" i="1"/>
  <c r="E184" i="1"/>
  <c r="E180" i="1"/>
  <c r="E159" i="1"/>
  <c r="E122" i="1"/>
  <c r="E104" i="1"/>
  <c r="E94" i="1"/>
  <c r="E84" i="1"/>
  <c r="E79" i="1"/>
  <c r="E70" i="1"/>
  <c r="E64" i="1"/>
  <c r="E60" i="1"/>
  <c r="E42" i="1"/>
  <c r="E37" i="1"/>
  <c r="E29" i="1"/>
  <c r="E25" i="1"/>
  <c r="E21" i="1"/>
  <c r="E215" i="17"/>
  <c r="E210" i="17"/>
  <c r="E206" i="17"/>
  <c r="E189" i="17"/>
  <c r="E184" i="17"/>
  <c r="E180" i="17"/>
  <c r="E175" i="17"/>
  <c r="E170" i="17"/>
  <c r="E159" i="17"/>
  <c r="E138" i="17"/>
  <c r="E122" i="17"/>
  <c r="E111" i="17"/>
  <c r="E79" i="17"/>
  <c r="E70" i="17"/>
  <c r="E64" i="17"/>
  <c r="E60" i="17"/>
  <c r="E56" i="17"/>
  <c r="E42" i="17"/>
  <c r="E37" i="17"/>
  <c r="E25" i="17"/>
  <c r="E215" i="16"/>
  <c r="E210" i="16"/>
  <c r="E206" i="16"/>
  <c r="E202" i="16"/>
  <c r="E198" i="16"/>
  <c r="E195" i="16"/>
  <c r="E175" i="16"/>
  <c r="E170" i="16"/>
  <c r="E166" i="16"/>
  <c r="E159" i="16"/>
  <c r="E94" i="16"/>
  <c r="E89" i="16"/>
  <c r="E84" i="16"/>
  <c r="E64" i="16"/>
  <c r="E60" i="16"/>
  <c r="E56" i="16"/>
  <c r="E29" i="16"/>
  <c r="E25" i="16"/>
  <c r="E21" i="16"/>
  <c r="E215" i="15"/>
  <c r="E210" i="15"/>
  <c r="E206" i="15"/>
  <c r="E202" i="15"/>
  <c r="E189" i="15"/>
  <c r="E184" i="15"/>
  <c r="E159" i="15"/>
  <c r="E122" i="15"/>
  <c r="E116" i="15"/>
  <c r="E111" i="15"/>
  <c r="E89" i="15"/>
  <c r="E84" i="15"/>
  <c r="E79" i="15"/>
  <c r="E70" i="15"/>
  <c r="E60" i="15"/>
  <c r="E52" i="15"/>
  <c r="E42" i="15"/>
  <c r="E25" i="15"/>
  <c r="E21" i="15"/>
  <c r="E215" i="14"/>
  <c r="E210" i="14"/>
  <c r="E206" i="14"/>
  <c r="E202" i="14"/>
  <c r="E189" i="14"/>
  <c r="E184" i="14"/>
  <c r="E180" i="14"/>
  <c r="E111" i="14"/>
  <c r="E94" i="14"/>
  <c r="E84" i="14"/>
  <c r="E79" i="14"/>
  <c r="E70" i="14"/>
  <c r="E64" i="14"/>
  <c r="E60" i="14"/>
  <c r="E52" i="14"/>
  <c r="E42" i="14"/>
  <c r="E33" i="14"/>
  <c r="E29" i="14"/>
  <c r="E21" i="14"/>
  <c r="E215" i="13"/>
  <c r="E210" i="13"/>
  <c r="E206" i="13"/>
  <c r="E202" i="13"/>
  <c r="E189" i="13"/>
  <c r="E184" i="13"/>
  <c r="E180" i="13"/>
  <c r="E159" i="13"/>
  <c r="E154" i="13"/>
  <c r="E143" i="13"/>
  <c r="E127" i="13"/>
  <c r="E122" i="13"/>
  <c r="E111" i="13"/>
  <c r="E89" i="13"/>
  <c r="E84" i="13"/>
  <c r="E79" i="13"/>
  <c r="E70" i="13"/>
  <c r="E64" i="13"/>
  <c r="E60" i="13"/>
  <c r="E56" i="13"/>
  <c r="E42" i="13"/>
  <c r="E33" i="13"/>
  <c r="E25" i="13"/>
  <c r="E21" i="13"/>
  <c r="E215" i="11"/>
  <c r="E210" i="11"/>
  <c r="E206" i="11"/>
  <c r="E202" i="11"/>
  <c r="E189" i="11"/>
  <c r="E184" i="11"/>
  <c r="E180" i="11"/>
  <c r="E154" i="11"/>
  <c r="E143" i="11"/>
  <c r="E122" i="11"/>
  <c r="E116" i="11"/>
  <c r="E111" i="11"/>
  <c r="E94" i="11"/>
  <c r="E89" i="11"/>
  <c r="E84" i="11"/>
  <c r="E79" i="11"/>
  <c r="E70" i="11"/>
  <c r="E64" i="11"/>
  <c r="E60" i="11"/>
  <c r="E52" i="11"/>
  <c r="E42" i="11"/>
  <c r="E37" i="11"/>
  <c r="E33" i="11"/>
  <c r="E29" i="11"/>
  <c r="E25" i="11"/>
  <c r="E21" i="11"/>
  <c r="E215" i="10"/>
  <c r="E210" i="10"/>
  <c r="E206" i="10"/>
  <c r="E202" i="10"/>
  <c r="E189" i="10"/>
  <c r="E184" i="10"/>
  <c r="E180" i="10"/>
  <c r="E175" i="10"/>
  <c r="E170" i="10"/>
  <c r="E149" i="10"/>
  <c r="E133" i="10"/>
  <c r="E122" i="10"/>
  <c r="E116" i="10"/>
  <c r="E111" i="10"/>
  <c r="E99" i="10"/>
  <c r="E94" i="10"/>
  <c r="E89" i="10"/>
  <c r="E84" i="10"/>
  <c r="E79" i="10"/>
  <c r="E70" i="10"/>
  <c r="E64" i="10"/>
  <c r="E60" i="10"/>
  <c r="E42" i="10"/>
  <c r="E37" i="10"/>
  <c r="E33" i="10"/>
  <c r="E29" i="10"/>
  <c r="E25" i="10"/>
  <c r="E21" i="10"/>
  <c r="E215" i="9"/>
  <c r="E210" i="9"/>
  <c r="E206" i="9"/>
  <c r="E202" i="9"/>
  <c r="E195" i="9"/>
  <c r="E189" i="9"/>
  <c r="E184" i="9"/>
  <c r="E180" i="9"/>
  <c r="E143" i="9"/>
  <c r="E94" i="9"/>
  <c r="E89" i="9"/>
  <c r="E84" i="9"/>
  <c r="E64" i="9"/>
  <c r="E60" i="9"/>
  <c r="E56" i="9"/>
  <c r="E33" i="9"/>
  <c r="E52" i="9"/>
  <c r="E29" i="9"/>
  <c r="E25" i="9"/>
  <c r="E21" i="9"/>
  <c r="E215" i="8"/>
  <c r="E210" i="8"/>
  <c r="E202" i="8"/>
  <c r="E195" i="8"/>
  <c r="E184" i="8"/>
  <c r="E180" i="8"/>
  <c r="E159" i="8"/>
  <c r="E122" i="8"/>
  <c r="E111" i="8"/>
  <c r="E104" i="8"/>
  <c r="E94" i="8"/>
  <c r="E89" i="8"/>
  <c r="E84" i="8"/>
  <c r="E79" i="8"/>
  <c r="E70" i="8"/>
  <c r="E64" i="8"/>
  <c r="E60" i="8"/>
  <c r="E56" i="8"/>
  <c r="E52" i="8"/>
  <c r="E48" i="8"/>
  <c r="E42" i="8"/>
  <c r="E37" i="8"/>
  <c r="E33" i="8"/>
  <c r="E29" i="8"/>
  <c r="E25" i="8"/>
  <c r="E21" i="8"/>
  <c r="E215" i="7"/>
  <c r="E210" i="7"/>
  <c r="E206" i="7"/>
  <c r="E202" i="7"/>
  <c r="E198" i="7"/>
  <c r="E195" i="7"/>
  <c r="E189" i="7"/>
  <c r="E184" i="7"/>
  <c r="E180" i="7"/>
  <c r="E175" i="7"/>
  <c r="E170" i="7"/>
  <c r="E149" i="7"/>
  <c r="E143" i="7"/>
  <c r="E138" i="7"/>
  <c r="E122" i="7"/>
  <c r="E111" i="7"/>
  <c r="E94" i="7"/>
  <c r="E89" i="7"/>
  <c r="E84" i="7"/>
  <c r="E79" i="7"/>
  <c r="E70" i="7"/>
  <c r="E64" i="7"/>
  <c r="E60" i="7"/>
  <c r="E42" i="7"/>
  <c r="E37" i="7"/>
  <c r="E33" i="7"/>
  <c r="E29" i="7"/>
  <c r="E25" i="7"/>
  <c r="E21" i="7"/>
  <c r="E215" i="6"/>
  <c r="E210" i="6"/>
  <c r="E206" i="6"/>
  <c r="E202" i="6"/>
  <c r="E195" i="6"/>
  <c r="E189" i="6"/>
  <c r="E184" i="6"/>
  <c r="E180" i="6"/>
  <c r="E159" i="6"/>
  <c r="E143" i="6"/>
  <c r="E133" i="6"/>
  <c r="E94" i="6"/>
  <c r="E89" i="6"/>
  <c r="E79" i="6"/>
  <c r="E70" i="6"/>
  <c r="E64" i="6"/>
  <c r="E60" i="6"/>
  <c r="E56" i="6"/>
  <c r="E42" i="6"/>
  <c r="E37" i="6"/>
  <c r="E29" i="6"/>
  <c r="E25" i="6"/>
  <c r="E21" i="6"/>
  <c r="E215" i="5"/>
  <c r="E210" i="5"/>
  <c r="E206" i="5"/>
  <c r="E202" i="5"/>
  <c r="E184" i="5"/>
  <c r="E149" i="5"/>
  <c r="E133" i="5"/>
  <c r="E116" i="5"/>
  <c r="E111" i="5"/>
  <c r="E94" i="5"/>
  <c r="E89" i="5"/>
  <c r="E84" i="5"/>
  <c r="E79" i="5"/>
  <c r="E70" i="5"/>
  <c r="E64" i="5"/>
  <c r="E60" i="5"/>
  <c r="E42" i="5"/>
  <c r="E37" i="5"/>
  <c r="E33" i="5"/>
  <c r="E29" i="5"/>
  <c r="E25" i="5"/>
  <c r="E21" i="5"/>
  <c r="E215" i="4"/>
  <c r="E210" i="4"/>
  <c r="E206" i="4"/>
  <c r="E202" i="4"/>
  <c r="E195" i="4"/>
  <c r="E189" i="4"/>
  <c r="E184" i="4"/>
  <c r="E180" i="4"/>
  <c r="E166" i="4"/>
  <c r="E159" i="4"/>
  <c r="E149" i="4"/>
  <c r="E143" i="4"/>
  <c r="E122" i="4"/>
  <c r="E111" i="4"/>
  <c r="E94" i="4"/>
  <c r="E89" i="4"/>
  <c r="E79" i="4"/>
  <c r="E74" i="4"/>
  <c r="E64" i="4"/>
  <c r="E60" i="4"/>
  <c r="E52" i="4"/>
  <c r="E48" i="4"/>
  <c r="E42" i="4"/>
  <c r="E37" i="4"/>
  <c r="E29" i="4"/>
  <c r="E25" i="4"/>
  <c r="E21" i="4"/>
  <c r="F216" i="1"/>
  <c r="F215" i="1" s="1"/>
  <c r="F212" i="1"/>
  <c r="F210" i="1" s="1"/>
  <c r="F208" i="1"/>
  <c r="F206" i="1" s="1"/>
  <c r="F203" i="1"/>
  <c r="F202" i="1" s="1"/>
  <c r="G202" i="1" s="1"/>
  <c r="F199" i="1"/>
  <c r="F198" i="1" s="1"/>
  <c r="G198" i="1" s="1"/>
  <c r="F196" i="1"/>
  <c r="F195" i="1" s="1"/>
  <c r="G195" i="1" s="1"/>
  <c r="F190" i="1"/>
  <c r="F189" i="1" s="1"/>
  <c r="G189" i="1" s="1"/>
  <c r="F185" i="1"/>
  <c r="F184" i="1" s="1"/>
  <c r="F181" i="1"/>
  <c r="F180" i="1" s="1"/>
  <c r="F176" i="1"/>
  <c r="F175" i="1" s="1"/>
  <c r="G175" i="1" s="1"/>
  <c r="F171" i="1"/>
  <c r="F170" i="1" s="1"/>
  <c r="G170" i="1" s="1"/>
  <c r="F167" i="1"/>
  <c r="F166" i="1" s="1"/>
  <c r="G166" i="1" s="1"/>
  <c r="F162" i="1"/>
  <c r="F159" i="1" s="1"/>
  <c r="F157" i="1"/>
  <c r="F154" i="1" s="1"/>
  <c r="G154" i="1" s="1"/>
  <c r="F152" i="1"/>
  <c r="F149" i="1" s="1"/>
  <c r="G149" i="1" s="1"/>
  <c r="F146" i="1"/>
  <c r="F143" i="1" s="1"/>
  <c r="G143" i="1" s="1"/>
  <c r="F141" i="1"/>
  <c r="F138" i="1" s="1"/>
  <c r="G138" i="1" s="1"/>
  <c r="F136" i="1"/>
  <c r="F133" i="1" s="1"/>
  <c r="G133" i="1" s="1"/>
  <c r="F130" i="1"/>
  <c r="F127" i="1" s="1"/>
  <c r="G127" i="1" s="1"/>
  <c r="F125" i="1"/>
  <c r="F122" i="1" s="1"/>
  <c r="F119" i="1"/>
  <c r="F116" i="1" s="1"/>
  <c r="G116" i="1" s="1"/>
  <c r="F114" i="1"/>
  <c r="F111" i="1" s="1"/>
  <c r="G111" i="1" s="1"/>
  <c r="F107" i="1"/>
  <c r="F104" i="1" s="1"/>
  <c r="G104" i="1" s="1"/>
  <c r="F102" i="1"/>
  <c r="F99" i="1" s="1"/>
  <c r="G99" i="1" s="1"/>
  <c r="F97" i="1"/>
  <c r="F94" i="1" s="1"/>
  <c r="F92" i="1"/>
  <c r="F89" i="1" s="1"/>
  <c r="G89" i="1" s="1"/>
  <c r="F87" i="1"/>
  <c r="F84" i="1" s="1"/>
  <c r="F80" i="1"/>
  <c r="F79" i="1" s="1"/>
  <c r="G79" i="1" s="1"/>
  <c r="F76" i="1"/>
  <c r="F74" i="1" s="1"/>
  <c r="G74" i="1" s="1"/>
  <c r="F72" i="1"/>
  <c r="F70" i="1" s="1"/>
  <c r="F66" i="1"/>
  <c r="F64" i="1" s="1"/>
  <c r="G64" i="1" s="1"/>
  <c r="F62" i="1"/>
  <c r="F60" i="1" s="1"/>
  <c r="F58" i="1"/>
  <c r="F56" i="1" s="1"/>
  <c r="G56" i="1" s="1"/>
  <c r="F54" i="1"/>
  <c r="F52" i="1"/>
  <c r="G52" i="1" s="1"/>
  <c r="F50" i="1"/>
  <c r="F48" i="1" s="1"/>
  <c r="G48" i="1" s="1"/>
  <c r="F44" i="1"/>
  <c r="F42" i="1" s="1"/>
  <c r="F39" i="1"/>
  <c r="F37" i="1" s="1"/>
  <c r="F35" i="1"/>
  <c r="F33" i="1" s="1"/>
  <c r="G33" i="1" s="1"/>
  <c r="F31" i="1"/>
  <c r="F29" i="1" s="1"/>
  <c r="F27" i="1"/>
  <c r="F25" i="1" s="1"/>
  <c r="G25" i="1" s="1"/>
  <c r="F23" i="1"/>
  <c r="F21" i="1" s="1"/>
  <c r="G21" i="1" s="1"/>
  <c r="F216" i="17"/>
  <c r="F215" i="17" s="1"/>
  <c r="F212" i="17"/>
  <c r="F210" i="17" s="1"/>
  <c r="F208" i="17"/>
  <c r="F206" i="17" s="1"/>
  <c r="F203" i="17"/>
  <c r="F202" i="17" s="1"/>
  <c r="G202" i="17" s="1"/>
  <c r="F199" i="17"/>
  <c r="F198" i="17" s="1"/>
  <c r="G198" i="17" s="1"/>
  <c r="F196" i="17"/>
  <c r="F195" i="17" s="1"/>
  <c r="G195" i="17" s="1"/>
  <c r="F190" i="17"/>
  <c r="F189" i="17" s="1"/>
  <c r="F185" i="17"/>
  <c r="F184" i="17" s="1"/>
  <c r="F181" i="17"/>
  <c r="F180" i="17" s="1"/>
  <c r="F176" i="17"/>
  <c r="F175" i="17" s="1"/>
  <c r="G175" i="17" s="1"/>
  <c r="F171" i="17"/>
  <c r="F170" i="17" s="1"/>
  <c r="G170" i="17" s="1"/>
  <c r="F167" i="17"/>
  <c r="F166" i="17" s="1"/>
  <c r="G166" i="17" s="1"/>
  <c r="F162" i="17"/>
  <c r="F159" i="17" s="1"/>
  <c r="F157" i="17"/>
  <c r="F154" i="17" s="1"/>
  <c r="G154" i="17" s="1"/>
  <c r="F152" i="17"/>
  <c r="F149" i="17" s="1"/>
  <c r="G149" i="17" s="1"/>
  <c r="F146" i="17"/>
  <c r="F143" i="17"/>
  <c r="G143" i="17" s="1"/>
  <c r="F141" i="17"/>
  <c r="F138" i="17" s="1"/>
  <c r="F136" i="17"/>
  <c r="F133" i="17" s="1"/>
  <c r="G133" i="17" s="1"/>
  <c r="F130" i="17"/>
  <c r="F127" i="17" s="1"/>
  <c r="G127" i="17" s="1"/>
  <c r="F125" i="17"/>
  <c r="F122" i="17" s="1"/>
  <c r="F119" i="17"/>
  <c r="F116" i="17" s="1"/>
  <c r="G116" i="17" s="1"/>
  <c r="F114" i="17"/>
  <c r="F111" i="17" s="1"/>
  <c r="F107" i="17"/>
  <c r="F104" i="17" s="1"/>
  <c r="G104" i="17" s="1"/>
  <c r="F102" i="17"/>
  <c r="F99" i="17" s="1"/>
  <c r="G99" i="17" s="1"/>
  <c r="F97" i="17"/>
  <c r="F94" i="17" s="1"/>
  <c r="G94" i="17" s="1"/>
  <c r="F92" i="17"/>
  <c r="F89" i="17" s="1"/>
  <c r="G89" i="17" s="1"/>
  <c r="F87" i="17"/>
  <c r="F84" i="17" s="1"/>
  <c r="G84" i="17" s="1"/>
  <c r="F80" i="17"/>
  <c r="F79" i="17" s="1"/>
  <c r="G79" i="17" s="1"/>
  <c r="F76" i="17"/>
  <c r="F74" i="17" s="1"/>
  <c r="G74" i="17" s="1"/>
  <c r="F72" i="17"/>
  <c r="F70" i="17" s="1"/>
  <c r="F66" i="17"/>
  <c r="F64" i="17" s="1"/>
  <c r="G64" i="17" s="1"/>
  <c r="F62" i="17"/>
  <c r="F60" i="17" s="1"/>
  <c r="F58" i="17"/>
  <c r="F56" i="17" s="1"/>
  <c r="G56" i="17" s="1"/>
  <c r="F54" i="17"/>
  <c r="F52" i="17" s="1"/>
  <c r="G52" i="17" s="1"/>
  <c r="F50" i="17"/>
  <c r="F48" i="17" s="1"/>
  <c r="G48" i="17" s="1"/>
  <c r="F44" i="17"/>
  <c r="F42" i="17" s="1"/>
  <c r="F39" i="17"/>
  <c r="F37" i="17" s="1"/>
  <c r="G37" i="17" s="1"/>
  <c r="F35" i="17"/>
  <c r="F33" i="17" s="1"/>
  <c r="G33" i="17" s="1"/>
  <c r="F31" i="17"/>
  <c r="F29" i="17" s="1"/>
  <c r="G29" i="17" s="1"/>
  <c r="F27" i="17"/>
  <c r="F25" i="17" s="1"/>
  <c r="F23" i="17"/>
  <c r="F21" i="17" s="1"/>
  <c r="G21" i="17" s="1"/>
  <c r="F216" i="16"/>
  <c r="F215" i="16" s="1"/>
  <c r="F212" i="16"/>
  <c r="F210" i="16" s="1"/>
  <c r="F208" i="16"/>
  <c r="F206" i="16" s="1"/>
  <c r="G206" i="16" s="1"/>
  <c r="F203" i="16"/>
  <c r="F202" i="16" s="1"/>
  <c r="F199" i="16"/>
  <c r="F198" i="16" s="1"/>
  <c r="G198" i="16" s="1"/>
  <c r="F196" i="16"/>
  <c r="F195" i="16" s="1"/>
  <c r="F190" i="16"/>
  <c r="F189" i="16" s="1"/>
  <c r="G189" i="16" s="1"/>
  <c r="F185" i="16"/>
  <c r="F184" i="16" s="1"/>
  <c r="G184" i="16" s="1"/>
  <c r="F181" i="16"/>
  <c r="F180" i="16" s="1"/>
  <c r="G180" i="16" s="1"/>
  <c r="F176" i="16"/>
  <c r="F175" i="16" s="1"/>
  <c r="G175" i="16" s="1"/>
  <c r="F171" i="16"/>
  <c r="F170" i="16" s="1"/>
  <c r="F167" i="16"/>
  <c r="F166" i="16" s="1"/>
  <c r="F162" i="16"/>
  <c r="F159" i="16" s="1"/>
  <c r="F157" i="16"/>
  <c r="F154" i="16" s="1"/>
  <c r="G154" i="16" s="1"/>
  <c r="F152" i="16"/>
  <c r="F149" i="16" s="1"/>
  <c r="G149" i="16" s="1"/>
  <c r="F146" i="16"/>
  <c r="F143" i="16" s="1"/>
  <c r="G143" i="16" s="1"/>
  <c r="F141" i="16"/>
  <c r="F138" i="16" s="1"/>
  <c r="G138" i="16" s="1"/>
  <c r="F136" i="16"/>
  <c r="F133" i="16" s="1"/>
  <c r="G133" i="16" s="1"/>
  <c r="F130" i="16"/>
  <c r="F127" i="16" s="1"/>
  <c r="G127" i="16" s="1"/>
  <c r="F125" i="16"/>
  <c r="F122" i="16" s="1"/>
  <c r="G122" i="16" s="1"/>
  <c r="F119" i="16"/>
  <c r="F116" i="16" s="1"/>
  <c r="G116" i="16" s="1"/>
  <c r="F114" i="16"/>
  <c r="F111" i="16" s="1"/>
  <c r="G111" i="16" s="1"/>
  <c r="F107" i="16"/>
  <c r="F104" i="16" s="1"/>
  <c r="G104" i="16" s="1"/>
  <c r="F102" i="16"/>
  <c r="F99" i="16" s="1"/>
  <c r="G99" i="16" s="1"/>
  <c r="F97" i="16"/>
  <c r="F94" i="16" s="1"/>
  <c r="G94" i="16" s="1"/>
  <c r="F92" i="16"/>
  <c r="F89" i="16" s="1"/>
  <c r="G89" i="16" s="1"/>
  <c r="F87" i="16"/>
  <c r="F84" i="16" s="1"/>
  <c r="G84" i="16" s="1"/>
  <c r="F80" i="16"/>
  <c r="F79" i="16" s="1"/>
  <c r="G79" i="16" s="1"/>
  <c r="F76" i="16"/>
  <c r="F74" i="16" s="1"/>
  <c r="G74" i="16" s="1"/>
  <c r="F72" i="16"/>
  <c r="F70" i="16" s="1"/>
  <c r="G70" i="16" s="1"/>
  <c r="F66" i="16"/>
  <c r="F64" i="16" s="1"/>
  <c r="F62" i="16"/>
  <c r="F60" i="16" s="1"/>
  <c r="F58" i="16"/>
  <c r="F56" i="16" s="1"/>
  <c r="F54" i="16"/>
  <c r="F52" i="16" s="1"/>
  <c r="G52" i="16" s="1"/>
  <c r="F50" i="16"/>
  <c r="F48" i="16" s="1"/>
  <c r="G48" i="16" s="1"/>
  <c r="F44" i="16"/>
  <c r="F42" i="16" s="1"/>
  <c r="G42" i="16" s="1"/>
  <c r="F39" i="16"/>
  <c r="F37" i="16" s="1"/>
  <c r="G37" i="16" s="1"/>
  <c r="F35" i="16"/>
  <c r="F33" i="16" s="1"/>
  <c r="G33" i="16" s="1"/>
  <c r="F31" i="16"/>
  <c r="F29" i="16" s="1"/>
  <c r="F27" i="16"/>
  <c r="F25" i="16" s="1"/>
  <c r="F23" i="16"/>
  <c r="F21" i="16" s="1"/>
  <c r="G21" i="16" s="1"/>
  <c r="F216" i="15"/>
  <c r="F215" i="15" s="1"/>
  <c r="G215" i="15" s="1"/>
  <c r="F212" i="15"/>
  <c r="F210" i="15" s="1"/>
  <c r="G210" i="15" s="1"/>
  <c r="F208" i="15"/>
  <c r="F206" i="15" s="1"/>
  <c r="F203" i="15"/>
  <c r="F202" i="15" s="1"/>
  <c r="F199" i="15"/>
  <c r="F198" i="15" s="1"/>
  <c r="G198" i="15" s="1"/>
  <c r="F196" i="15"/>
  <c r="F195" i="15" s="1"/>
  <c r="G195" i="15" s="1"/>
  <c r="F190" i="15"/>
  <c r="F189" i="15" s="1"/>
  <c r="F185" i="15"/>
  <c r="F184" i="15" s="1"/>
  <c r="F181" i="15"/>
  <c r="F180" i="15" s="1"/>
  <c r="G180" i="15" s="1"/>
  <c r="F176" i="15"/>
  <c r="F175" i="15" s="1"/>
  <c r="G175" i="15" s="1"/>
  <c r="F171" i="15"/>
  <c r="F170" i="15" s="1"/>
  <c r="G170" i="15" s="1"/>
  <c r="F167" i="15"/>
  <c r="F166" i="15" s="1"/>
  <c r="G166" i="15" s="1"/>
  <c r="F162" i="15"/>
  <c r="F159" i="15" s="1"/>
  <c r="F157" i="15"/>
  <c r="F154" i="15" s="1"/>
  <c r="G154" i="15" s="1"/>
  <c r="F152" i="15"/>
  <c r="F149" i="15" s="1"/>
  <c r="G149" i="15" s="1"/>
  <c r="F146" i="15"/>
  <c r="F143" i="15" s="1"/>
  <c r="G143" i="15" s="1"/>
  <c r="F141" i="15"/>
  <c r="F138" i="15" s="1"/>
  <c r="G138" i="15" s="1"/>
  <c r="F136" i="15"/>
  <c r="F133" i="15" s="1"/>
  <c r="G133" i="15" s="1"/>
  <c r="F130" i="15"/>
  <c r="F127" i="15" s="1"/>
  <c r="G127" i="15" s="1"/>
  <c r="F125" i="15"/>
  <c r="F122" i="15" s="1"/>
  <c r="G122" i="15" s="1"/>
  <c r="F119" i="15"/>
  <c r="F116" i="15" s="1"/>
  <c r="G116" i="15" s="1"/>
  <c r="F114" i="15"/>
  <c r="F111" i="15" s="1"/>
  <c r="F107" i="15"/>
  <c r="F104" i="15" s="1"/>
  <c r="G104" i="15" s="1"/>
  <c r="F102" i="15"/>
  <c r="F99" i="15" s="1"/>
  <c r="G99" i="15" s="1"/>
  <c r="F97" i="15"/>
  <c r="F94" i="15" s="1"/>
  <c r="G94" i="15" s="1"/>
  <c r="F92" i="15"/>
  <c r="F89" i="15" s="1"/>
  <c r="F87" i="15"/>
  <c r="F84" i="15" s="1"/>
  <c r="F80" i="15"/>
  <c r="F79" i="15" s="1"/>
  <c r="F76" i="15"/>
  <c r="F74" i="15" s="1"/>
  <c r="G74" i="15" s="1"/>
  <c r="F72" i="15"/>
  <c r="F70" i="15" s="1"/>
  <c r="F66" i="15"/>
  <c r="F64" i="15" s="1"/>
  <c r="G64" i="15" s="1"/>
  <c r="F62" i="15"/>
  <c r="F60" i="15" s="1"/>
  <c r="F58" i="15"/>
  <c r="F56" i="15" s="1"/>
  <c r="G56" i="15" s="1"/>
  <c r="F54" i="15"/>
  <c r="F52" i="15" s="1"/>
  <c r="G52" i="15" s="1"/>
  <c r="F50" i="15"/>
  <c r="F48" i="15" s="1"/>
  <c r="G48" i="15" s="1"/>
  <c r="F44" i="15"/>
  <c r="F42" i="15" s="1"/>
  <c r="G42" i="15" s="1"/>
  <c r="F39" i="15"/>
  <c r="F37" i="15" s="1"/>
  <c r="G37" i="15" s="1"/>
  <c r="F35" i="15"/>
  <c r="F33" i="15" s="1"/>
  <c r="G33" i="15" s="1"/>
  <c r="F31" i="15"/>
  <c r="F29" i="15" s="1"/>
  <c r="G29" i="15" s="1"/>
  <c r="F27" i="15"/>
  <c r="F25" i="15" s="1"/>
  <c r="F23" i="15"/>
  <c r="F21" i="15" s="1"/>
  <c r="G21" i="15" s="1"/>
  <c r="F216" i="14"/>
  <c r="F215" i="14" s="1"/>
  <c r="F212" i="14"/>
  <c r="F210" i="14" s="1"/>
  <c r="F208" i="14"/>
  <c r="F206" i="14" s="1"/>
  <c r="F203" i="14"/>
  <c r="F202" i="14" s="1"/>
  <c r="F199" i="14"/>
  <c r="F198" i="14" s="1"/>
  <c r="G198" i="14" s="1"/>
  <c r="F196" i="14"/>
  <c r="F195" i="14" s="1"/>
  <c r="G195" i="14" s="1"/>
  <c r="F190" i="14"/>
  <c r="F189" i="14" s="1"/>
  <c r="G189" i="14" s="1"/>
  <c r="F185" i="14"/>
  <c r="F184" i="14" s="1"/>
  <c r="G184" i="14" s="1"/>
  <c r="F181" i="14"/>
  <c r="F180" i="14" s="1"/>
  <c r="G180" i="14" s="1"/>
  <c r="F176" i="14"/>
  <c r="F175" i="14" s="1"/>
  <c r="G175" i="14" s="1"/>
  <c r="F171" i="14"/>
  <c r="F170" i="14" s="1"/>
  <c r="G170" i="14" s="1"/>
  <c r="F167" i="14"/>
  <c r="F166" i="14" s="1"/>
  <c r="G166" i="14" s="1"/>
  <c r="F162" i="14"/>
  <c r="F159" i="14" s="1"/>
  <c r="G159" i="14" s="1"/>
  <c r="F157" i="14"/>
  <c r="F154" i="14" s="1"/>
  <c r="G154" i="14" s="1"/>
  <c r="F152" i="14"/>
  <c r="F149" i="14" s="1"/>
  <c r="G149" i="14" s="1"/>
  <c r="F146" i="14"/>
  <c r="F143" i="14"/>
  <c r="G143" i="14" s="1"/>
  <c r="F141" i="14"/>
  <c r="F138" i="14" s="1"/>
  <c r="G138" i="14" s="1"/>
  <c r="F136" i="14"/>
  <c r="F133" i="14" s="1"/>
  <c r="G133" i="14" s="1"/>
  <c r="F130" i="14"/>
  <c r="F127" i="14" s="1"/>
  <c r="G127" i="14" s="1"/>
  <c r="F125" i="14"/>
  <c r="F122" i="14" s="1"/>
  <c r="G122" i="14" s="1"/>
  <c r="F119" i="14"/>
  <c r="F116" i="14" s="1"/>
  <c r="G116" i="14" s="1"/>
  <c r="F114" i="14"/>
  <c r="F111" i="14" s="1"/>
  <c r="F107" i="14"/>
  <c r="F104" i="14" s="1"/>
  <c r="G104" i="14" s="1"/>
  <c r="F102" i="14"/>
  <c r="F99" i="14" s="1"/>
  <c r="G99" i="14" s="1"/>
  <c r="F97" i="14"/>
  <c r="F94" i="14" s="1"/>
  <c r="F92" i="14"/>
  <c r="F89" i="14" s="1"/>
  <c r="G89" i="14" s="1"/>
  <c r="F87" i="14"/>
  <c r="F84" i="14" s="1"/>
  <c r="F80" i="14"/>
  <c r="F79" i="14" s="1"/>
  <c r="G79" i="14" s="1"/>
  <c r="F76" i="14"/>
  <c r="F74" i="14" s="1"/>
  <c r="G74" i="14" s="1"/>
  <c r="F72" i="14"/>
  <c r="F70" i="14" s="1"/>
  <c r="F66" i="14"/>
  <c r="F64" i="14" s="1"/>
  <c r="G64" i="14" s="1"/>
  <c r="F62" i="14"/>
  <c r="F60" i="14" s="1"/>
  <c r="G60" i="14" s="1"/>
  <c r="F58" i="14"/>
  <c r="F56" i="14" s="1"/>
  <c r="G56" i="14" s="1"/>
  <c r="F54" i="14"/>
  <c r="F52" i="14" s="1"/>
  <c r="F50" i="14"/>
  <c r="F48" i="14" s="1"/>
  <c r="G48" i="14" s="1"/>
  <c r="F44" i="14"/>
  <c r="F42" i="14" s="1"/>
  <c r="F39" i="14"/>
  <c r="F37" i="14" s="1"/>
  <c r="G37" i="14" s="1"/>
  <c r="F35" i="14"/>
  <c r="F33" i="14" s="1"/>
  <c r="F31" i="14"/>
  <c r="F29" i="14" s="1"/>
  <c r="F27" i="14"/>
  <c r="F25" i="14" s="1"/>
  <c r="G25" i="14" s="1"/>
  <c r="F23" i="14"/>
  <c r="F21" i="14" s="1"/>
  <c r="F216" i="13"/>
  <c r="F215" i="13" s="1"/>
  <c r="F212" i="13"/>
  <c r="F210" i="13" s="1"/>
  <c r="G210" i="13" s="1"/>
  <c r="F208" i="13"/>
  <c r="F206" i="13" s="1"/>
  <c r="G206" i="13" s="1"/>
  <c r="F203" i="13"/>
  <c r="F202" i="13" s="1"/>
  <c r="G202" i="13" s="1"/>
  <c r="F199" i="13"/>
  <c r="F198" i="13" s="1"/>
  <c r="G198" i="13" s="1"/>
  <c r="F196" i="13"/>
  <c r="F195" i="13" s="1"/>
  <c r="G195" i="13" s="1"/>
  <c r="F190" i="13"/>
  <c r="F189" i="13" s="1"/>
  <c r="F185" i="13"/>
  <c r="F184" i="13" s="1"/>
  <c r="G184" i="13" s="1"/>
  <c r="F181" i="13"/>
  <c r="F180" i="13" s="1"/>
  <c r="F176" i="13"/>
  <c r="F175" i="13" s="1"/>
  <c r="G175" i="13" s="1"/>
  <c r="F171" i="13"/>
  <c r="F170" i="13" s="1"/>
  <c r="G170" i="13" s="1"/>
  <c r="F167" i="13"/>
  <c r="F166" i="13" s="1"/>
  <c r="G166" i="13" s="1"/>
  <c r="F162" i="13"/>
  <c r="F159" i="13" s="1"/>
  <c r="F157" i="13"/>
  <c r="F154" i="13" s="1"/>
  <c r="F152" i="13"/>
  <c r="F149" i="13" s="1"/>
  <c r="G149" i="13" s="1"/>
  <c r="F146" i="13"/>
  <c r="F143" i="13" s="1"/>
  <c r="G143" i="13" s="1"/>
  <c r="F141" i="13"/>
  <c r="F138" i="13" s="1"/>
  <c r="G138" i="13" s="1"/>
  <c r="F136" i="13"/>
  <c r="F133" i="13" s="1"/>
  <c r="G133" i="13" s="1"/>
  <c r="F130" i="13"/>
  <c r="F127" i="13" s="1"/>
  <c r="G127" i="13" s="1"/>
  <c r="F125" i="13"/>
  <c r="F122" i="13" s="1"/>
  <c r="F119" i="13"/>
  <c r="F116" i="13" s="1"/>
  <c r="G116" i="13" s="1"/>
  <c r="F114" i="13"/>
  <c r="F111" i="13" s="1"/>
  <c r="F107" i="13"/>
  <c r="F104" i="13" s="1"/>
  <c r="G104" i="13" s="1"/>
  <c r="F102" i="13"/>
  <c r="F99" i="13" s="1"/>
  <c r="G99" i="13" s="1"/>
  <c r="F97" i="13"/>
  <c r="F94" i="13" s="1"/>
  <c r="G94" i="13" s="1"/>
  <c r="F92" i="13"/>
  <c r="F89" i="13" s="1"/>
  <c r="F87" i="13"/>
  <c r="F84" i="13" s="1"/>
  <c r="F80" i="13"/>
  <c r="F79" i="13" s="1"/>
  <c r="G79" i="13" s="1"/>
  <c r="F76" i="13"/>
  <c r="F74" i="13" s="1"/>
  <c r="G74" i="13" s="1"/>
  <c r="F72" i="13"/>
  <c r="F70" i="13" s="1"/>
  <c r="F66" i="13"/>
  <c r="F64" i="13" s="1"/>
  <c r="G64" i="13" s="1"/>
  <c r="F62" i="13"/>
  <c r="F60" i="13" s="1"/>
  <c r="G60" i="13" s="1"/>
  <c r="F58" i="13"/>
  <c r="F56" i="13" s="1"/>
  <c r="G56" i="13" s="1"/>
  <c r="F54" i="13"/>
  <c r="F52" i="13" s="1"/>
  <c r="G52" i="13" s="1"/>
  <c r="F50" i="13"/>
  <c r="F48" i="13" s="1"/>
  <c r="G48" i="13" s="1"/>
  <c r="F44" i="13"/>
  <c r="F42" i="13" s="1"/>
  <c r="G42" i="13" s="1"/>
  <c r="F39" i="13"/>
  <c r="F37" i="13" s="1"/>
  <c r="G37" i="13" s="1"/>
  <c r="F35" i="13"/>
  <c r="F33" i="13" s="1"/>
  <c r="F31" i="13"/>
  <c r="F29" i="13" s="1"/>
  <c r="G29" i="13" s="1"/>
  <c r="F27" i="13"/>
  <c r="F25" i="13" s="1"/>
  <c r="F23" i="13"/>
  <c r="F21" i="13" s="1"/>
  <c r="F216" i="11"/>
  <c r="F215" i="11" s="1"/>
  <c r="F212" i="11"/>
  <c r="F210" i="11" s="1"/>
  <c r="G210" i="11" s="1"/>
  <c r="F208" i="11"/>
  <c r="F206" i="11" s="1"/>
  <c r="F203" i="11"/>
  <c r="F202" i="11" s="1"/>
  <c r="F199" i="11"/>
  <c r="F198" i="11" s="1"/>
  <c r="G198" i="11" s="1"/>
  <c r="F196" i="11"/>
  <c r="F195" i="11" s="1"/>
  <c r="G195" i="11" s="1"/>
  <c r="F190" i="11"/>
  <c r="F189" i="11" s="1"/>
  <c r="F185" i="11"/>
  <c r="F184" i="11" s="1"/>
  <c r="G184" i="11" s="1"/>
  <c r="F181" i="11"/>
  <c r="F180" i="11" s="1"/>
  <c r="F176" i="11"/>
  <c r="F175" i="11" s="1"/>
  <c r="G175" i="11" s="1"/>
  <c r="F171" i="11"/>
  <c r="F170" i="11" s="1"/>
  <c r="G170" i="11" s="1"/>
  <c r="F167" i="11"/>
  <c r="F166" i="11" s="1"/>
  <c r="G166" i="11" s="1"/>
  <c r="F162" i="11"/>
  <c r="F159" i="11" s="1"/>
  <c r="G159" i="11" s="1"/>
  <c r="F157" i="11"/>
  <c r="F154" i="11" s="1"/>
  <c r="F152" i="11"/>
  <c r="F149" i="11" s="1"/>
  <c r="F146" i="11"/>
  <c r="F143" i="11" s="1"/>
  <c r="F141" i="11"/>
  <c r="F138" i="11" s="1"/>
  <c r="G138" i="11" s="1"/>
  <c r="F136" i="11"/>
  <c r="F133" i="11" s="1"/>
  <c r="G133" i="11" s="1"/>
  <c r="F130" i="11"/>
  <c r="F127" i="11" s="1"/>
  <c r="G127" i="11" s="1"/>
  <c r="F125" i="11"/>
  <c r="F122" i="11" s="1"/>
  <c r="G122" i="11" s="1"/>
  <c r="F119" i="11"/>
  <c r="F116" i="11" s="1"/>
  <c r="F114" i="11"/>
  <c r="F111" i="11" s="1"/>
  <c r="G111" i="11" s="1"/>
  <c r="F107" i="11"/>
  <c r="F104" i="11" s="1"/>
  <c r="G104" i="11" s="1"/>
  <c r="F102" i="11"/>
  <c r="F99" i="11" s="1"/>
  <c r="G99" i="11" s="1"/>
  <c r="F97" i="11"/>
  <c r="F94" i="11" s="1"/>
  <c r="F92" i="11"/>
  <c r="F89" i="11" s="1"/>
  <c r="F87" i="11"/>
  <c r="F84" i="11" s="1"/>
  <c r="F80" i="11"/>
  <c r="F79" i="11" s="1"/>
  <c r="F76" i="11"/>
  <c r="F74" i="11" s="1"/>
  <c r="G74" i="11" s="1"/>
  <c r="F72" i="11"/>
  <c r="F70" i="11" s="1"/>
  <c r="F66" i="11"/>
  <c r="F64" i="11" s="1"/>
  <c r="G64" i="11" s="1"/>
  <c r="F62" i="11"/>
  <c r="F60" i="11" s="1"/>
  <c r="G60" i="11" s="1"/>
  <c r="F58" i="11"/>
  <c r="F56" i="11" s="1"/>
  <c r="G56" i="11" s="1"/>
  <c r="F54" i="11"/>
  <c r="F52" i="11" s="1"/>
  <c r="F50" i="11"/>
  <c r="F48" i="11" s="1"/>
  <c r="G48" i="11" s="1"/>
  <c r="F44" i="11"/>
  <c r="F42" i="11" s="1"/>
  <c r="F39" i="11"/>
  <c r="F37" i="11" s="1"/>
  <c r="F35" i="11"/>
  <c r="F33" i="11" s="1"/>
  <c r="F31" i="11"/>
  <c r="F29" i="11" s="1"/>
  <c r="F27" i="11"/>
  <c r="F25" i="11" s="1"/>
  <c r="F23" i="11"/>
  <c r="F21" i="11" s="1"/>
  <c r="G21" i="11" s="1"/>
  <c r="F216" i="10"/>
  <c r="F215" i="10" s="1"/>
  <c r="F212" i="10"/>
  <c r="F210" i="10" s="1"/>
  <c r="F208" i="10"/>
  <c r="F206" i="10" s="1"/>
  <c r="F203" i="10"/>
  <c r="F202" i="10" s="1"/>
  <c r="F199" i="10"/>
  <c r="F198" i="10" s="1"/>
  <c r="G198" i="10" s="1"/>
  <c r="F196" i="10"/>
  <c r="F195" i="10" s="1"/>
  <c r="G195" i="10" s="1"/>
  <c r="F190" i="10"/>
  <c r="F189" i="10" s="1"/>
  <c r="F185" i="10"/>
  <c r="F184" i="10" s="1"/>
  <c r="F181" i="10"/>
  <c r="F180" i="10" s="1"/>
  <c r="F176" i="10"/>
  <c r="F175" i="10" s="1"/>
  <c r="G175" i="10" s="1"/>
  <c r="F171" i="10"/>
  <c r="F170" i="10" s="1"/>
  <c r="F167" i="10"/>
  <c r="F166" i="10" s="1"/>
  <c r="G166" i="10" s="1"/>
  <c r="F162" i="10"/>
  <c r="F159" i="10" s="1"/>
  <c r="G159" i="10" s="1"/>
  <c r="F157" i="10"/>
  <c r="F154" i="10" s="1"/>
  <c r="G154" i="10" s="1"/>
  <c r="F152" i="10"/>
  <c r="F149" i="10" s="1"/>
  <c r="F146" i="10"/>
  <c r="F143" i="10" s="1"/>
  <c r="G143" i="10" s="1"/>
  <c r="F141" i="10"/>
  <c r="F138" i="10" s="1"/>
  <c r="G138" i="10" s="1"/>
  <c r="F136" i="10"/>
  <c r="F133" i="10" s="1"/>
  <c r="G133" i="10" s="1"/>
  <c r="F130" i="10"/>
  <c r="F127" i="10" s="1"/>
  <c r="G127" i="10" s="1"/>
  <c r="F125" i="10"/>
  <c r="F122" i="10" s="1"/>
  <c r="F119" i="10"/>
  <c r="F116" i="10" s="1"/>
  <c r="F114" i="10"/>
  <c r="F111" i="10" s="1"/>
  <c r="F107" i="10"/>
  <c r="F104" i="10" s="1"/>
  <c r="G104" i="10" s="1"/>
  <c r="F102" i="10"/>
  <c r="F99" i="10" s="1"/>
  <c r="F97" i="10"/>
  <c r="F94" i="10" s="1"/>
  <c r="G94" i="10" s="1"/>
  <c r="F92" i="10"/>
  <c r="F89" i="10" s="1"/>
  <c r="G89" i="10" s="1"/>
  <c r="F87" i="10"/>
  <c r="F84" i="10" s="1"/>
  <c r="G84" i="10" s="1"/>
  <c r="F80" i="10"/>
  <c r="F79" i="10" s="1"/>
  <c r="G79" i="10" s="1"/>
  <c r="F76" i="10"/>
  <c r="F74" i="10" s="1"/>
  <c r="G74" i="10" s="1"/>
  <c r="F72" i="10"/>
  <c r="F70" i="10" s="1"/>
  <c r="F66" i="10"/>
  <c r="F64" i="10" s="1"/>
  <c r="F62" i="10"/>
  <c r="F60" i="10" s="1"/>
  <c r="F58" i="10"/>
  <c r="F56" i="10" s="1"/>
  <c r="G56" i="10" s="1"/>
  <c r="F54" i="10"/>
  <c r="F52" i="10" s="1"/>
  <c r="G52" i="10" s="1"/>
  <c r="F50" i="10"/>
  <c r="F48" i="10" s="1"/>
  <c r="G48" i="10" s="1"/>
  <c r="F44" i="10"/>
  <c r="F42" i="10"/>
  <c r="F39" i="10"/>
  <c r="F37" i="10" s="1"/>
  <c r="G37" i="10" s="1"/>
  <c r="F35" i="10"/>
  <c r="F33" i="10" s="1"/>
  <c r="G33" i="10" s="1"/>
  <c r="F31" i="10"/>
  <c r="F29" i="10" s="1"/>
  <c r="F27" i="10"/>
  <c r="F25" i="10" s="1"/>
  <c r="G25" i="10" s="1"/>
  <c r="F23" i="10"/>
  <c r="F21" i="10" s="1"/>
  <c r="G21" i="10" s="1"/>
  <c r="F216" i="9"/>
  <c r="F215" i="9" s="1"/>
  <c r="F212" i="9"/>
  <c r="F210" i="9" s="1"/>
  <c r="F208" i="9"/>
  <c r="F206" i="9" s="1"/>
  <c r="F203" i="9"/>
  <c r="F202" i="9" s="1"/>
  <c r="G202" i="9" s="1"/>
  <c r="F199" i="9"/>
  <c r="F198" i="9" s="1"/>
  <c r="G198" i="9" s="1"/>
  <c r="F196" i="9"/>
  <c r="F195" i="9" s="1"/>
  <c r="F190" i="9"/>
  <c r="F189" i="9" s="1"/>
  <c r="G189" i="9" s="1"/>
  <c r="F185" i="9"/>
  <c r="F184" i="9" s="1"/>
  <c r="F181" i="9"/>
  <c r="F180" i="9" s="1"/>
  <c r="F176" i="9"/>
  <c r="F175" i="9" s="1"/>
  <c r="G175" i="9" s="1"/>
  <c r="F171" i="9"/>
  <c r="F170" i="9" s="1"/>
  <c r="G170" i="9" s="1"/>
  <c r="F167" i="9"/>
  <c r="F166" i="9" s="1"/>
  <c r="G166" i="9" s="1"/>
  <c r="F162" i="9"/>
  <c r="F159" i="9" s="1"/>
  <c r="G159" i="9" s="1"/>
  <c r="F157" i="9"/>
  <c r="F154" i="9" s="1"/>
  <c r="G154" i="9" s="1"/>
  <c r="F152" i="9"/>
  <c r="F149" i="9" s="1"/>
  <c r="G149" i="9" s="1"/>
  <c r="F146" i="9"/>
  <c r="F143" i="9" s="1"/>
  <c r="F141" i="9"/>
  <c r="F138" i="9" s="1"/>
  <c r="G138" i="9" s="1"/>
  <c r="F136" i="9"/>
  <c r="F133" i="9" s="1"/>
  <c r="G133" i="9" s="1"/>
  <c r="F130" i="9"/>
  <c r="F127" i="9" s="1"/>
  <c r="G127" i="9" s="1"/>
  <c r="F125" i="9"/>
  <c r="F122" i="9" s="1"/>
  <c r="G122" i="9" s="1"/>
  <c r="F119" i="9"/>
  <c r="F116" i="9" s="1"/>
  <c r="G116" i="9" s="1"/>
  <c r="F114" i="9"/>
  <c r="F111" i="9" s="1"/>
  <c r="G111" i="9" s="1"/>
  <c r="F107" i="9"/>
  <c r="F104" i="9" s="1"/>
  <c r="G104" i="9" s="1"/>
  <c r="F102" i="9"/>
  <c r="F99" i="9" s="1"/>
  <c r="G99" i="9" s="1"/>
  <c r="F97" i="9"/>
  <c r="F94" i="9" s="1"/>
  <c r="F92" i="9"/>
  <c r="F89" i="9" s="1"/>
  <c r="F87" i="9"/>
  <c r="F84" i="9" s="1"/>
  <c r="G84" i="9" s="1"/>
  <c r="F80" i="9"/>
  <c r="F79" i="9" s="1"/>
  <c r="G79" i="9" s="1"/>
  <c r="F76" i="9"/>
  <c r="F74" i="9" s="1"/>
  <c r="G74" i="9" s="1"/>
  <c r="F72" i="9"/>
  <c r="F70" i="9" s="1"/>
  <c r="G70" i="9" s="1"/>
  <c r="F66" i="9"/>
  <c r="F64" i="9" s="1"/>
  <c r="F62" i="9"/>
  <c r="F60" i="9" s="1"/>
  <c r="F58" i="9"/>
  <c r="F56" i="9" s="1"/>
  <c r="F54" i="9"/>
  <c r="F52" i="9" s="1"/>
  <c r="F50" i="9"/>
  <c r="F48" i="9" s="1"/>
  <c r="G48" i="9" s="1"/>
  <c r="F44" i="9"/>
  <c r="F42" i="9" s="1"/>
  <c r="G42" i="9" s="1"/>
  <c r="F39" i="9"/>
  <c r="F37" i="9" s="1"/>
  <c r="G37" i="9" s="1"/>
  <c r="F35" i="9"/>
  <c r="F33" i="9" s="1"/>
  <c r="F31" i="9"/>
  <c r="F29" i="9" s="1"/>
  <c r="G29" i="9" s="1"/>
  <c r="F27" i="9"/>
  <c r="F25" i="9" s="1"/>
  <c r="F23" i="9"/>
  <c r="F21" i="9" s="1"/>
  <c r="G21" i="9" s="1"/>
  <c r="F216" i="8"/>
  <c r="F215" i="8" s="1"/>
  <c r="G215" i="8" s="1"/>
  <c r="F212" i="8"/>
  <c r="F210" i="8" s="1"/>
  <c r="G210" i="8" s="1"/>
  <c r="F208" i="8"/>
  <c r="F206" i="8" s="1"/>
  <c r="G206" i="8" s="1"/>
  <c r="F203" i="8"/>
  <c r="F202" i="8" s="1"/>
  <c r="F199" i="8"/>
  <c r="F198" i="8" s="1"/>
  <c r="G198" i="8" s="1"/>
  <c r="F196" i="8"/>
  <c r="F195" i="8" s="1"/>
  <c r="G195" i="8" s="1"/>
  <c r="F190" i="8"/>
  <c r="F189" i="8" s="1"/>
  <c r="G189" i="8" s="1"/>
  <c r="F185" i="8"/>
  <c r="F184" i="8" s="1"/>
  <c r="F181" i="8"/>
  <c r="F180" i="8" s="1"/>
  <c r="F176" i="8"/>
  <c r="F175" i="8" s="1"/>
  <c r="G175" i="8" s="1"/>
  <c r="F171" i="8"/>
  <c r="F170" i="8" s="1"/>
  <c r="G170" i="8" s="1"/>
  <c r="F167" i="8"/>
  <c r="F166" i="8" s="1"/>
  <c r="G166" i="8" s="1"/>
  <c r="F162" i="8"/>
  <c r="F159" i="8" s="1"/>
  <c r="F157" i="8"/>
  <c r="F154" i="8" s="1"/>
  <c r="G154" i="8" s="1"/>
  <c r="F152" i="8"/>
  <c r="F149" i="8" s="1"/>
  <c r="G149" i="8" s="1"/>
  <c r="F146" i="8"/>
  <c r="F143" i="8" s="1"/>
  <c r="G143" i="8" s="1"/>
  <c r="F141" i="8"/>
  <c r="F138" i="8" s="1"/>
  <c r="G138" i="8" s="1"/>
  <c r="F136" i="8"/>
  <c r="F133" i="8" s="1"/>
  <c r="G133" i="8" s="1"/>
  <c r="F130" i="8"/>
  <c r="F127" i="8" s="1"/>
  <c r="G127" i="8" s="1"/>
  <c r="F125" i="8"/>
  <c r="F122" i="8" s="1"/>
  <c r="G122" i="8" s="1"/>
  <c r="F119" i="8"/>
  <c r="F116" i="8" s="1"/>
  <c r="G116" i="8" s="1"/>
  <c r="F114" i="8"/>
  <c r="F111" i="8" s="1"/>
  <c r="F107" i="8"/>
  <c r="F104" i="8" s="1"/>
  <c r="G104" i="8" s="1"/>
  <c r="F102" i="8"/>
  <c r="F99" i="8" s="1"/>
  <c r="G99" i="8" s="1"/>
  <c r="F97" i="8"/>
  <c r="F94" i="8" s="1"/>
  <c r="G94" i="8" s="1"/>
  <c r="F92" i="8"/>
  <c r="F89" i="8" s="1"/>
  <c r="F87" i="8"/>
  <c r="F84" i="8" s="1"/>
  <c r="F80" i="8"/>
  <c r="F79" i="8" s="1"/>
  <c r="F76" i="8"/>
  <c r="F74" i="8" s="1"/>
  <c r="G74" i="8" s="1"/>
  <c r="F72" i="8"/>
  <c r="F70" i="8" s="1"/>
  <c r="F66" i="8"/>
  <c r="F64" i="8" s="1"/>
  <c r="G64" i="8" s="1"/>
  <c r="F62" i="8"/>
  <c r="F60" i="8" s="1"/>
  <c r="F58" i="8"/>
  <c r="F56" i="8" s="1"/>
  <c r="G56" i="8" s="1"/>
  <c r="F54" i="8"/>
  <c r="F52" i="8" s="1"/>
  <c r="G52" i="8" s="1"/>
  <c r="F50" i="8"/>
  <c r="F48" i="8" s="1"/>
  <c r="F44" i="8"/>
  <c r="F42" i="8" s="1"/>
  <c r="F39" i="8"/>
  <c r="F37" i="8" s="1"/>
  <c r="F35" i="8"/>
  <c r="F33" i="8" s="1"/>
  <c r="F31" i="8"/>
  <c r="F29" i="8" s="1"/>
  <c r="G29" i="8" s="1"/>
  <c r="F27" i="8"/>
  <c r="F25" i="8" s="1"/>
  <c r="F23" i="8"/>
  <c r="F21" i="8" s="1"/>
  <c r="F216" i="7"/>
  <c r="F215" i="7" s="1"/>
  <c r="F212" i="7"/>
  <c r="F210" i="7" s="1"/>
  <c r="F208" i="7"/>
  <c r="F206" i="7" s="1"/>
  <c r="F203" i="7"/>
  <c r="F202" i="7" s="1"/>
  <c r="F199" i="7"/>
  <c r="F198" i="7" s="1"/>
  <c r="F196" i="7"/>
  <c r="F195" i="7" s="1"/>
  <c r="G195" i="7" s="1"/>
  <c r="F190" i="7"/>
  <c r="F189" i="7" s="1"/>
  <c r="F185" i="7"/>
  <c r="F184" i="7" s="1"/>
  <c r="G184" i="7" s="1"/>
  <c r="F181" i="7"/>
  <c r="F180" i="7" s="1"/>
  <c r="G180" i="7" s="1"/>
  <c r="F176" i="7"/>
  <c r="F175" i="7" s="1"/>
  <c r="G175" i="7" s="1"/>
  <c r="F171" i="7"/>
  <c r="F170" i="7" s="1"/>
  <c r="F167" i="7"/>
  <c r="F166" i="7" s="1"/>
  <c r="G166" i="7" s="1"/>
  <c r="F162" i="7"/>
  <c r="F159" i="7" s="1"/>
  <c r="G159" i="7" s="1"/>
  <c r="F157" i="7"/>
  <c r="F154" i="7" s="1"/>
  <c r="G154" i="7" s="1"/>
  <c r="F152" i="7"/>
  <c r="F149" i="7" s="1"/>
  <c r="F146" i="7"/>
  <c r="F143" i="7" s="1"/>
  <c r="F141" i="7"/>
  <c r="F138" i="7" s="1"/>
  <c r="G138" i="7" s="1"/>
  <c r="F136" i="7"/>
  <c r="F133" i="7" s="1"/>
  <c r="G133" i="7" s="1"/>
  <c r="F130" i="7"/>
  <c r="F127" i="7" s="1"/>
  <c r="G127" i="7" s="1"/>
  <c r="F125" i="7"/>
  <c r="F122" i="7" s="1"/>
  <c r="G122" i="7" s="1"/>
  <c r="F119" i="7"/>
  <c r="F116" i="7" s="1"/>
  <c r="G116" i="7" s="1"/>
  <c r="F114" i="7"/>
  <c r="F111" i="7" s="1"/>
  <c r="G111" i="7" s="1"/>
  <c r="F107" i="7"/>
  <c r="F104" i="7" s="1"/>
  <c r="G104" i="7" s="1"/>
  <c r="F102" i="7"/>
  <c r="F99" i="7" s="1"/>
  <c r="G99" i="7" s="1"/>
  <c r="F97" i="7"/>
  <c r="F94" i="7" s="1"/>
  <c r="G94" i="7" s="1"/>
  <c r="F92" i="7"/>
  <c r="F89" i="7" s="1"/>
  <c r="G89" i="7" s="1"/>
  <c r="F87" i="7"/>
  <c r="F84" i="7" s="1"/>
  <c r="F80" i="7"/>
  <c r="F79" i="7" s="1"/>
  <c r="F76" i="7"/>
  <c r="F74" i="7" s="1"/>
  <c r="G74" i="7" s="1"/>
  <c r="F72" i="7"/>
  <c r="F70" i="7" s="1"/>
  <c r="G70" i="7" s="1"/>
  <c r="F66" i="7"/>
  <c r="F64" i="7" s="1"/>
  <c r="G64" i="7" s="1"/>
  <c r="F62" i="7"/>
  <c r="F60" i="7" s="1"/>
  <c r="F58" i="7"/>
  <c r="F56" i="7" s="1"/>
  <c r="G56" i="7" s="1"/>
  <c r="F54" i="7"/>
  <c r="F52" i="7" s="1"/>
  <c r="G52" i="7" s="1"/>
  <c r="F50" i="7"/>
  <c r="F48" i="7" s="1"/>
  <c r="G48" i="7" s="1"/>
  <c r="F44" i="7"/>
  <c r="F42" i="7" s="1"/>
  <c r="G42" i="7" s="1"/>
  <c r="F39" i="7"/>
  <c r="F37" i="7" s="1"/>
  <c r="F35" i="7"/>
  <c r="F33" i="7" s="1"/>
  <c r="F31" i="7"/>
  <c r="F29" i="7" s="1"/>
  <c r="F27" i="7"/>
  <c r="F25" i="7" s="1"/>
  <c r="F23" i="7"/>
  <c r="F21" i="7" s="1"/>
  <c r="F216" i="6"/>
  <c r="F215" i="6" s="1"/>
  <c r="G215" i="6" s="1"/>
  <c r="F212" i="6"/>
  <c r="F210" i="6" s="1"/>
  <c r="F208" i="6"/>
  <c r="F206" i="6" s="1"/>
  <c r="G206" i="6" s="1"/>
  <c r="F203" i="6"/>
  <c r="F202" i="6" s="1"/>
  <c r="F199" i="6"/>
  <c r="F198" i="6" s="1"/>
  <c r="G198" i="6" s="1"/>
  <c r="F196" i="6"/>
  <c r="F195" i="6" s="1"/>
  <c r="F190" i="6"/>
  <c r="F189" i="6" s="1"/>
  <c r="F185" i="6"/>
  <c r="F184" i="6" s="1"/>
  <c r="F181" i="6"/>
  <c r="F180" i="6" s="1"/>
  <c r="F176" i="6"/>
  <c r="F175" i="6" s="1"/>
  <c r="G175" i="6" s="1"/>
  <c r="F171" i="6"/>
  <c r="F170" i="6" s="1"/>
  <c r="G170" i="6" s="1"/>
  <c r="F167" i="6"/>
  <c r="F166" i="6" s="1"/>
  <c r="G166" i="6" s="1"/>
  <c r="F162" i="6"/>
  <c r="F159" i="6" s="1"/>
  <c r="G159" i="6" s="1"/>
  <c r="F157" i="6"/>
  <c r="F154" i="6" s="1"/>
  <c r="G154" i="6" s="1"/>
  <c r="F152" i="6"/>
  <c r="F149" i="6" s="1"/>
  <c r="G149" i="6" s="1"/>
  <c r="F146" i="6"/>
  <c r="F143" i="6" s="1"/>
  <c r="G143" i="6" s="1"/>
  <c r="F141" i="6"/>
  <c r="F138" i="6" s="1"/>
  <c r="G138" i="6" s="1"/>
  <c r="F136" i="6"/>
  <c r="F133" i="6" s="1"/>
  <c r="G133" i="6" s="1"/>
  <c r="F130" i="6"/>
  <c r="F127" i="6" s="1"/>
  <c r="G127" i="6" s="1"/>
  <c r="F125" i="6"/>
  <c r="F122" i="6" s="1"/>
  <c r="G122" i="6" s="1"/>
  <c r="F119" i="6"/>
  <c r="F116" i="6" s="1"/>
  <c r="G116" i="6" s="1"/>
  <c r="F114" i="6"/>
  <c r="F111" i="6" s="1"/>
  <c r="G111" i="6" s="1"/>
  <c r="F107" i="6"/>
  <c r="F104" i="6" s="1"/>
  <c r="G104" i="6" s="1"/>
  <c r="F102" i="6"/>
  <c r="F99" i="6" s="1"/>
  <c r="G99" i="6" s="1"/>
  <c r="F97" i="6"/>
  <c r="F94" i="6" s="1"/>
  <c r="F92" i="6"/>
  <c r="F89" i="6" s="1"/>
  <c r="F87" i="6"/>
  <c r="F84" i="6" s="1"/>
  <c r="G84" i="6" s="1"/>
  <c r="F80" i="6"/>
  <c r="F79" i="6" s="1"/>
  <c r="F76" i="6"/>
  <c r="F74" i="6" s="1"/>
  <c r="G74" i="6" s="1"/>
  <c r="F72" i="6"/>
  <c r="F70" i="6" s="1"/>
  <c r="F66" i="6"/>
  <c r="F64" i="6" s="1"/>
  <c r="F62" i="6"/>
  <c r="F60" i="6" s="1"/>
  <c r="G60" i="6" s="1"/>
  <c r="F58" i="6"/>
  <c r="F56" i="6" s="1"/>
  <c r="G56" i="6" s="1"/>
  <c r="F54" i="6"/>
  <c r="F52" i="6" s="1"/>
  <c r="G52" i="6" s="1"/>
  <c r="F50" i="6"/>
  <c r="F48" i="6" s="1"/>
  <c r="G48" i="6" s="1"/>
  <c r="F44" i="6"/>
  <c r="F42" i="6" s="1"/>
  <c r="G42" i="6" s="1"/>
  <c r="F39" i="6"/>
  <c r="F37" i="6" s="1"/>
  <c r="F35" i="6"/>
  <c r="F33" i="6" s="1"/>
  <c r="G33" i="6" s="1"/>
  <c r="F31" i="6"/>
  <c r="F29" i="6" s="1"/>
  <c r="G29" i="6" s="1"/>
  <c r="F27" i="6"/>
  <c r="F25" i="6" s="1"/>
  <c r="F23" i="6"/>
  <c r="F21" i="6" s="1"/>
  <c r="F216" i="5"/>
  <c r="F215" i="5" s="1"/>
  <c r="F212" i="5"/>
  <c r="F210" i="5" s="1"/>
  <c r="G210" i="5" s="1"/>
  <c r="F208" i="5"/>
  <c r="F206" i="5" s="1"/>
  <c r="G206" i="5" s="1"/>
  <c r="F203" i="5"/>
  <c r="F202" i="5" s="1"/>
  <c r="G202" i="5" s="1"/>
  <c r="F199" i="5"/>
  <c r="F198" i="5" s="1"/>
  <c r="G198" i="5" s="1"/>
  <c r="F196" i="5"/>
  <c r="F195" i="5" s="1"/>
  <c r="G195" i="5" s="1"/>
  <c r="F190" i="5"/>
  <c r="F189" i="5"/>
  <c r="G189" i="5" s="1"/>
  <c r="F185" i="5"/>
  <c r="F184" i="5" s="1"/>
  <c r="F181" i="5"/>
  <c r="F180" i="5" s="1"/>
  <c r="G180" i="5" s="1"/>
  <c r="F176" i="5"/>
  <c r="F175" i="5" s="1"/>
  <c r="G175" i="5" s="1"/>
  <c r="F171" i="5"/>
  <c r="F170" i="5" s="1"/>
  <c r="G170" i="5" s="1"/>
  <c r="F167" i="5"/>
  <c r="F166" i="5" s="1"/>
  <c r="G166" i="5" s="1"/>
  <c r="F162" i="5"/>
  <c r="F159" i="5" s="1"/>
  <c r="G159" i="5" s="1"/>
  <c r="F157" i="5"/>
  <c r="F154" i="5" s="1"/>
  <c r="G154" i="5" s="1"/>
  <c r="F152" i="5"/>
  <c r="F149" i="5" s="1"/>
  <c r="G149" i="5" s="1"/>
  <c r="F146" i="5"/>
  <c r="F143" i="5" s="1"/>
  <c r="G143" i="5" s="1"/>
  <c r="F141" i="5"/>
  <c r="F138" i="5" s="1"/>
  <c r="G138" i="5" s="1"/>
  <c r="F136" i="5"/>
  <c r="F133" i="5" s="1"/>
  <c r="F130" i="5"/>
  <c r="F127" i="5" s="1"/>
  <c r="G127" i="5" s="1"/>
  <c r="F125" i="5"/>
  <c r="F122" i="5" s="1"/>
  <c r="G122" i="5" s="1"/>
  <c r="F119" i="5"/>
  <c r="F116" i="5" s="1"/>
  <c r="F114" i="5"/>
  <c r="F111" i="5" s="1"/>
  <c r="F107" i="5"/>
  <c r="F104" i="5" s="1"/>
  <c r="G104" i="5" s="1"/>
  <c r="F102" i="5"/>
  <c r="F99" i="5" s="1"/>
  <c r="G99" i="5" s="1"/>
  <c r="F97" i="5"/>
  <c r="F94" i="5" s="1"/>
  <c r="G94" i="5" s="1"/>
  <c r="F92" i="5"/>
  <c r="F89" i="5" s="1"/>
  <c r="F87" i="5"/>
  <c r="F84" i="5" s="1"/>
  <c r="F80" i="5"/>
  <c r="F79" i="5" s="1"/>
  <c r="G79" i="5" s="1"/>
  <c r="F76" i="5"/>
  <c r="F74" i="5" s="1"/>
  <c r="G74" i="5" s="1"/>
  <c r="F72" i="5"/>
  <c r="F70" i="5" s="1"/>
  <c r="F66" i="5"/>
  <c r="F64" i="5" s="1"/>
  <c r="F62" i="5"/>
  <c r="F60" i="5" s="1"/>
  <c r="F58" i="5"/>
  <c r="F56" i="5" s="1"/>
  <c r="G56" i="5" s="1"/>
  <c r="F54" i="5"/>
  <c r="F52" i="5" s="1"/>
  <c r="G52" i="5" s="1"/>
  <c r="F50" i="5"/>
  <c r="F48" i="5" s="1"/>
  <c r="G48" i="5" s="1"/>
  <c r="F44" i="5"/>
  <c r="F42" i="5" s="1"/>
  <c r="F39" i="5"/>
  <c r="F37" i="5" s="1"/>
  <c r="G37" i="5" s="1"/>
  <c r="F35" i="5"/>
  <c r="F33" i="5" s="1"/>
  <c r="G33" i="5" s="1"/>
  <c r="F31" i="5"/>
  <c r="F29" i="5" s="1"/>
  <c r="G29" i="5" s="1"/>
  <c r="F27" i="5"/>
  <c r="F25" i="5" s="1"/>
  <c r="G25" i="5" s="1"/>
  <c r="F23" i="5"/>
  <c r="F21" i="5" s="1"/>
  <c r="G21" i="5" s="1"/>
  <c r="F190" i="4"/>
  <c r="F189" i="4" s="1"/>
  <c r="F216" i="4"/>
  <c r="F215" i="4" s="1"/>
  <c r="F212" i="4"/>
  <c r="F210" i="4" s="1"/>
  <c r="F208" i="4"/>
  <c r="F203" i="4"/>
  <c r="F202" i="4" s="1"/>
  <c r="G202" i="4" s="1"/>
  <c r="F199" i="4"/>
  <c r="F198" i="4" s="1"/>
  <c r="G198" i="4" s="1"/>
  <c r="F196" i="4"/>
  <c r="F195" i="4" s="1"/>
  <c r="F185" i="4"/>
  <c r="F184" i="4" s="1"/>
  <c r="G184" i="4" s="1"/>
  <c r="F181" i="4"/>
  <c r="F180" i="4" s="1"/>
  <c r="F176" i="4"/>
  <c r="F175" i="4" s="1"/>
  <c r="G175" i="4" s="1"/>
  <c r="F171" i="4"/>
  <c r="F170" i="4" s="1"/>
  <c r="G170" i="4" s="1"/>
  <c r="F167" i="4"/>
  <c r="F166" i="4" s="1"/>
  <c r="F162" i="4"/>
  <c r="F159" i="4" s="1"/>
  <c r="F157" i="4"/>
  <c r="F154" i="4" s="1"/>
  <c r="G154" i="4" s="1"/>
  <c r="F152" i="4"/>
  <c r="F149" i="4" s="1"/>
  <c r="F146" i="4"/>
  <c r="F143" i="4" s="1"/>
  <c r="G143" i="4" s="1"/>
  <c r="F141" i="4"/>
  <c r="F138" i="4" s="1"/>
  <c r="G138" i="4" s="1"/>
  <c r="F136" i="4"/>
  <c r="F133" i="4" s="1"/>
  <c r="G133" i="4" s="1"/>
  <c r="F130" i="4"/>
  <c r="F127" i="4" s="1"/>
  <c r="G127" i="4" s="1"/>
  <c r="F125" i="4"/>
  <c r="F122" i="4" s="1"/>
  <c r="G122" i="4" s="1"/>
  <c r="F119" i="4"/>
  <c r="F116" i="4" s="1"/>
  <c r="G116" i="4" s="1"/>
  <c r="F114" i="4"/>
  <c r="F111" i="4" s="1"/>
  <c r="G111" i="4" s="1"/>
  <c r="F107" i="4"/>
  <c r="F104" i="4" s="1"/>
  <c r="G104" i="4" s="1"/>
  <c r="F102" i="4"/>
  <c r="F99" i="4" s="1"/>
  <c r="G99" i="4" s="1"/>
  <c r="F97" i="4"/>
  <c r="F94" i="4" s="1"/>
  <c r="F92" i="4"/>
  <c r="F89" i="4" s="1"/>
  <c r="F87" i="4"/>
  <c r="F84" i="4" s="1"/>
  <c r="G84" i="4" s="1"/>
  <c r="F80" i="4"/>
  <c r="F79" i="4" s="1"/>
  <c r="F76" i="4"/>
  <c r="F74" i="4" s="1"/>
  <c r="F72" i="4"/>
  <c r="F70" i="4" s="1"/>
  <c r="G70" i="4" s="1"/>
  <c r="F66" i="4"/>
  <c r="F64" i="4" s="1"/>
  <c r="F62" i="4"/>
  <c r="F60" i="4" s="1"/>
  <c r="G60" i="4" s="1"/>
  <c r="F58" i="4"/>
  <c r="F56" i="4" s="1"/>
  <c r="G56" i="4" s="1"/>
  <c r="F54" i="4"/>
  <c r="F52" i="4" s="1"/>
  <c r="G52" i="4" s="1"/>
  <c r="F50" i="4"/>
  <c r="F48" i="4" s="1"/>
  <c r="G48" i="4" s="1"/>
  <c r="F44" i="4"/>
  <c r="F42" i="4" s="1"/>
  <c r="G42" i="4" s="1"/>
  <c r="F39" i="4"/>
  <c r="F37" i="4" s="1"/>
  <c r="G37" i="4" s="1"/>
  <c r="F35" i="4"/>
  <c r="F33" i="4" s="1"/>
  <c r="G33" i="4" s="1"/>
  <c r="F31" i="4"/>
  <c r="F29" i="4" s="1"/>
  <c r="F27" i="4"/>
  <c r="F25" i="4" s="1"/>
  <c r="F23" i="4"/>
  <c r="F21" i="4" s="1"/>
  <c r="F202" i="20"/>
  <c r="G202" i="20" s="1"/>
  <c r="F195" i="20"/>
  <c r="G195" i="20" s="1"/>
  <c r="F166" i="20"/>
  <c r="G166" i="20"/>
  <c r="F143" i="20"/>
  <c r="G143" i="20" s="1"/>
  <c r="F122" i="20"/>
  <c r="G122" i="20" s="1"/>
  <c r="F79" i="20"/>
  <c r="G79" i="20" s="1"/>
  <c r="F70" i="20"/>
  <c r="G70" i="20" s="1"/>
  <c r="F60" i="20"/>
  <c r="G60" i="20" s="1"/>
  <c r="F42" i="20"/>
  <c r="G42" i="20" s="1"/>
  <c r="F37" i="20"/>
  <c r="G37" i="20" s="1"/>
  <c r="F25" i="20"/>
  <c r="G25" i="20" s="1"/>
  <c r="B198" i="15"/>
  <c r="B198" i="1"/>
  <c r="B127" i="1"/>
  <c r="B198" i="17"/>
  <c r="B127" i="17"/>
  <c r="B198" i="16"/>
  <c r="B127" i="16"/>
  <c r="B127" i="15"/>
  <c r="B198" i="14"/>
  <c r="B127" i="14"/>
  <c r="B198" i="13"/>
  <c r="B127" i="4"/>
  <c r="B127" i="5"/>
  <c r="B127" i="6"/>
  <c r="B127" i="7"/>
  <c r="B127" i="8"/>
  <c r="B127" i="9"/>
  <c r="B127" i="10"/>
  <c r="B127" i="11"/>
  <c r="B127" i="20"/>
  <c r="B198" i="11"/>
  <c r="B198" i="10"/>
  <c r="B198" i="6"/>
  <c r="B198" i="5"/>
  <c r="B198" i="4"/>
  <c r="B198" i="9"/>
  <c r="B198" i="8"/>
  <c r="B198" i="20"/>
  <c r="B116" i="20"/>
  <c r="F189" i="20"/>
  <c r="G189" i="20" s="1"/>
  <c r="B184" i="20"/>
  <c r="B189" i="20" s="1"/>
  <c r="B170" i="20"/>
  <c r="B175" i="20" s="1"/>
  <c r="B154" i="20"/>
  <c r="B138" i="20"/>
  <c r="B89" i="20"/>
  <c r="B94" i="20" s="1"/>
  <c r="B99" i="20" s="1"/>
  <c r="B104" i="20" s="1"/>
  <c r="B52" i="20"/>
  <c r="B56" i="20" s="1"/>
  <c r="B60" i="20" s="1"/>
  <c r="B64" i="20" s="1"/>
  <c r="B25" i="20"/>
  <c r="B29" i="20" s="1"/>
  <c r="B184" i="17"/>
  <c r="B189" i="17" s="1"/>
  <c r="B170" i="17"/>
  <c r="B175" i="17" s="1"/>
  <c r="B154" i="17"/>
  <c r="B159" i="17" s="1"/>
  <c r="B138" i="17"/>
  <c r="B143" i="17"/>
  <c r="B116" i="17"/>
  <c r="B89" i="17"/>
  <c r="B94" i="17" s="1"/>
  <c r="B99" i="17" s="1"/>
  <c r="B104" i="17" s="1"/>
  <c r="B74" i="17"/>
  <c r="B52" i="17"/>
  <c r="B56" i="17"/>
  <c r="B60" i="17" s="1"/>
  <c r="B64" i="17" s="1"/>
  <c r="B25" i="17"/>
  <c r="B29" i="17" s="1"/>
  <c r="B33" i="17" s="1"/>
  <c r="B37" i="17" s="1"/>
  <c r="B42" i="17" s="1"/>
  <c r="B184" i="16"/>
  <c r="B189" i="16" s="1"/>
  <c r="B170" i="16"/>
  <c r="B175" i="16"/>
  <c r="B154" i="16"/>
  <c r="B159" i="16" s="1"/>
  <c r="B138" i="16"/>
  <c r="B143" i="16"/>
  <c r="B116" i="16"/>
  <c r="B89" i="16"/>
  <c r="B94" i="16"/>
  <c r="B99" i="16"/>
  <c r="B104" i="16" s="1"/>
  <c r="B52" i="16"/>
  <c r="B56" i="16" s="1"/>
  <c r="B60" i="16" s="1"/>
  <c r="B64" i="16" s="1"/>
  <c r="B25" i="16"/>
  <c r="B29" i="16"/>
  <c r="B33" i="16"/>
  <c r="B37" i="16" s="1"/>
  <c r="B42" i="16" s="1"/>
  <c r="B184" i="15"/>
  <c r="B189" i="15" s="1"/>
  <c r="B170" i="15"/>
  <c r="B175" i="15"/>
  <c r="B154" i="15"/>
  <c r="B159" i="15" s="1"/>
  <c r="B138" i="15"/>
  <c r="B143" i="15" s="1"/>
  <c r="B116" i="15"/>
  <c r="B89" i="15"/>
  <c r="B94" i="15" s="1"/>
  <c r="B99" i="15" s="1"/>
  <c r="B104" i="15" s="1"/>
  <c r="B74" i="15"/>
  <c r="B52" i="15"/>
  <c r="B56" i="15" s="1"/>
  <c r="B60" i="15" s="1"/>
  <c r="B64" i="15" s="1"/>
  <c r="B25" i="15"/>
  <c r="B29" i="15"/>
  <c r="B33" i="15" s="1"/>
  <c r="B37" i="15" s="1"/>
  <c r="B42" i="15" s="1"/>
  <c r="B184" i="14"/>
  <c r="B189" i="14"/>
  <c r="B170" i="14"/>
  <c r="B175" i="14" s="1"/>
  <c r="B154" i="14"/>
  <c r="B159" i="14"/>
  <c r="B138" i="14"/>
  <c r="B143" i="14"/>
  <c r="B116" i="14"/>
  <c r="B89" i="14"/>
  <c r="B94" i="14"/>
  <c r="B99" i="14" s="1"/>
  <c r="B104" i="14" s="1"/>
  <c r="B74" i="14"/>
  <c r="B52" i="14"/>
  <c r="B56" i="14"/>
  <c r="B60" i="14" s="1"/>
  <c r="B64" i="14" s="1"/>
  <c r="B25" i="14"/>
  <c r="B29" i="14" s="1"/>
  <c r="B33" i="14" s="1"/>
  <c r="B37" i="14" s="1"/>
  <c r="B42" i="14" s="1"/>
  <c r="B127" i="13"/>
  <c r="B184" i="13"/>
  <c r="B189" i="13" s="1"/>
  <c r="B170" i="13"/>
  <c r="B175" i="13" s="1"/>
  <c r="B154" i="13"/>
  <c r="B159" i="13" s="1"/>
  <c r="B138" i="13"/>
  <c r="B143" i="13"/>
  <c r="B116" i="13"/>
  <c r="B89" i="13"/>
  <c r="B94" i="13" s="1"/>
  <c r="B99" i="13" s="1"/>
  <c r="B104" i="13" s="1"/>
  <c r="B74" i="13"/>
  <c r="B52" i="13"/>
  <c r="B56" i="13" s="1"/>
  <c r="B60" i="13" s="1"/>
  <c r="B64" i="13" s="1"/>
  <c r="B25" i="13"/>
  <c r="B29" i="13" s="1"/>
  <c r="B33" i="13" s="1"/>
  <c r="B37" i="13" s="1"/>
  <c r="B42" i="13" s="1"/>
  <c r="B184" i="11"/>
  <c r="B189" i="11" s="1"/>
  <c r="B170" i="11"/>
  <c r="B175" i="11" s="1"/>
  <c r="B154" i="11"/>
  <c r="B159" i="11"/>
  <c r="G149" i="11"/>
  <c r="B138" i="11"/>
  <c r="B143" i="11"/>
  <c r="B116" i="11"/>
  <c r="B89" i="11"/>
  <c r="B94" i="11" s="1"/>
  <c r="B99" i="11" s="1"/>
  <c r="B104" i="11" s="1"/>
  <c r="B74" i="11"/>
  <c r="B52" i="11"/>
  <c r="B56" i="11"/>
  <c r="B60" i="11" s="1"/>
  <c r="B64" i="11" s="1"/>
  <c r="B25" i="11"/>
  <c r="B29" i="11" s="1"/>
  <c r="B33" i="11" s="1"/>
  <c r="B37" i="11" s="1"/>
  <c r="B42" i="11" s="1"/>
  <c r="B184" i="10"/>
  <c r="B189" i="10" s="1"/>
  <c r="B170" i="10"/>
  <c r="B175" i="10"/>
  <c r="B154" i="10"/>
  <c r="B159" i="10" s="1"/>
  <c r="B138" i="10"/>
  <c r="B143" i="10" s="1"/>
  <c r="B116" i="10"/>
  <c r="B89" i="10"/>
  <c r="B94" i="10"/>
  <c r="B99" i="10" s="1"/>
  <c r="B104" i="10" s="1"/>
  <c r="B74" i="10"/>
  <c r="B52" i="10"/>
  <c r="B56" i="10" s="1"/>
  <c r="B60" i="10" s="1"/>
  <c r="B64" i="10" s="1"/>
  <c r="B25" i="10"/>
  <c r="B29" i="10" s="1"/>
  <c r="B33" i="10" s="1"/>
  <c r="B37" i="10" s="1"/>
  <c r="B42" i="10" s="1"/>
  <c r="G195" i="9"/>
  <c r="B184" i="9"/>
  <c r="B189" i="9" s="1"/>
  <c r="B170" i="9"/>
  <c r="B175" i="9" s="1"/>
  <c r="B154" i="9"/>
  <c r="B159" i="9"/>
  <c r="B138" i="9"/>
  <c r="B143" i="9" s="1"/>
  <c r="B116" i="9"/>
  <c r="B89" i="9"/>
  <c r="B94" i="9" s="1"/>
  <c r="B99" i="9" s="1"/>
  <c r="B104" i="9" s="1"/>
  <c r="B74" i="9"/>
  <c r="B52" i="9"/>
  <c r="B56" i="9" s="1"/>
  <c r="B60" i="9" s="1"/>
  <c r="B64" i="9" s="1"/>
  <c r="B25" i="9"/>
  <c r="B29" i="9"/>
  <c r="B33" i="9" s="1"/>
  <c r="B37" i="9" s="1"/>
  <c r="B42" i="9" s="1"/>
  <c r="B116" i="5"/>
  <c r="B116" i="1"/>
  <c r="B116" i="8"/>
  <c r="B184" i="8"/>
  <c r="B189" i="8"/>
  <c r="B170" i="8"/>
  <c r="B175" i="8" s="1"/>
  <c r="B154" i="8"/>
  <c r="B159" i="8" s="1"/>
  <c r="B138" i="8"/>
  <c r="B143" i="8" s="1"/>
  <c r="B89" i="8"/>
  <c r="B94" i="8"/>
  <c r="B99" i="8" s="1"/>
  <c r="B104" i="8" s="1"/>
  <c r="B74" i="8"/>
  <c r="B52" i="8"/>
  <c r="B56" i="8"/>
  <c r="B60" i="8"/>
  <c r="B64" i="8" s="1"/>
  <c r="B25" i="8"/>
  <c r="B29" i="8"/>
  <c r="B33" i="8" s="1"/>
  <c r="B37" i="8" s="1"/>
  <c r="B42" i="8" s="1"/>
  <c r="B198" i="7"/>
  <c r="B184" i="7"/>
  <c r="B189" i="7" s="1"/>
  <c r="B170" i="7"/>
  <c r="B175" i="7"/>
  <c r="B154" i="7"/>
  <c r="B159" i="7"/>
  <c r="B138" i="7"/>
  <c r="B143" i="7"/>
  <c r="B89" i="7"/>
  <c r="B94" i="7" s="1"/>
  <c r="B99" i="7" s="1"/>
  <c r="B104" i="7" s="1"/>
  <c r="B74" i="7"/>
  <c r="B52" i="7"/>
  <c r="B56" i="7"/>
  <c r="B60" i="7" s="1"/>
  <c r="B64" i="7" s="1"/>
  <c r="B25" i="7"/>
  <c r="B29" i="7"/>
  <c r="B33" i="7" s="1"/>
  <c r="B37" i="7" s="1"/>
  <c r="B42" i="7" s="1"/>
  <c r="B184" i="6"/>
  <c r="B189" i="6"/>
  <c r="B170" i="6"/>
  <c r="B175" i="6"/>
  <c r="B154" i="6"/>
  <c r="B159" i="6" s="1"/>
  <c r="B138" i="6"/>
  <c r="B143" i="6" s="1"/>
  <c r="B89" i="6"/>
  <c r="B94" i="6"/>
  <c r="B99" i="6" s="1"/>
  <c r="B104" i="6" s="1"/>
  <c r="B74" i="6"/>
  <c r="B52" i="6"/>
  <c r="B56" i="6"/>
  <c r="B60" i="6" s="1"/>
  <c r="B64" i="6" s="1"/>
  <c r="B25" i="6"/>
  <c r="B29" i="6" s="1"/>
  <c r="B33" i="6" s="1"/>
  <c r="B37" i="6" s="1"/>
  <c r="B42" i="6" s="1"/>
  <c r="B52" i="5"/>
  <c r="B56" i="5" s="1"/>
  <c r="B60" i="5" s="1"/>
  <c r="B64" i="5" s="1"/>
  <c r="B25" i="1"/>
  <c r="B29" i="1"/>
  <c r="B33" i="1"/>
  <c r="B37" i="1" s="1"/>
  <c r="B42" i="1" s="1"/>
  <c r="B52" i="1"/>
  <c r="B56" i="1"/>
  <c r="B60" i="1"/>
  <c r="B64" i="1" s="1"/>
  <c r="B74" i="1"/>
  <c r="B89" i="1"/>
  <c r="B94" i="1" s="1"/>
  <c r="B99" i="1" s="1"/>
  <c r="B104" i="1" s="1"/>
  <c r="B138" i="1"/>
  <c r="B143" i="1"/>
  <c r="B154" i="1"/>
  <c r="B159" i="1" s="1"/>
  <c r="B170" i="1"/>
  <c r="B175" i="1" s="1"/>
  <c r="B184" i="1"/>
  <c r="B189" i="1" s="1"/>
  <c r="B25" i="5"/>
  <c r="B29" i="5"/>
  <c r="B33" i="5" s="1"/>
  <c r="B37" i="5" s="1"/>
  <c r="B42" i="5" s="1"/>
  <c r="B74" i="5"/>
  <c r="B89" i="5"/>
  <c r="B94" i="5" s="1"/>
  <c r="B99" i="5" s="1"/>
  <c r="B104" i="5" s="1"/>
  <c r="B138" i="5"/>
  <c r="B143" i="5" s="1"/>
  <c r="B154" i="5"/>
  <c r="B159" i="5" s="1"/>
  <c r="B170" i="5"/>
  <c r="B175" i="5" s="1"/>
  <c r="B184" i="5"/>
  <c r="B189" i="5"/>
  <c r="B25" i="4"/>
  <c r="B29" i="4"/>
  <c r="B37" i="4" s="1"/>
  <c r="B42" i="4" s="1"/>
  <c r="B52" i="4"/>
  <c r="B56" i="4" s="1"/>
  <c r="B60" i="4" s="1"/>
  <c r="B64" i="4" s="1"/>
  <c r="B89" i="4"/>
  <c r="B94" i="4" s="1"/>
  <c r="B99" i="4" s="1"/>
  <c r="B104" i="4" s="1"/>
  <c r="B138" i="4"/>
  <c r="B154" i="4"/>
  <c r="B170" i="4"/>
  <c r="B175" i="4" s="1"/>
  <c r="B184" i="4"/>
  <c r="B189" i="4" s="1"/>
  <c r="E208" i="4"/>
  <c r="E208" i="20" s="1"/>
  <c r="F206" i="20" s="1"/>
  <c r="G206" i="20" s="1"/>
  <c r="G206" i="21"/>
  <c r="G84" i="1"/>
  <c r="G116" i="11"/>
  <c r="G29" i="21"/>
  <c r="G215" i="17"/>
  <c r="G189" i="21"/>
  <c r="G202" i="16"/>
  <c r="G189" i="13"/>
  <c r="G25" i="4" l="1"/>
  <c r="G79" i="7"/>
  <c r="G202" i="7"/>
  <c r="G37" i="8"/>
  <c r="G60" i="10"/>
  <c r="G184" i="10"/>
  <c r="G184" i="15"/>
  <c r="G60" i="21"/>
  <c r="G94" i="21"/>
  <c r="G60" i="5"/>
  <c r="G79" i="8"/>
  <c r="G21" i="13"/>
  <c r="G70" i="15"/>
  <c r="G21" i="6"/>
  <c r="G111" i="10"/>
  <c r="G29" i="11"/>
  <c r="G21" i="14"/>
  <c r="G206" i="14"/>
  <c r="G29" i="16"/>
  <c r="G74" i="4"/>
  <c r="K74" i="20" s="1"/>
  <c r="L74" i="20" s="1"/>
  <c r="G159" i="4"/>
  <c r="G184" i="6"/>
  <c r="G154" i="11"/>
  <c r="G116" i="5"/>
  <c r="G25" i="7"/>
  <c r="G180" i="8"/>
  <c r="G210" i="9"/>
  <c r="G210" i="1"/>
  <c r="G210" i="4"/>
  <c r="G70" i="6"/>
  <c r="G149" i="7"/>
  <c r="G94" i="9"/>
  <c r="G79" i="11"/>
  <c r="G159" i="13"/>
  <c r="G84" i="21"/>
  <c r="G25" i="17"/>
  <c r="K127" i="20"/>
  <c r="L127" i="20" s="1"/>
  <c r="G210" i="14"/>
  <c r="G79" i="15"/>
  <c r="G189" i="6"/>
  <c r="G42" i="1"/>
  <c r="G215" i="21"/>
  <c r="K175" i="20"/>
  <c r="L175" i="20" s="1"/>
  <c r="G133" i="5"/>
  <c r="K133" i="20" s="1"/>
  <c r="L133" i="20" s="1"/>
  <c r="G29" i="7"/>
  <c r="G180" i="4"/>
  <c r="G70" i="5"/>
  <c r="G33" i="7"/>
  <c r="G202" i="15"/>
  <c r="G122" i="21"/>
  <c r="G180" i="13"/>
  <c r="G122" i="1"/>
  <c r="G64" i="21"/>
  <c r="G79" i="4"/>
  <c r="G79" i="6"/>
  <c r="G215" i="9"/>
  <c r="G25" i="13"/>
  <c r="G111" i="17"/>
  <c r="G189" i="17"/>
  <c r="G202" i="21"/>
  <c r="G166" i="4"/>
  <c r="G143" i="9"/>
  <c r="G84" i="14"/>
  <c r="G170" i="16"/>
  <c r="G25" i="6"/>
  <c r="G84" i="7"/>
  <c r="G206" i="7"/>
  <c r="G42" i="8"/>
  <c r="G84" i="11"/>
  <c r="G215" i="4"/>
  <c r="G84" i="8"/>
  <c r="G56" i="16"/>
  <c r="G29" i="4"/>
  <c r="G29" i="14"/>
  <c r="G189" i="15"/>
  <c r="G42" i="21"/>
  <c r="G195" i="4"/>
  <c r="G210" i="6"/>
  <c r="G70" i="8"/>
  <c r="G122" i="10"/>
  <c r="G206" i="11"/>
  <c r="G89" i="5"/>
  <c r="G111" i="8"/>
  <c r="G180" i="9"/>
  <c r="G170" i="10"/>
  <c r="G202" i="10"/>
  <c r="G37" i="11"/>
  <c r="G60" i="16"/>
  <c r="G215" i="16"/>
  <c r="G37" i="21"/>
  <c r="G70" i="21"/>
  <c r="G60" i="7"/>
  <c r="G210" i="7"/>
  <c r="G48" i="8"/>
  <c r="K48" i="20" s="1"/>
  <c r="L48" i="20" s="1"/>
  <c r="G33" i="9"/>
  <c r="G64" i="9"/>
  <c r="G180" i="10"/>
  <c r="G89" i="4"/>
  <c r="B33" i="4"/>
  <c r="G195" i="6"/>
  <c r="G215" i="10"/>
  <c r="G60" i="17"/>
  <c r="G37" i="1"/>
  <c r="G89" i="8"/>
  <c r="G89" i="11"/>
  <c r="G89" i="6"/>
  <c r="G189" i="7"/>
  <c r="G25" i="8"/>
  <c r="G60" i="8"/>
  <c r="G70" i="10"/>
  <c r="G166" i="16"/>
  <c r="G184" i="17"/>
  <c r="G159" i="21"/>
  <c r="G21" i="21"/>
  <c r="G104" i="21"/>
  <c r="K104" i="20" s="1"/>
  <c r="L104" i="20" s="1"/>
  <c r="G122" i="17"/>
  <c r="G60" i="15"/>
  <c r="G94" i="1"/>
  <c r="G60" i="1"/>
  <c r="G159" i="1"/>
  <c r="G180" i="21"/>
  <c r="G215" i="1"/>
  <c r="G215" i="5"/>
  <c r="G210" i="21"/>
  <c r="G206" i="9"/>
  <c r="G159" i="17"/>
  <c r="G143" i="7"/>
  <c r="G143" i="11"/>
  <c r="G70" i="14"/>
  <c r="G64" i="6"/>
  <c r="G42" i="10"/>
  <c r="G33" i="11"/>
  <c r="G25" i="15"/>
  <c r="G159" i="15"/>
  <c r="G149" i="4"/>
  <c r="G210" i="16"/>
  <c r="G170" i="7"/>
  <c r="K170" i="20" s="1"/>
  <c r="L170" i="20" s="1"/>
  <c r="G189" i="10"/>
  <c r="G33" i="8"/>
  <c r="G25" i="11"/>
  <c r="G99" i="10"/>
  <c r="K99" i="20" s="1"/>
  <c r="L99" i="20" s="1"/>
  <c r="G215" i="11"/>
  <c r="G180" i="17"/>
  <c r="G206" i="1"/>
  <c r="G184" i="5"/>
  <c r="G94" i="6"/>
  <c r="G206" i="10"/>
  <c r="G189" i="11"/>
  <c r="G42" i="14"/>
  <c r="G206" i="15"/>
  <c r="G195" i="16"/>
  <c r="G138" i="17"/>
  <c r="K138" i="20" s="1"/>
  <c r="L138" i="20" s="1"/>
  <c r="G210" i="17"/>
  <c r="G180" i="1"/>
  <c r="F206" i="4"/>
  <c r="G206" i="4" s="1"/>
  <c r="G25" i="9"/>
  <c r="G89" i="9"/>
  <c r="G84" i="5"/>
  <c r="G60" i="9"/>
  <c r="G29" i="10"/>
  <c r="G149" i="10"/>
  <c r="G210" i="10"/>
  <c r="G202" i="11"/>
  <c r="G122" i="13"/>
  <c r="G184" i="1"/>
  <c r="G180" i="6"/>
  <c r="G198" i="7"/>
  <c r="K198" i="20" s="1"/>
  <c r="L198" i="20" s="1"/>
  <c r="G215" i="13"/>
  <c r="G64" i="4"/>
  <c r="G94" i="4"/>
  <c r="G189" i="4"/>
  <c r="G42" i="5"/>
  <c r="G215" i="7"/>
  <c r="G202" i="8"/>
  <c r="G52" i="9"/>
  <c r="G64" i="10"/>
  <c r="G116" i="10"/>
  <c r="K116" i="20" s="1"/>
  <c r="L116" i="20" s="1"/>
  <c r="G180" i="11"/>
  <c r="G52" i="14"/>
  <c r="G25" i="16"/>
  <c r="G70" i="13"/>
  <c r="G159" i="16"/>
  <c r="G70" i="17"/>
  <c r="G64" i="5"/>
  <c r="G111" i="5"/>
  <c r="G202" i="6"/>
  <c r="G37" i="7"/>
  <c r="G21" i="8"/>
  <c r="G56" i="9"/>
  <c r="K56" i="20" s="1"/>
  <c r="L56" i="20" s="1"/>
  <c r="G37" i="6"/>
  <c r="G184" i="8"/>
  <c r="G184" i="9"/>
  <c r="G42" i="11"/>
  <c r="G70" i="11"/>
  <c r="G29" i="1"/>
  <c r="G21" i="4"/>
  <c r="G21" i="7"/>
  <c r="G159" i="8"/>
  <c r="G52" i="11"/>
  <c r="G84" i="13"/>
  <c r="G154" i="13"/>
  <c r="G202" i="14"/>
  <c r="G111" i="15"/>
  <c r="G70" i="1"/>
  <c r="G220" i="20"/>
  <c r="B37" i="20"/>
  <c r="B42" i="20" s="1"/>
  <c r="B33" i="20"/>
  <c r="G33" i="13"/>
  <c r="G89" i="13"/>
  <c r="G33" i="14"/>
  <c r="G94" i="14"/>
  <c r="G215" i="14"/>
  <c r="G84" i="15"/>
  <c r="G206" i="17"/>
  <c r="G94" i="11"/>
  <c r="G111" i="13"/>
  <c r="G111" i="14"/>
  <c r="G89" i="15"/>
  <c r="G64" i="16"/>
  <c r="G42" i="17"/>
  <c r="K143" i="20" l="1"/>
  <c r="L143" i="20" s="1"/>
  <c r="K154" i="20"/>
  <c r="L154" i="20" s="1"/>
  <c r="K52" i="20"/>
  <c r="L52" i="20" s="1"/>
  <c r="K122" i="20"/>
  <c r="L122" i="20" s="1"/>
  <c r="K84" i="20"/>
  <c r="L84" i="20" s="1"/>
  <c r="K60" i="20"/>
  <c r="L60" i="20" s="1"/>
  <c r="K210" i="20"/>
  <c r="L210" i="20" s="1"/>
  <c r="K195" i="20"/>
  <c r="L195" i="20" s="1"/>
  <c r="K166" i="20"/>
  <c r="L166" i="20" s="1"/>
  <c r="G220" i="17"/>
  <c r="G223" i="17" s="1"/>
  <c r="G226" i="17" s="1"/>
  <c r="K42" i="20"/>
  <c r="L42" i="20" s="1"/>
  <c r="K33" i="20"/>
  <c r="L33" i="20" s="1"/>
  <c r="G220" i="16"/>
  <c r="G223" i="16" s="1"/>
  <c r="G226" i="16" s="1"/>
  <c r="K70" i="20"/>
  <c r="L70" i="20" s="1"/>
  <c r="K202" i="20"/>
  <c r="L202" i="20" s="1"/>
  <c r="K111" i="20"/>
  <c r="L111" i="20" s="1"/>
  <c r="K64" i="20"/>
  <c r="L64" i="20" s="1"/>
  <c r="K184" i="20"/>
  <c r="L184" i="20" s="1"/>
  <c r="K25" i="20"/>
  <c r="L25" i="20" s="1"/>
  <c r="K21" i="20"/>
  <c r="L21" i="20" s="1"/>
  <c r="K189" i="20"/>
  <c r="L189" i="20" s="1"/>
  <c r="K206" i="20"/>
  <c r="L206" i="20" s="1"/>
  <c r="G220" i="21"/>
  <c r="G223" i="21" s="1"/>
  <c r="G226" i="21" s="1"/>
  <c r="K94" i="20"/>
  <c r="L94" i="20" s="1"/>
  <c r="K89" i="20"/>
  <c r="L89" i="20" s="1"/>
  <c r="K29" i="20"/>
  <c r="L29" i="20" s="1"/>
  <c r="G220" i="6"/>
  <c r="G223" i="6" s="1"/>
  <c r="G226" i="6" s="1"/>
  <c r="K149" i="20"/>
  <c r="L149" i="20" s="1"/>
  <c r="K159" i="20"/>
  <c r="L159" i="20" s="1"/>
  <c r="K37" i="20"/>
  <c r="L37" i="20" s="1"/>
  <c r="K215" i="20"/>
  <c r="L215" i="20" s="1"/>
  <c r="K79" i="20"/>
  <c r="L79" i="20" s="1"/>
  <c r="K180" i="20"/>
  <c r="L180" i="20" s="1"/>
  <c r="G220" i="8"/>
  <c r="G223" i="8" s="1"/>
  <c r="G226" i="8" s="1"/>
  <c r="G220" i="5"/>
  <c r="G223" i="5" s="1"/>
  <c r="G226" i="5" s="1"/>
  <c r="G220" i="15"/>
  <c r="G223" i="15" s="1"/>
  <c r="G226" i="15" s="1"/>
  <c r="G220" i="14"/>
  <c r="G223" i="14" s="1"/>
  <c r="G226" i="14" s="1"/>
  <c r="G220" i="9"/>
  <c r="G223" i="9" s="1"/>
  <c r="G226" i="9" s="1"/>
  <c r="G220" i="10"/>
  <c r="G223" i="10" s="1"/>
  <c r="G226" i="10" s="1"/>
  <c r="G220" i="7"/>
  <c r="G223" i="7" s="1"/>
  <c r="G226" i="7" s="1"/>
  <c r="G220" i="1"/>
  <c r="G223" i="1" s="1"/>
  <c r="G226" i="1" s="1"/>
  <c r="G220" i="4"/>
  <c r="G220" i="11"/>
  <c r="G223" i="11" s="1"/>
  <c r="G226" i="11" s="1"/>
  <c r="G220" i="13"/>
  <c r="G223" i="13" s="1"/>
  <c r="G223" i="20"/>
  <c r="G226" i="20" l="1"/>
  <c r="L217" i="20"/>
  <c r="G223" i="4"/>
  <c r="K220" i="20"/>
  <c r="L220" i="20"/>
  <c r="G226" i="13"/>
  <c r="G227" i="13" s="1"/>
  <c r="G228" i="13" s="1"/>
  <c r="B13" i="18" s="1"/>
  <c r="G227" i="5"/>
  <c r="G228" i="5" s="1"/>
  <c r="B6" i="18" s="1"/>
  <c r="G227" i="14"/>
  <c r="G228" i="14" s="1"/>
  <c r="B14" i="18" s="1"/>
  <c r="G227" i="9"/>
  <c r="G228" i="9" s="1"/>
  <c r="B10" i="18" s="1"/>
  <c r="G227" i="21"/>
  <c r="G228" i="21" s="1"/>
  <c r="B19" i="18" s="1"/>
  <c r="G227" i="15"/>
  <c r="G228" i="15" s="1"/>
  <c r="B15" i="18" s="1"/>
  <c r="G227" i="11"/>
  <c r="G228" i="11" s="1"/>
  <c r="B12" i="18" s="1"/>
  <c r="G227" i="10"/>
  <c r="G228" i="10" s="1"/>
  <c r="B11" i="18" s="1"/>
  <c r="G227" i="16"/>
  <c r="G228" i="16" s="1"/>
  <c r="B16" i="18" s="1"/>
  <c r="G227" i="8"/>
  <c r="G228" i="8" s="1"/>
  <c r="B8" i="18" s="1"/>
  <c r="G227" i="7"/>
  <c r="G228" i="7" s="1"/>
  <c r="B9" i="18" s="1"/>
  <c r="G227" i="20"/>
  <c r="G228" i="20" s="1"/>
  <c r="G227" i="17"/>
  <c r="G228" i="17" s="1"/>
  <c r="B17" i="18" s="1"/>
  <c r="G227" i="1"/>
  <c r="G228" i="1" s="1"/>
  <c r="B18" i="18" s="1"/>
  <c r="G227" i="6"/>
  <c r="G228" i="6" s="1"/>
  <c r="B7" i="18" s="1"/>
  <c r="G226" i="4" l="1"/>
  <c r="K223" i="20"/>
  <c r="L223" i="20" s="1"/>
  <c r="G227" i="4" l="1"/>
  <c r="G228" i="4" s="1"/>
  <c r="K226" i="20"/>
  <c r="L226" i="20" s="1"/>
  <c r="B5" i="18" l="1"/>
  <c r="B21" i="18" s="1"/>
  <c r="K228" i="20"/>
  <c r="L228" i="20" s="1"/>
</calcChain>
</file>

<file path=xl/sharedStrings.xml><?xml version="1.0" encoding="utf-8"?>
<sst xmlns="http://schemas.openxmlformats.org/spreadsheetml/2006/main" count="4426" uniqueCount="227">
  <si>
    <t>nummer</t>
  </si>
  <si>
    <t>eenheid</t>
  </si>
  <si>
    <t>heid</t>
  </si>
  <si>
    <t xml:space="preserve">gedaan te: </t>
  </si>
  <si>
    <t>datum:</t>
  </si>
  <si>
    <t xml:space="preserve">de inschrijver: </t>
  </si>
  <si>
    <t>post-</t>
  </si>
  <si>
    <t>werkzaamheden</t>
  </si>
  <si>
    <t>een-</t>
  </si>
  <si>
    <t>hoeveelheid</t>
  </si>
  <si>
    <t xml:space="preserve">prijs per </t>
  </si>
  <si>
    <t>totaal</t>
  </si>
  <si>
    <t>toelichting</t>
  </si>
  <si>
    <t>tekeningen:</t>
  </si>
  <si>
    <t>Bomen</t>
  </si>
  <si>
    <t>Regulier onderhoud</t>
  </si>
  <si>
    <t>Te onderhouden oppervlakte</t>
  </si>
  <si>
    <t>m2</t>
  </si>
  <si>
    <t>Beheergroepen: vaste planten</t>
  </si>
  <si>
    <t>Beheergroepen: boomspiegels</t>
  </si>
  <si>
    <t>Te onderhouden aantal</t>
  </si>
  <si>
    <t>st</t>
  </si>
  <si>
    <t>Beheergroepen: kale grond</t>
  </si>
  <si>
    <t>Betreft oppervlakten die groten deels kaal zijn/ worden gelopen, maar niet op alle plekken.</t>
  </si>
  <si>
    <t>Onkruidbeheersing</t>
  </si>
  <si>
    <t>Snoeien</t>
  </si>
  <si>
    <t>keer</t>
  </si>
  <si>
    <t>Onkruidvrij maken beplantingsvak</t>
  </si>
  <si>
    <t>Onkruidvrij maken oppervlakte</t>
  </si>
  <si>
    <t>Betreft: haag laag - 0,5 -1,0 m</t>
  </si>
  <si>
    <t>Plantsoort van de haag: divers</t>
  </si>
  <si>
    <t>De zijkanten en de bovenkant van de haag</t>
  </si>
  <si>
    <t xml:space="preserve">Beheergroepen: sierplantsoen en blokhagen; </t>
  </si>
  <si>
    <t>Beheergroepen: hagen</t>
  </si>
  <si>
    <t>Onkruidvrij maken haag voet</t>
  </si>
  <si>
    <t>m</t>
  </si>
  <si>
    <t>Knippen blok hagen (rondom)</t>
  </si>
  <si>
    <t>Knippen hagen (rondom)</t>
  </si>
  <si>
    <t>Knippen hagen (1 zijkant)</t>
  </si>
  <si>
    <t>Knippen hagen (1 zijkant+bovenkant)</t>
  </si>
  <si>
    <t>Beplantingsvak</t>
  </si>
  <si>
    <t>Verharding</t>
  </si>
  <si>
    <t>Onkruidvrij maken halfverharding</t>
  </si>
  <si>
    <t>Beheergroepen: split</t>
  </si>
  <si>
    <t>Beheergroepen: speel-/valzand</t>
  </si>
  <si>
    <t>Beheergroepen: houtsnippers</t>
  </si>
  <si>
    <t>Onkruidvrij maken verharding</t>
  </si>
  <si>
    <t>Beheergroepen: betontegels</t>
  </si>
  <si>
    <t>Beheergroepen: kunstgras, gietrubber, tigermulch</t>
  </si>
  <si>
    <t>Hagen_blokhaag</t>
  </si>
  <si>
    <t>Hagen_tot 1,0 m</t>
  </si>
  <si>
    <t>Hagen_1,0 - 1,8 m</t>
  </si>
  <si>
    <t>Hagen_1,8- 3,0 m</t>
  </si>
  <si>
    <t>Betreft: haag middel hoog - 1,0 -1,8 m</t>
  </si>
  <si>
    <t>Betreft: haag hoog - 1,8 -3,0 m</t>
  </si>
  <si>
    <t>Snoeien heestervakken</t>
  </si>
  <si>
    <t>Betreft: blokhaag laag - 0,5 -1,0 m</t>
  </si>
  <si>
    <t>Betreft: heester vakken</t>
  </si>
  <si>
    <t>Wijze van snoeien afhankelijk van soort, locatie en functie</t>
  </si>
  <si>
    <t>Betreft: solitaire heesters</t>
  </si>
  <si>
    <t>Snoeien heesters</t>
  </si>
  <si>
    <t>Plantsoort heesters: divers</t>
  </si>
  <si>
    <t>Wijze van snoeien afhankelijk van soort; betreft uitdunnen, terug zetten, vorm snoei.</t>
  </si>
  <si>
    <t>Betreft: vaste planten</t>
  </si>
  <si>
    <t>Snoeien vaste planten/ grassen</t>
  </si>
  <si>
    <t>Plantsoort vaste planten: divers</t>
  </si>
  <si>
    <t>Wijze van snoeien: afknippen</t>
  </si>
  <si>
    <t>Plantvakken</t>
  </si>
  <si>
    <t>Beheergroepen: bodembedekkers tot 0,5m hoog</t>
  </si>
  <si>
    <t>Gras</t>
  </si>
  <si>
    <t>Maaien</t>
  </si>
  <si>
    <t>Maaien grasveld</t>
  </si>
  <si>
    <t>Incl. bijmaaien rondom obstakels</t>
  </si>
  <si>
    <t>Betreft maaien gazon met grasmaaier</t>
  </si>
  <si>
    <t>Maaien gras</t>
  </si>
  <si>
    <t>Betreft maaien gras met bosmaaier; tijdens onderhoudsronde</t>
  </si>
  <si>
    <t>Graskanten</t>
  </si>
  <si>
    <t>Bijhouden graskanten</t>
  </si>
  <si>
    <t>Betreft graskanten steken</t>
  </si>
  <si>
    <t>Knot,-leibomen</t>
  </si>
  <si>
    <t>Jaarlijks snoeien lei,-knotbomen</t>
  </si>
  <si>
    <t>Betreft: knotten</t>
  </si>
  <si>
    <t>Plantsoort: Wilg</t>
  </si>
  <si>
    <t>Betreft: leibomen</t>
  </si>
  <si>
    <t>Plantsoort: divers</t>
  </si>
  <si>
    <t>Incl. het eventueel leiden van hoofdtakken</t>
  </si>
  <si>
    <t>Begeleidingsnoei jonge bomen</t>
  </si>
  <si>
    <t>Betreft jeugd,-begeleiding snoei jonge bomen, volgens bomen vademecum</t>
  </si>
  <si>
    <t xml:space="preserve">Visuele inspectie </t>
  </si>
  <si>
    <t>Betreft visuele inspectie oudere bomen, op doodhout en benodigde snoei</t>
  </si>
  <si>
    <t>Evt benodigde werk offreren aan school.</t>
  </si>
  <si>
    <t>Divers</t>
  </si>
  <si>
    <t>Speelaanleidingen</t>
  </si>
  <si>
    <t>Wilgentunnel</t>
  </si>
  <si>
    <t>Betreft snoeien en begeleiden van wilgentunnel</t>
  </si>
  <si>
    <t>opdrachtgever: Scala</t>
  </si>
  <si>
    <t>projectnummer: 8768_10</t>
  </si>
  <si>
    <t>werkomschrijving: Groenonderhoud schoolpleinen</t>
  </si>
  <si>
    <t>Tel: 088-1800 250</t>
  </si>
  <si>
    <t>www.pleinplan.nl</t>
  </si>
  <si>
    <t>info@pleinplan.nl</t>
  </si>
  <si>
    <t>School:</t>
  </si>
  <si>
    <t>Duinsprong</t>
  </si>
  <si>
    <t>Schimmelpenninckstraat 22</t>
  </si>
  <si>
    <t>5151 CL Drunen</t>
  </si>
  <si>
    <t>Te onderhouden lengte</t>
  </si>
  <si>
    <t>Kolken</t>
  </si>
  <si>
    <t>Betreft leeg maken kolken</t>
  </si>
  <si>
    <t>Hemelwater afvoer</t>
  </si>
  <si>
    <t>Vegen plein</t>
  </si>
  <si>
    <t>Betreft vegen/ schoonblazen plein</t>
  </si>
  <si>
    <t>Oppervlakte: betontegels, valondergrond, zand, kale grond</t>
  </si>
  <si>
    <t>Schoon maken plein</t>
  </si>
  <si>
    <t>Betreft vegen/ blad verwijderen van de verharding</t>
  </si>
  <si>
    <t>Oppervlakte: betontegels, valondergrond, zand, kale grond, vaste planten</t>
  </si>
  <si>
    <t>Een zijkant en de bovenkant van de haag</t>
  </si>
  <si>
    <t>Een zijkant van de haag</t>
  </si>
  <si>
    <t>Onderhoud bomen</t>
  </si>
  <si>
    <t>Betreft: verwijderen waterlot/ opschot</t>
  </si>
  <si>
    <t>Oppervlakte: betontegels, valondergrond</t>
  </si>
  <si>
    <t>are</t>
  </si>
  <si>
    <t>BTW</t>
  </si>
  <si>
    <t>Totaal excl BTW</t>
  </si>
  <si>
    <t>Totaal incl BTW</t>
  </si>
  <si>
    <t>hoeveel- heid</t>
  </si>
  <si>
    <t>Linus-onderwijs</t>
  </si>
  <si>
    <t>Johann de Wittstraat 11</t>
  </si>
  <si>
    <t>5151 CK Drunen</t>
  </si>
  <si>
    <t>Beheergroepen: kunstgras, en rubberen tegels</t>
  </si>
  <si>
    <t>Betreft: heester vakken en bodembedekkers</t>
  </si>
  <si>
    <t>Betreft: blokhaag laag - 1,0-1,8 m</t>
  </si>
  <si>
    <t>Oppervlakte: betontegels, valondergrond, zand, kale grond, vaste planten en gras</t>
  </si>
  <si>
    <t>Irissenstraat 2</t>
  </si>
  <si>
    <t>5151 TN  Drunen</t>
  </si>
  <si>
    <t>KBS Olof Palme</t>
  </si>
  <si>
    <t>Aziëlaan 49</t>
  </si>
  <si>
    <t>5152 JB Drunen</t>
  </si>
  <si>
    <t>Herstel verharding</t>
  </si>
  <si>
    <t>Verhardingswerkzaamheden</t>
  </si>
  <si>
    <t>Betreft herstel van verharding; oa wortelopdruk, verzakkingen ed</t>
  </si>
  <si>
    <t>EUR</t>
  </si>
  <si>
    <t xml:space="preserve">Werkzaamheden bespreken met school en alleen met toestemming van school. </t>
  </si>
  <si>
    <t>Verrekening op basis van voor calculatie</t>
  </si>
  <si>
    <t>uur</t>
  </si>
  <si>
    <t>Grootte per boomspiegel van ca tot 2,5 m2</t>
  </si>
  <si>
    <t>Tippy</t>
  </si>
  <si>
    <t>Betreft snoeien en begeleiden van een tippy, bekleed met hedera.</t>
  </si>
  <si>
    <t>Beukstraat 13</t>
  </si>
  <si>
    <t>5151 ZK  Drunen</t>
  </si>
  <si>
    <t>Bs De Th. J. Rijken</t>
  </si>
  <si>
    <t>Hertog Janstraat 16</t>
  </si>
  <si>
    <t>5154 AL  Elshout</t>
  </si>
  <si>
    <t>Lambertusschool</t>
  </si>
  <si>
    <t>Mari van Eschstraat 2</t>
  </si>
  <si>
    <t>5254 JE  Haarsteeg</t>
  </si>
  <si>
    <t>Snoeien / leiden klimplanten</t>
  </si>
  <si>
    <t>Betreft: klimplanten</t>
  </si>
  <si>
    <t>Plantsoort;  divers</t>
  </si>
  <si>
    <t>Leiden en evt snoeien van de klimplanten</t>
  </si>
  <si>
    <t>Oppervlakte: betontegels, valondergrond, kale grond, vaste planten en gras</t>
  </si>
  <si>
    <t>JPS</t>
  </si>
  <si>
    <t>Demer 19</t>
  </si>
  <si>
    <t>5256 AB  Heusden</t>
  </si>
  <si>
    <t>KBS Het Kompas</t>
  </si>
  <si>
    <t>Nieuwkuijksestraat 98</t>
  </si>
  <si>
    <t>5253 AJ  Nieuwkuijk</t>
  </si>
  <si>
    <t>KBS De Bussel</t>
  </si>
  <si>
    <t>Wilhelminastraat 19c</t>
  </si>
  <si>
    <t>5251 ER  Vlijmen</t>
  </si>
  <si>
    <t>KBS De Bussel (kleine)</t>
  </si>
  <si>
    <t>Wilhelminastraat 46</t>
  </si>
  <si>
    <t>5251 ET   Vlijmen</t>
  </si>
  <si>
    <t>t Palet</t>
  </si>
  <si>
    <t>Jan Steenstraat 2a</t>
  </si>
  <si>
    <t>5251 NG  Vlijmen</t>
  </si>
  <si>
    <t>Betreft: knotten* in overleg met school hoe/wat</t>
  </si>
  <si>
    <t>Plantsoort: Moerbei?</t>
  </si>
  <si>
    <t>KBS De Vijfhoeven</t>
  </si>
  <si>
    <t>Kuyperlaan 2</t>
  </si>
  <si>
    <t>5252 BS  Vlijmen</t>
  </si>
  <si>
    <t>OBS De Wilgen</t>
  </si>
  <si>
    <t>van Limburg Striumlaan 2</t>
  </si>
  <si>
    <t>5252 AW  Vlijmen</t>
  </si>
  <si>
    <t>Plantsoort van de haag: hedera haag</t>
  </si>
  <si>
    <t>Incl leiden door gaashek heen</t>
  </si>
  <si>
    <t>Snoeien bosplantsoen/ boomvormers</t>
  </si>
  <si>
    <t>Betreft: bosplantsoen/ boomvormers</t>
  </si>
  <si>
    <t>Zal voornamelijk uitdunnen van bosplantsoen betreffen; eea in overleg met school</t>
  </si>
  <si>
    <t>Overzicht van de kosten per school</t>
  </si>
  <si>
    <t>school</t>
  </si>
  <si>
    <t>bedrag incl BTW</t>
  </si>
  <si>
    <t>Linus-Onderwijs</t>
  </si>
  <si>
    <t>Olof Palme</t>
  </si>
  <si>
    <t>Th J Rijken</t>
  </si>
  <si>
    <t>Het Kompas</t>
  </si>
  <si>
    <t>De Bussel</t>
  </si>
  <si>
    <t>De kleine Bussel</t>
  </si>
  <si>
    <t>Palet</t>
  </si>
  <si>
    <t>Vijfhoeven</t>
  </si>
  <si>
    <t>Wilgen</t>
  </si>
  <si>
    <t>opmerking</t>
  </si>
  <si>
    <t>incl BTW</t>
  </si>
  <si>
    <t>Betreft vegen/ blad verwijderen</t>
  </si>
  <si>
    <t>Oppervlakte: betontegels, valondergrond, zand, kale grond, vaste planten, gras en halfverharding</t>
  </si>
  <si>
    <t>Oppervlakte: betontegels, valondergrond, zand, kale grond en gras</t>
  </si>
  <si>
    <t>Wilgenhut</t>
  </si>
  <si>
    <t>Betreft snoeien en begeleiden van wilgenhut</t>
  </si>
  <si>
    <t>Inschrijfstaat alle scholen</t>
  </si>
  <si>
    <t>*bij bs Vijfhoeven ook hedera leiden, waar nodig</t>
  </si>
  <si>
    <t>Betreft snoeien en begeleiden van een tippy; bij Olof Palme is het bekleed met hedera.</t>
  </si>
  <si>
    <t>De Groene Bogen</t>
  </si>
  <si>
    <t>De Groene Bogen (Irissenstr)</t>
  </si>
  <si>
    <t>De Groen Bogen (beukstr)</t>
  </si>
  <si>
    <t>De Dromenvanger</t>
  </si>
  <si>
    <t>Kasteellaan 40</t>
  </si>
  <si>
    <t>5156 CJ  Oudheusden</t>
  </si>
  <si>
    <t>2391 AH Hazerswoude</t>
  </si>
  <si>
    <t>nader te bepalen</t>
  </si>
  <si>
    <t>datum: 16-10-2023</t>
  </si>
  <si>
    <t>gew.: 2</t>
  </si>
  <si>
    <t>Staartkosten</t>
  </si>
  <si>
    <t>%</t>
  </si>
  <si>
    <t>Subtotaal</t>
  </si>
  <si>
    <t>Betreft algemene kosten, uitvoeringskosten en winst &amp; risico</t>
  </si>
  <si>
    <t>status: definitief</t>
  </si>
  <si>
    <t>controle kolom</t>
  </si>
  <si>
    <t>alleen de gele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</si>
</sst>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0.0%"/>
    <numFmt numFmtId="166" formatCode="&quot;€&quot;\ #,##0.00"/>
    <numFmt numFmtId="167" formatCode="0.000"/>
  </numFmts>
  <fonts count="12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b/>
      <i/>
      <sz val="9"/>
      <name val="Verdana"/>
      <family val="2"/>
    </font>
    <font>
      <i/>
      <sz val="9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sz val="10"/>
      <name val="Arial"/>
      <family val="2"/>
    </font>
    <font>
      <i/>
      <sz val="9"/>
      <color rgb="FFFF0000"/>
      <name val="Verdana"/>
      <family val="2"/>
    </font>
    <font>
      <sz val="9"/>
      <color theme="1"/>
      <name val="Verdana"/>
      <family val="2"/>
    </font>
    <font>
      <sz val="9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/>
    <xf numFmtId="0" fontId="2" fillId="0" borderId="2" xfId="1" applyBorder="1" applyAlignment="1" applyProtection="1">
      <alignment horizontal="right"/>
    </xf>
    <xf numFmtId="0" fontId="2" fillId="0" borderId="2" xfId="1" applyBorder="1" applyAlignment="1" applyProtection="1">
      <alignment horizontal="right" indent="1"/>
    </xf>
    <xf numFmtId="1" fontId="3" fillId="0" borderId="6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vertical="top" wrapText="1"/>
    </xf>
    <xf numFmtId="0" fontId="3" fillId="0" borderId="7" xfId="0" applyFont="1" applyBorder="1" applyAlignment="1" applyProtection="1">
      <alignment vertical="top"/>
    </xf>
    <xf numFmtId="2" fontId="3" fillId="0" borderId="7" xfId="0" applyNumberFormat="1" applyFont="1" applyBorder="1" applyAlignment="1" applyProtection="1">
      <alignment vertical="top"/>
    </xf>
    <xf numFmtId="164" fontId="3" fillId="0" borderId="7" xfId="0" applyNumberFormat="1" applyFont="1" applyBorder="1" applyAlignment="1" applyProtection="1">
      <alignment vertical="top"/>
    </xf>
    <xf numFmtId="49" fontId="3" fillId="0" borderId="8" xfId="0" applyNumberFormat="1" applyFont="1" applyBorder="1" applyAlignment="1" applyProtection="1">
      <alignment wrapText="1"/>
    </xf>
    <xf numFmtId="0" fontId="3" fillId="0" borderId="0" xfId="0" applyFont="1" applyProtection="1"/>
    <xf numFmtId="1" fontId="6" fillId="0" borderId="0" xfId="0" applyNumberFormat="1" applyFont="1" applyProtection="1"/>
    <xf numFmtId="1" fontId="3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4" fontId="3" fillId="0" borderId="0" xfId="0" applyNumberFormat="1" applyFont="1" applyAlignment="1" applyProtection="1">
      <alignment vertical="top"/>
    </xf>
    <xf numFmtId="4" fontId="3" fillId="0" borderId="0" xfId="0" applyNumberFormat="1" applyFont="1" applyAlignment="1" applyProtection="1">
      <alignment horizontal="left" vertical="top"/>
    </xf>
    <xf numFmtId="4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 vertical="top"/>
    </xf>
    <xf numFmtId="49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horizontal="left" vertical="top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3" fillId="0" borderId="0" xfId="0" applyNumberFormat="1" applyFont="1" applyAlignment="1" applyProtection="1">
      <alignment wrapText="1"/>
    </xf>
    <xf numFmtId="49" fontId="6" fillId="0" borderId="2" xfId="0" applyNumberFormat="1" applyFont="1" applyBorder="1" applyAlignment="1" applyProtection="1">
      <alignment wrapText="1"/>
    </xf>
    <xf numFmtId="0" fontId="6" fillId="0" borderId="0" xfId="0" applyFont="1" applyProtection="1"/>
    <xf numFmtId="1" fontId="6" fillId="0" borderId="5" xfId="0" applyNumberFormat="1" applyFont="1" applyBorder="1" applyAlignment="1" applyProtection="1">
      <alignment horizontal="left"/>
    </xf>
    <xf numFmtId="0" fontId="3" fillId="0" borderId="35" xfId="0" applyFont="1" applyBorder="1" applyAlignment="1" applyProtection="1">
      <alignment vertical="top"/>
    </xf>
    <xf numFmtId="1" fontId="4" fillId="0" borderId="14" xfId="0" applyNumberFormat="1" applyFont="1" applyBorder="1" applyAlignment="1" applyProtection="1">
      <alignment horizontal="left"/>
    </xf>
    <xf numFmtId="0" fontId="5" fillId="0" borderId="15" xfId="0" applyFont="1" applyBorder="1" applyAlignment="1" applyProtection="1">
      <alignment vertical="top"/>
    </xf>
    <xf numFmtId="49" fontId="5" fillId="0" borderId="16" xfId="0" applyNumberFormat="1" applyFont="1" applyBorder="1" applyAlignment="1" applyProtection="1">
      <alignment wrapText="1"/>
    </xf>
    <xf numFmtId="1" fontId="3" fillId="0" borderId="3" xfId="0" applyNumberFormat="1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vertical="top"/>
    </xf>
    <xf numFmtId="2" fontId="3" fillId="0" borderId="4" xfId="0" applyNumberFormat="1" applyFont="1" applyBorder="1" applyAlignment="1" applyProtection="1">
      <alignment vertical="top"/>
    </xf>
    <xf numFmtId="164" fontId="3" fillId="0" borderId="4" xfId="0" applyNumberFormat="1" applyFont="1" applyBorder="1" applyAlignment="1" applyProtection="1">
      <alignment vertical="top"/>
    </xf>
    <xf numFmtId="49" fontId="3" fillId="0" borderId="1" xfId="0" applyNumberFormat="1" applyFont="1" applyBorder="1" applyAlignment="1" applyProtection="1">
      <alignment wrapText="1"/>
    </xf>
    <xf numFmtId="49" fontId="6" fillId="0" borderId="35" xfId="0" applyNumberFormat="1" applyFont="1" applyBorder="1" applyAlignment="1" applyProtection="1">
      <alignment vertical="top" wrapText="1"/>
    </xf>
    <xf numFmtId="0" fontId="6" fillId="0" borderId="35" xfId="0" applyFont="1" applyBorder="1" applyAlignment="1" applyProtection="1">
      <alignment vertical="top"/>
    </xf>
    <xf numFmtId="2" fontId="6" fillId="0" borderId="35" xfId="0" applyNumberFormat="1" applyFont="1" applyBorder="1" applyAlignment="1" applyProtection="1">
      <alignment vertical="top"/>
    </xf>
    <xf numFmtId="164" fontId="6" fillId="0" borderId="35" xfId="0" applyNumberFormat="1" applyFont="1" applyBorder="1" applyAlignment="1" applyProtection="1">
      <alignment vertical="top"/>
    </xf>
    <xf numFmtId="0" fontId="5" fillId="0" borderId="0" xfId="0" applyFont="1" applyProtection="1"/>
    <xf numFmtId="167" fontId="9" fillId="0" borderId="0" xfId="0" applyNumberFormat="1" applyFont="1" applyProtection="1"/>
    <xf numFmtId="49" fontId="3" fillId="0" borderId="35" xfId="0" applyNumberFormat="1" applyFont="1" applyBorder="1" applyAlignment="1" applyProtection="1">
      <alignment vertical="top" wrapText="1"/>
    </xf>
    <xf numFmtId="9" fontId="3" fillId="0" borderId="35" xfId="0" applyNumberFormat="1" applyFont="1" applyBorder="1" applyAlignment="1" applyProtection="1">
      <alignment vertical="top"/>
    </xf>
    <xf numFmtId="2" fontId="3" fillId="0" borderId="35" xfId="0" applyNumberFormat="1" applyFont="1" applyBorder="1" applyAlignment="1" applyProtection="1">
      <alignment vertical="top"/>
    </xf>
    <xf numFmtId="164" fontId="3" fillId="0" borderId="35" xfId="0" applyNumberFormat="1" applyFont="1" applyBorder="1" applyAlignment="1" applyProtection="1">
      <alignment vertical="top"/>
    </xf>
    <xf numFmtId="164" fontId="3" fillId="0" borderId="37" xfId="0" applyNumberFormat="1" applyFont="1" applyBorder="1" applyAlignment="1" applyProtection="1">
      <alignment vertical="top"/>
    </xf>
    <xf numFmtId="164" fontId="6" fillId="0" borderId="38" xfId="0" applyNumberFormat="1" applyFont="1" applyBorder="1" applyAlignment="1" applyProtection="1">
      <alignment vertical="top"/>
    </xf>
    <xf numFmtId="164" fontId="5" fillId="0" borderId="15" xfId="0" applyNumberFormat="1" applyFont="1" applyBorder="1" applyAlignment="1" applyProtection="1">
      <alignment vertical="top"/>
    </xf>
    <xf numFmtId="164" fontId="3" fillId="0" borderId="15" xfId="0" applyNumberFormat="1" applyFont="1" applyBorder="1" applyAlignment="1" applyProtection="1">
      <alignment vertical="top"/>
    </xf>
    <xf numFmtId="49" fontId="3" fillId="0" borderId="16" xfId="0" applyNumberFormat="1" applyFont="1" applyBorder="1" applyAlignment="1" applyProtection="1">
      <alignment vertical="top" wrapText="1"/>
    </xf>
    <xf numFmtId="167" fontId="3" fillId="0" borderId="0" xfId="0" applyNumberFormat="1" applyFont="1" applyAlignment="1" applyProtection="1">
      <alignment vertical="top"/>
    </xf>
    <xf numFmtId="167" fontId="5" fillId="0" borderId="0" xfId="0" applyNumberFormat="1" applyFont="1" applyProtection="1"/>
    <xf numFmtId="1" fontId="3" fillId="0" borderId="14" xfId="0" applyNumberFormat="1" applyFont="1" applyBorder="1" applyAlignment="1" applyProtection="1">
      <alignment horizontal="left" vertical="top"/>
    </xf>
    <xf numFmtId="49" fontId="3" fillId="0" borderId="15" xfId="0" applyNumberFormat="1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vertical="top"/>
    </xf>
    <xf numFmtId="1" fontId="3" fillId="0" borderId="14" xfId="0" applyNumberFormat="1" applyFont="1" applyBorder="1" applyAlignment="1" applyProtection="1">
      <alignment horizontal="left"/>
    </xf>
    <xf numFmtId="2" fontId="3" fillId="0" borderId="15" xfId="0" applyNumberFormat="1" applyFont="1" applyBorder="1" applyAlignment="1" applyProtection="1">
      <alignment vertical="top"/>
    </xf>
    <xf numFmtId="49" fontId="3" fillId="0" borderId="16" xfId="0" applyNumberFormat="1" applyFont="1" applyBorder="1" applyAlignment="1" applyProtection="1">
      <alignment wrapText="1"/>
    </xf>
    <xf numFmtId="1" fontId="3" fillId="0" borderId="20" xfId="0" applyNumberFormat="1" applyFont="1" applyBorder="1" applyAlignment="1" applyProtection="1">
      <alignment horizontal="left"/>
    </xf>
    <xf numFmtId="49" fontId="3" fillId="0" borderId="19" xfId="0" applyNumberFormat="1" applyFont="1" applyBorder="1" applyAlignment="1" applyProtection="1">
      <alignment vertical="top" wrapText="1"/>
    </xf>
    <xf numFmtId="0" fontId="3" fillId="0" borderId="19" xfId="0" applyFont="1" applyBorder="1" applyAlignment="1" applyProtection="1">
      <alignment vertical="top"/>
    </xf>
    <xf numFmtId="2" fontId="3" fillId="0" borderId="19" xfId="0" applyNumberFormat="1" applyFont="1" applyBorder="1" applyAlignment="1" applyProtection="1">
      <alignment vertical="top"/>
    </xf>
    <xf numFmtId="164" fontId="3" fillId="0" borderId="19" xfId="0" applyNumberFormat="1" applyFont="1" applyBorder="1" applyAlignment="1" applyProtection="1">
      <alignment vertical="top"/>
    </xf>
    <xf numFmtId="49" fontId="3" fillId="0" borderId="2" xfId="0" applyNumberFormat="1" applyFont="1" applyBorder="1" applyAlignment="1" applyProtection="1">
      <alignment wrapText="1"/>
    </xf>
    <xf numFmtId="1" fontId="3" fillId="0" borderId="22" xfId="0" applyNumberFormat="1" applyFont="1" applyBorder="1" applyAlignment="1" applyProtection="1">
      <alignment horizontal="left"/>
    </xf>
    <xf numFmtId="49" fontId="3" fillId="0" borderId="23" xfId="0" applyNumberFormat="1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vertical="top"/>
    </xf>
    <xf numFmtId="2" fontId="3" fillId="0" borderId="23" xfId="0" applyNumberFormat="1" applyFont="1" applyBorder="1" applyAlignment="1" applyProtection="1">
      <alignment vertical="top"/>
    </xf>
    <xf numFmtId="164" fontId="3" fillId="0" borderId="23" xfId="0" applyNumberFormat="1" applyFont="1" applyBorder="1" applyAlignment="1" applyProtection="1">
      <alignment vertical="top"/>
    </xf>
    <xf numFmtId="49" fontId="3" fillId="0" borderId="24" xfId="0" applyNumberFormat="1" applyFont="1" applyBorder="1" applyAlignment="1" applyProtection="1">
      <alignment wrapText="1"/>
    </xf>
    <xf numFmtId="0" fontId="4" fillId="0" borderId="0" xfId="0" applyFont="1" applyProtection="1"/>
    <xf numFmtId="2" fontId="5" fillId="0" borderId="15" xfId="0" applyNumberFormat="1" applyFont="1" applyBorder="1" applyAlignment="1" applyProtection="1">
      <alignment vertical="top"/>
    </xf>
    <xf numFmtId="164" fontId="4" fillId="0" borderId="15" xfId="0" applyNumberFormat="1" applyFont="1" applyBorder="1" applyAlignment="1" applyProtection="1">
      <alignment vertical="top"/>
    </xf>
    <xf numFmtId="49" fontId="4" fillId="0" borderId="16" xfId="0" applyNumberFormat="1" applyFont="1" applyBorder="1" applyAlignment="1" applyProtection="1">
      <alignment wrapText="1"/>
    </xf>
    <xf numFmtId="49" fontId="4" fillId="0" borderId="15" xfId="0" applyNumberFormat="1" applyFont="1" applyBorder="1" applyAlignment="1" applyProtection="1">
      <alignment vertical="top" wrapText="1"/>
    </xf>
    <xf numFmtId="164" fontId="4" fillId="0" borderId="21" xfId="0" applyNumberFormat="1" applyFont="1" applyBorder="1" applyAlignment="1" applyProtection="1">
      <alignment vertical="top"/>
    </xf>
    <xf numFmtId="49" fontId="4" fillId="0" borderId="18" xfId="0" applyNumberFormat="1" applyFont="1" applyBorder="1" applyAlignment="1" applyProtection="1">
      <alignment wrapText="1"/>
    </xf>
    <xf numFmtId="1" fontId="4" fillId="0" borderId="17" xfId="0" applyNumberFormat="1" applyFont="1" applyBorder="1" applyAlignment="1" applyProtection="1">
      <alignment horizontal="left"/>
    </xf>
    <xf numFmtId="49" fontId="3" fillId="0" borderId="21" xfId="0" applyNumberFormat="1" applyFont="1" applyBorder="1" applyAlignment="1" applyProtection="1">
      <alignment vertical="top" wrapText="1"/>
    </xf>
    <xf numFmtId="0" fontId="5" fillId="0" borderId="21" xfId="0" applyFont="1" applyBorder="1" applyAlignment="1" applyProtection="1">
      <alignment vertical="top"/>
    </xf>
    <xf numFmtId="2" fontId="4" fillId="0" borderId="15" xfId="0" applyNumberFormat="1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1" fontId="3" fillId="0" borderId="5" xfId="0" applyNumberFormat="1" applyFont="1" applyBorder="1" applyAlignment="1" applyProtection="1">
      <alignment horizontal="left"/>
    </xf>
    <xf numFmtId="164" fontId="3" fillId="0" borderId="0" xfId="0" applyNumberFormat="1" applyFont="1" applyProtection="1"/>
    <xf numFmtId="49" fontId="3" fillId="0" borderId="2" xfId="0" applyNumberFormat="1" applyFont="1" applyBorder="1" applyProtection="1"/>
    <xf numFmtId="0" fontId="3" fillId="0" borderId="2" xfId="0" applyFont="1" applyBorder="1" applyProtection="1"/>
    <xf numFmtId="49" fontId="3" fillId="0" borderId="2" xfId="0" applyNumberFormat="1" applyFont="1" applyBorder="1" applyAlignment="1" applyProtection="1">
      <alignment horizontal="right"/>
    </xf>
    <xf numFmtId="0" fontId="8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49" fontId="3" fillId="0" borderId="9" xfId="0" applyNumberFormat="1" applyFont="1" applyBorder="1" applyAlignment="1" applyProtection="1">
      <alignment wrapText="1"/>
    </xf>
    <xf numFmtId="1" fontId="3" fillId="0" borderId="10" xfId="0" applyNumberFormat="1" applyFont="1" applyBorder="1" applyAlignment="1" applyProtection="1">
      <alignment horizontal="left"/>
    </xf>
    <xf numFmtId="49" fontId="3" fillId="0" borderId="11" xfId="0" applyNumberFormat="1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2" fontId="3" fillId="0" borderId="11" xfId="0" applyNumberFormat="1" applyFont="1" applyBorder="1" applyAlignment="1" applyProtection="1">
      <alignment vertical="top"/>
    </xf>
    <xf numFmtId="164" fontId="3" fillId="0" borderId="11" xfId="0" applyNumberFormat="1" applyFont="1" applyBorder="1" applyAlignment="1" applyProtection="1">
      <alignment vertical="top"/>
    </xf>
    <xf numFmtId="0" fontId="7" fillId="0" borderId="0" xfId="0" applyFont="1" applyProtection="1"/>
    <xf numFmtId="1" fontId="3" fillId="0" borderId="12" xfId="0" applyNumberFormat="1" applyFont="1" applyBorder="1" applyAlignment="1" applyProtection="1">
      <alignment horizontal="left"/>
    </xf>
    <xf numFmtId="49" fontId="3" fillId="0" borderId="13" xfId="0" applyNumberFormat="1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top"/>
    </xf>
    <xf numFmtId="2" fontId="3" fillId="0" borderId="13" xfId="0" applyNumberFormat="1" applyFont="1" applyBorder="1" applyAlignment="1" applyProtection="1">
      <alignment vertical="top"/>
    </xf>
    <xf numFmtId="164" fontId="3" fillId="0" borderId="13" xfId="0" applyNumberFormat="1" applyFont="1" applyBorder="1" applyAlignment="1" applyProtection="1">
      <alignment vertical="top"/>
    </xf>
    <xf numFmtId="1" fontId="3" fillId="0" borderId="9" xfId="0" applyNumberFormat="1" applyFont="1" applyBorder="1" applyAlignment="1" applyProtection="1">
      <alignment horizontal="left"/>
    </xf>
    <xf numFmtId="49" fontId="3" fillId="0" borderId="9" xfId="0" applyNumberFormat="1" applyFont="1" applyBorder="1" applyAlignment="1" applyProtection="1">
      <alignment vertical="top" wrapText="1"/>
    </xf>
    <xf numFmtId="0" fontId="3" fillId="0" borderId="9" xfId="0" applyFont="1" applyBorder="1" applyAlignment="1" applyProtection="1">
      <alignment vertical="top"/>
    </xf>
    <xf numFmtId="2" fontId="3" fillId="0" borderId="9" xfId="0" applyNumberFormat="1" applyFont="1" applyBorder="1" applyAlignment="1" applyProtection="1">
      <alignment vertical="top"/>
    </xf>
    <xf numFmtId="164" fontId="3" fillId="2" borderId="9" xfId="0" applyNumberFormat="1" applyFont="1" applyFill="1" applyBorder="1" applyAlignment="1" applyProtection="1">
      <alignment vertical="top"/>
    </xf>
    <xf numFmtId="164" fontId="11" fillId="0" borderId="9" xfId="0" applyNumberFormat="1" applyFont="1" applyBorder="1" applyAlignment="1" applyProtection="1">
      <alignment vertical="top"/>
    </xf>
    <xf numFmtId="49" fontId="3" fillId="0" borderId="25" xfId="0" applyNumberFormat="1" applyFont="1" applyBorder="1" applyAlignment="1" applyProtection="1">
      <alignment vertical="top" wrapText="1"/>
    </xf>
    <xf numFmtId="164" fontId="3" fillId="2" borderId="15" xfId="0" applyNumberFormat="1" applyFont="1" applyFill="1" applyBorder="1" applyAlignment="1" applyProtection="1">
      <alignment vertical="top"/>
      <protection locked="0"/>
    </xf>
    <xf numFmtId="0" fontId="6" fillId="2" borderId="35" xfId="0" applyFont="1" applyFill="1" applyBorder="1" applyAlignment="1" applyProtection="1">
      <alignment horizontal="center" vertical="top"/>
    </xf>
    <xf numFmtId="164" fontId="5" fillId="2" borderId="15" xfId="0" applyNumberFormat="1" applyFont="1" applyFill="1" applyBorder="1" applyAlignment="1" applyProtection="1">
      <alignment vertical="top"/>
      <protection locked="0"/>
    </xf>
    <xf numFmtId="164" fontId="5" fillId="2" borderId="21" xfId="0" applyNumberFormat="1" applyFont="1" applyFill="1" applyBorder="1" applyAlignment="1" applyProtection="1">
      <alignment vertical="top"/>
      <protection locked="0"/>
    </xf>
    <xf numFmtId="165" fontId="3" fillId="2" borderId="15" xfId="0" applyNumberFormat="1" applyFont="1" applyFill="1" applyBorder="1" applyAlignment="1" applyProtection="1">
      <alignment vertical="top"/>
      <protection locked="0"/>
    </xf>
    <xf numFmtId="0" fontId="0" fillId="0" borderId="0" xfId="0" applyProtection="1"/>
    <xf numFmtId="166" fontId="0" fillId="0" borderId="0" xfId="0" applyNumberFormat="1" applyProtection="1"/>
    <xf numFmtId="0" fontId="8" fillId="0" borderId="0" xfId="0" applyFont="1" applyProtection="1"/>
    <xf numFmtId="164" fontId="3" fillId="0" borderId="4" xfId="0" applyNumberFormat="1" applyFont="1" applyBorder="1" applyProtection="1"/>
    <xf numFmtId="49" fontId="3" fillId="0" borderId="2" xfId="0" applyNumberFormat="1" applyFont="1" applyBorder="1" applyAlignment="1" applyProtection="1">
      <alignment horizontal="right" indent="1"/>
    </xf>
    <xf numFmtId="0" fontId="10" fillId="0" borderId="0" xfId="0" applyFont="1" applyAlignment="1" applyProtection="1">
      <alignment vertical="top"/>
    </xf>
    <xf numFmtId="164" fontId="3" fillId="0" borderId="7" xfId="0" applyNumberFormat="1" applyFont="1" applyBorder="1" applyProtection="1"/>
    <xf numFmtId="2" fontId="3" fillId="0" borderId="11" xfId="0" applyNumberFormat="1" applyFont="1" applyBorder="1" applyAlignment="1" applyProtection="1">
      <alignment horizontal="left" vertical="top" wrapText="1"/>
    </xf>
    <xf numFmtId="164" fontId="3" fillId="0" borderId="11" xfId="0" applyNumberFormat="1" applyFont="1" applyBorder="1" applyProtection="1"/>
    <xf numFmtId="2" fontId="3" fillId="0" borderId="13" xfId="0" applyNumberFormat="1" applyFont="1" applyBorder="1" applyAlignment="1" applyProtection="1">
      <alignment horizontal="left" vertical="top" wrapText="1"/>
    </xf>
    <xf numFmtId="164" fontId="3" fillId="0" borderId="13" xfId="0" applyNumberFormat="1" applyFont="1" applyBorder="1" applyProtection="1"/>
    <xf numFmtId="164" fontId="3" fillId="0" borderId="9" xfId="0" applyNumberFormat="1" applyFont="1" applyBorder="1" applyAlignment="1" applyProtection="1">
      <alignment vertical="top"/>
    </xf>
    <xf numFmtId="164" fontId="3" fillId="0" borderId="9" xfId="0" applyNumberFormat="1" applyFont="1" applyBorder="1" applyProtection="1"/>
    <xf numFmtId="164" fontId="4" fillId="0" borderId="15" xfId="0" applyNumberFormat="1" applyFont="1" applyBorder="1" applyProtection="1"/>
    <xf numFmtId="164" fontId="5" fillId="0" borderId="15" xfId="0" applyNumberFormat="1" applyFont="1" applyBorder="1" applyProtection="1"/>
    <xf numFmtId="164" fontId="3" fillId="0" borderId="15" xfId="0" applyNumberFormat="1" applyFont="1" applyBorder="1" applyProtection="1"/>
    <xf numFmtId="49" fontId="3" fillId="0" borderId="15" xfId="0" applyNumberFormat="1" applyFont="1" applyBorder="1" applyAlignment="1" applyProtection="1">
      <alignment horizontal="left" vertical="top" wrapText="1"/>
    </xf>
    <xf numFmtId="49" fontId="3" fillId="0" borderId="19" xfId="0" applyNumberFormat="1" applyFont="1" applyBorder="1" applyAlignment="1" applyProtection="1">
      <alignment wrapText="1"/>
    </xf>
    <xf numFmtId="164" fontId="3" fillId="0" borderId="19" xfId="0" applyNumberFormat="1" applyFont="1" applyBorder="1" applyProtection="1"/>
    <xf numFmtId="164" fontId="5" fillId="0" borderId="21" xfId="0" applyNumberFormat="1" applyFont="1" applyBorder="1" applyAlignment="1" applyProtection="1">
      <alignment vertical="top"/>
    </xf>
    <xf numFmtId="1" fontId="3" fillId="0" borderId="17" xfId="0" applyNumberFormat="1" applyFont="1" applyBorder="1" applyAlignment="1" applyProtection="1">
      <alignment horizontal="left" vertical="top"/>
    </xf>
    <xf numFmtId="0" fontId="3" fillId="0" borderId="33" xfId="0" applyFont="1" applyBorder="1" applyAlignment="1" applyProtection="1">
      <alignment vertical="top"/>
    </xf>
    <xf numFmtId="165" fontId="3" fillId="0" borderId="21" xfId="0" applyNumberFormat="1" applyFont="1" applyBorder="1" applyAlignment="1" applyProtection="1">
      <alignment vertical="top"/>
    </xf>
    <xf numFmtId="49" fontId="3" fillId="0" borderId="18" xfId="0" applyNumberFormat="1" applyFont="1" applyBorder="1" applyAlignment="1" applyProtection="1">
      <alignment vertical="top" wrapText="1"/>
    </xf>
    <xf numFmtId="0" fontId="5" fillId="0" borderId="23" xfId="0" applyFont="1" applyBorder="1" applyAlignment="1" applyProtection="1">
      <alignment vertical="top"/>
    </xf>
    <xf numFmtId="49" fontId="3" fillId="0" borderId="32" xfId="0" applyNumberFormat="1" applyFont="1" applyBorder="1" applyAlignment="1" applyProtection="1">
      <alignment vertical="top" wrapText="1"/>
    </xf>
    <xf numFmtId="0" fontId="3" fillId="0" borderId="32" xfId="0" applyFont="1" applyBorder="1" applyAlignment="1" applyProtection="1">
      <alignment vertical="top"/>
    </xf>
    <xf numFmtId="0" fontId="5" fillId="0" borderId="19" xfId="0" applyFont="1" applyBorder="1" applyAlignment="1" applyProtection="1">
      <alignment vertical="top"/>
    </xf>
    <xf numFmtId="164" fontId="3" fillId="0" borderId="2" xfId="0" applyNumberFormat="1" applyFont="1" applyBorder="1" applyAlignment="1" applyProtection="1">
      <alignment vertical="top"/>
    </xf>
    <xf numFmtId="49" fontId="3" fillId="0" borderId="36" xfId="0" applyNumberFormat="1" applyFont="1" applyBorder="1" applyAlignment="1" applyProtection="1">
      <alignment vertical="top" wrapText="1"/>
    </xf>
    <xf numFmtId="9" fontId="3" fillId="0" borderId="36" xfId="0" applyNumberFormat="1" applyFont="1" applyBorder="1" applyAlignment="1" applyProtection="1">
      <alignment vertical="top"/>
    </xf>
    <xf numFmtId="49" fontId="6" fillId="0" borderId="34" xfId="0" applyNumberFormat="1" applyFont="1" applyBorder="1" applyAlignment="1" applyProtection="1">
      <alignment vertical="top" wrapText="1"/>
    </xf>
    <xf numFmtId="0" fontId="6" fillId="0" borderId="34" xfId="0" applyFont="1" applyBorder="1" applyAlignment="1" applyProtection="1">
      <alignment vertical="top"/>
    </xf>
    <xf numFmtId="164" fontId="6" fillId="0" borderId="13" xfId="0" applyNumberFormat="1" applyFont="1" applyBorder="1" applyAlignment="1" applyProtection="1">
      <alignment vertical="top"/>
    </xf>
    <xf numFmtId="0" fontId="3" fillId="0" borderId="8" xfId="0" applyFont="1" applyBorder="1" applyProtection="1"/>
    <xf numFmtId="4" fontId="3" fillId="0" borderId="0" xfId="0" applyNumberFormat="1" applyFont="1" applyAlignment="1" applyProtection="1">
      <alignment horizontal="left"/>
    </xf>
    <xf numFmtId="0" fontId="10" fillId="0" borderId="0" xfId="0" quotePrefix="1" applyFont="1" applyAlignment="1" applyProtection="1">
      <alignment vertical="top"/>
    </xf>
    <xf numFmtId="49" fontId="9" fillId="0" borderId="16" xfId="0" applyNumberFormat="1" applyFont="1" applyBorder="1" applyAlignment="1" applyProtection="1">
      <alignment vertical="top" wrapText="1"/>
    </xf>
    <xf numFmtId="49" fontId="9" fillId="0" borderId="16" xfId="0" applyNumberFormat="1" applyFont="1" applyBorder="1" applyAlignment="1" applyProtection="1">
      <alignment wrapText="1"/>
    </xf>
    <xf numFmtId="49" fontId="6" fillId="0" borderId="0" xfId="0" applyNumberFormat="1" applyFont="1" applyAlignment="1" applyProtection="1">
      <alignment vertical="top" wrapText="1"/>
    </xf>
    <xf numFmtId="0" fontId="6" fillId="0" borderId="0" xfId="0" applyFont="1" applyAlignment="1" applyProtection="1">
      <alignment vertical="top"/>
    </xf>
    <xf numFmtId="164" fontId="6" fillId="0" borderId="0" xfId="0" applyNumberFormat="1" applyFont="1" applyAlignment="1" applyProtection="1">
      <alignment vertical="top"/>
    </xf>
    <xf numFmtId="1" fontId="4" fillId="0" borderId="29" xfId="0" applyNumberFormat="1" applyFont="1" applyBorder="1" applyAlignment="1" applyProtection="1">
      <alignment horizontal="left"/>
    </xf>
    <xf numFmtId="49" fontId="3" fillId="0" borderId="30" xfId="0" applyNumberFormat="1" applyFont="1" applyBorder="1" applyAlignment="1" applyProtection="1">
      <alignment vertical="top" wrapText="1"/>
    </xf>
    <xf numFmtId="0" fontId="5" fillId="0" borderId="30" xfId="0" applyFont="1" applyBorder="1" applyAlignment="1" applyProtection="1">
      <alignment vertical="top"/>
    </xf>
    <xf numFmtId="2" fontId="5" fillId="0" borderId="30" xfId="0" applyNumberFormat="1" applyFont="1" applyBorder="1" applyAlignment="1" applyProtection="1">
      <alignment vertical="top"/>
    </xf>
    <xf numFmtId="164" fontId="3" fillId="0" borderId="30" xfId="0" applyNumberFormat="1" applyFont="1" applyBorder="1" applyAlignment="1" applyProtection="1">
      <alignment vertical="top"/>
    </xf>
    <xf numFmtId="164" fontId="4" fillId="0" borderId="30" xfId="0" applyNumberFormat="1" applyFont="1" applyBorder="1" applyProtection="1"/>
    <xf numFmtId="49" fontId="4" fillId="0" borderId="31" xfId="0" applyNumberFormat="1" applyFont="1" applyBorder="1" applyAlignment="1" applyProtection="1">
      <alignment wrapText="1"/>
    </xf>
    <xf numFmtId="1" fontId="4" fillId="0" borderId="26" xfId="0" applyNumberFormat="1" applyFont="1" applyBorder="1" applyAlignment="1" applyProtection="1">
      <alignment horizontal="left"/>
    </xf>
    <xf numFmtId="49" fontId="3" fillId="0" borderId="27" xfId="0" applyNumberFormat="1" applyFont="1" applyBorder="1" applyAlignment="1" applyProtection="1">
      <alignment vertical="top" wrapText="1"/>
    </xf>
    <xf numFmtId="0" fontId="5" fillId="0" borderId="27" xfId="0" applyFont="1" applyBorder="1" applyAlignment="1" applyProtection="1">
      <alignment vertical="top"/>
    </xf>
    <xf numFmtId="2" fontId="5" fillId="0" borderId="27" xfId="0" applyNumberFormat="1" applyFont="1" applyBorder="1" applyAlignment="1" applyProtection="1">
      <alignment vertical="top"/>
    </xf>
    <xf numFmtId="164" fontId="5" fillId="0" borderId="27" xfId="0" applyNumberFormat="1" applyFont="1" applyBorder="1" applyAlignment="1" applyProtection="1">
      <alignment vertical="top"/>
    </xf>
    <xf numFmtId="164" fontId="4" fillId="0" borderId="27" xfId="0" applyNumberFormat="1" applyFont="1" applyBorder="1" applyProtection="1"/>
    <xf numFmtId="49" fontId="4" fillId="0" borderId="28" xfId="0" applyNumberFormat="1" applyFont="1" applyBorder="1" applyAlignment="1" applyProtection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23190" name="Afbeelding 1" descr="pleinplan_logo copy">
          <a:extLst>
            <a:ext uri="{FF2B5EF4-FFF2-40B4-BE49-F238E27FC236}">
              <a16:creationId xmlns:a16="http://schemas.microsoft.com/office/drawing/2014/main" id="{91A59EC7-332F-232F-6B9C-8D349CD2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23191" name="Afbeelding 1" descr="pleinplan_logo copy">
          <a:extLst>
            <a:ext uri="{FF2B5EF4-FFF2-40B4-BE49-F238E27FC236}">
              <a16:creationId xmlns:a16="http://schemas.microsoft.com/office/drawing/2014/main" id="{A062D089-202E-2532-8C4C-C64B1B4B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6365" name="Afbeelding 1" descr="pleinplan_logo copy">
          <a:extLst>
            <a:ext uri="{FF2B5EF4-FFF2-40B4-BE49-F238E27FC236}">
              <a16:creationId xmlns:a16="http://schemas.microsoft.com/office/drawing/2014/main" id="{2B2AA074-94E9-48F8-69A6-3CA78758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6366" name="Afbeelding 1" descr="pleinplan_logo copy">
          <a:extLst>
            <a:ext uri="{FF2B5EF4-FFF2-40B4-BE49-F238E27FC236}">
              <a16:creationId xmlns:a16="http://schemas.microsoft.com/office/drawing/2014/main" id="{C329EE50-AB97-4668-5353-9BC46C3D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7340" name="Afbeelding 1" descr="pleinplan_logo copy">
          <a:extLst>
            <a:ext uri="{FF2B5EF4-FFF2-40B4-BE49-F238E27FC236}">
              <a16:creationId xmlns:a16="http://schemas.microsoft.com/office/drawing/2014/main" id="{0ADF0640-6D7D-F5C9-3E02-56186EA4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7341" name="Afbeelding 1" descr="pleinplan_logo copy">
          <a:extLst>
            <a:ext uri="{FF2B5EF4-FFF2-40B4-BE49-F238E27FC236}">
              <a16:creationId xmlns:a16="http://schemas.microsoft.com/office/drawing/2014/main" id="{91C24937-D49C-7BB7-DE93-66456142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8359" name="Afbeelding 1" descr="pleinplan_logo copy">
          <a:extLst>
            <a:ext uri="{FF2B5EF4-FFF2-40B4-BE49-F238E27FC236}">
              <a16:creationId xmlns:a16="http://schemas.microsoft.com/office/drawing/2014/main" id="{0768B699-F020-2CC5-A4FF-78D94618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18360" name="Afbeelding 1" descr="pleinplan_logo copy">
          <a:extLst>
            <a:ext uri="{FF2B5EF4-FFF2-40B4-BE49-F238E27FC236}">
              <a16:creationId xmlns:a16="http://schemas.microsoft.com/office/drawing/2014/main" id="{751CFD4C-67B8-555A-5571-37B854CA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19346" name="Afbeelding 1" descr="pleinplan_logo copy">
          <a:extLst>
            <a:ext uri="{FF2B5EF4-FFF2-40B4-BE49-F238E27FC236}">
              <a16:creationId xmlns:a16="http://schemas.microsoft.com/office/drawing/2014/main" id="{BB841F3F-605B-DACF-94E3-B797DB69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19347" name="Afbeelding 1" descr="pleinplan_logo copy">
          <a:extLst>
            <a:ext uri="{FF2B5EF4-FFF2-40B4-BE49-F238E27FC236}">
              <a16:creationId xmlns:a16="http://schemas.microsoft.com/office/drawing/2014/main" id="{FD527BFB-AF2C-C31C-0B83-772A97CB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20350" name="Afbeelding 1" descr="pleinplan_logo copy">
          <a:extLst>
            <a:ext uri="{FF2B5EF4-FFF2-40B4-BE49-F238E27FC236}">
              <a16:creationId xmlns:a16="http://schemas.microsoft.com/office/drawing/2014/main" id="{602C5CD3-13DB-5DBB-58F4-BFDF48E8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3</xdr:row>
      <xdr:rowOff>9525</xdr:rowOff>
    </xdr:from>
    <xdr:to>
      <xdr:col>7</xdr:col>
      <xdr:colOff>790575</xdr:colOff>
      <xdr:row>5</xdr:row>
      <xdr:rowOff>38100</xdr:rowOff>
    </xdr:to>
    <xdr:pic>
      <xdr:nvPicPr>
        <xdr:cNvPr id="20351" name="Afbeelding 1" descr="pleinplan_logo copy">
          <a:extLst>
            <a:ext uri="{FF2B5EF4-FFF2-40B4-BE49-F238E27FC236}">
              <a16:creationId xmlns:a16="http://schemas.microsoft.com/office/drawing/2014/main" id="{261A0147-593D-AA8A-8EFE-7639FE11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6117" name="Afbeelding 1" descr="pleinplan_logo copy">
          <a:extLst>
            <a:ext uri="{FF2B5EF4-FFF2-40B4-BE49-F238E27FC236}">
              <a16:creationId xmlns:a16="http://schemas.microsoft.com/office/drawing/2014/main" id="{189DFD99-7F18-FCDD-3A57-EF715836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57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6118" name="Afbeelding 1" descr="pleinplan_logo copy">
          <a:extLst>
            <a:ext uri="{FF2B5EF4-FFF2-40B4-BE49-F238E27FC236}">
              <a16:creationId xmlns:a16="http://schemas.microsoft.com/office/drawing/2014/main" id="{A2038542-CBF6-ABF2-5B09-D64EE62F2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57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6811" name="Afbeelding 1" descr="pleinplan_logo copy">
          <a:extLst>
            <a:ext uri="{FF2B5EF4-FFF2-40B4-BE49-F238E27FC236}">
              <a16:creationId xmlns:a16="http://schemas.microsoft.com/office/drawing/2014/main" id="{08AFAFBC-1C3C-7D82-FC20-91264D31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0"/>
          <a:ext cx="1457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5090" name="Afbeelding 1" descr="pleinplan_logo copy">
          <a:extLst>
            <a:ext uri="{FF2B5EF4-FFF2-40B4-BE49-F238E27FC236}">
              <a16:creationId xmlns:a16="http://schemas.microsoft.com/office/drawing/2014/main" id="{9C0CADCF-6415-02F3-16F4-9EA6970C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457200"/>
          <a:ext cx="1457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5091" name="Afbeelding 1" descr="pleinplan_logo copy">
          <a:extLst>
            <a:ext uri="{FF2B5EF4-FFF2-40B4-BE49-F238E27FC236}">
              <a16:creationId xmlns:a16="http://schemas.microsoft.com/office/drawing/2014/main" id="{11E2C85D-9225-5A04-CD34-1BF6FF51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457200"/>
          <a:ext cx="1457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7966" name="Afbeelding 1" descr="pleinplan_logo copy">
          <a:extLst>
            <a:ext uri="{FF2B5EF4-FFF2-40B4-BE49-F238E27FC236}">
              <a16:creationId xmlns:a16="http://schemas.microsoft.com/office/drawing/2014/main" id="{3938B409-D5FF-C87C-7BC1-795C5B1B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7967" name="Afbeelding 1" descr="pleinplan_logo copy">
          <a:extLst>
            <a:ext uri="{FF2B5EF4-FFF2-40B4-BE49-F238E27FC236}">
              <a16:creationId xmlns:a16="http://schemas.microsoft.com/office/drawing/2014/main" id="{C3DC3370-67FC-0C8C-1427-8826273D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8922" name="Afbeelding 1" descr="pleinplan_logo copy">
          <a:extLst>
            <a:ext uri="{FF2B5EF4-FFF2-40B4-BE49-F238E27FC236}">
              <a16:creationId xmlns:a16="http://schemas.microsoft.com/office/drawing/2014/main" id="{77026C9D-EDD7-E0E3-24AB-45CDFD33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8923" name="Afbeelding 1" descr="pleinplan_logo copy">
          <a:extLst>
            <a:ext uri="{FF2B5EF4-FFF2-40B4-BE49-F238E27FC236}">
              <a16:creationId xmlns:a16="http://schemas.microsoft.com/office/drawing/2014/main" id="{923EB705-BACB-D2BA-CE1F-BEFF4F61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0848" name="Afbeelding 1" descr="pleinplan_logo copy">
          <a:extLst>
            <a:ext uri="{FF2B5EF4-FFF2-40B4-BE49-F238E27FC236}">
              <a16:creationId xmlns:a16="http://schemas.microsoft.com/office/drawing/2014/main" id="{33219E21-05F5-3BFE-E209-907AFB09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0849" name="Afbeelding 1" descr="pleinplan_logo copy">
          <a:extLst>
            <a:ext uri="{FF2B5EF4-FFF2-40B4-BE49-F238E27FC236}">
              <a16:creationId xmlns:a16="http://schemas.microsoft.com/office/drawing/2014/main" id="{60E458BB-DD33-392F-ECEB-CD97CE3B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9897" name="Afbeelding 1" descr="pleinplan_logo copy">
          <a:extLst>
            <a:ext uri="{FF2B5EF4-FFF2-40B4-BE49-F238E27FC236}">
              <a16:creationId xmlns:a16="http://schemas.microsoft.com/office/drawing/2014/main" id="{3C82D93E-8F74-15DD-5026-DD98AFE6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29898" name="Afbeelding 1" descr="pleinplan_logo copy">
          <a:extLst>
            <a:ext uri="{FF2B5EF4-FFF2-40B4-BE49-F238E27FC236}">
              <a16:creationId xmlns:a16="http://schemas.microsoft.com/office/drawing/2014/main" id="{736F7BC9-94EB-2B8E-F88B-2CC3939D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1836" name="Afbeelding 1" descr="pleinplan_logo copy">
          <a:extLst>
            <a:ext uri="{FF2B5EF4-FFF2-40B4-BE49-F238E27FC236}">
              <a16:creationId xmlns:a16="http://schemas.microsoft.com/office/drawing/2014/main" id="{E4826499-ECDD-F6CA-C7D4-8B5B68BD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1837" name="Afbeelding 1" descr="pleinplan_logo copy">
          <a:extLst>
            <a:ext uri="{FF2B5EF4-FFF2-40B4-BE49-F238E27FC236}">
              <a16:creationId xmlns:a16="http://schemas.microsoft.com/office/drawing/2014/main" id="{80384EBA-017F-C509-19F4-7A838A5D5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2836" name="Afbeelding 1" descr="pleinplan_logo copy">
          <a:extLst>
            <a:ext uri="{FF2B5EF4-FFF2-40B4-BE49-F238E27FC236}">
              <a16:creationId xmlns:a16="http://schemas.microsoft.com/office/drawing/2014/main" id="{7BF8F7A0-8C38-73CF-23DC-EC04DF7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2837" name="Afbeelding 1" descr="pleinplan_logo copy">
          <a:extLst>
            <a:ext uri="{FF2B5EF4-FFF2-40B4-BE49-F238E27FC236}">
              <a16:creationId xmlns:a16="http://schemas.microsoft.com/office/drawing/2014/main" id="{4268C346-93A0-9229-39C7-800F6778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3833" name="Afbeelding 1" descr="pleinplan_logo copy">
          <a:extLst>
            <a:ext uri="{FF2B5EF4-FFF2-40B4-BE49-F238E27FC236}">
              <a16:creationId xmlns:a16="http://schemas.microsoft.com/office/drawing/2014/main" id="{C16ECC8D-2201-43FF-41FD-CB2340E1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3</xdr:row>
      <xdr:rowOff>9525</xdr:rowOff>
    </xdr:from>
    <xdr:to>
      <xdr:col>7</xdr:col>
      <xdr:colOff>781050</xdr:colOff>
      <xdr:row>5</xdr:row>
      <xdr:rowOff>38100</xdr:rowOff>
    </xdr:to>
    <xdr:pic>
      <xdr:nvPicPr>
        <xdr:cNvPr id="33834" name="Afbeelding 1" descr="pleinplan_logo copy">
          <a:extLst>
            <a:ext uri="{FF2B5EF4-FFF2-40B4-BE49-F238E27FC236}">
              <a16:creationId xmlns:a16="http://schemas.microsoft.com/office/drawing/2014/main" id="{664B1984-02D0-C9E3-5420-F70C5EAF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7200"/>
          <a:ext cx="1466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info@pleinplan.nl" TargetMode="External"/><Relationship Id="rId1" Type="http://schemas.openxmlformats.org/officeDocument/2006/relationships/hyperlink" Target="http://www.pleinplan.nl/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3"/>
  <sheetViews>
    <sheetView tabSelected="1" topLeftCell="A196" zoomScaleNormal="100" zoomScaleSheetLayoutView="100" workbookViewId="0">
      <selection activeCell="F217" sqref="F217"/>
    </sheetView>
  </sheetViews>
  <sheetFormatPr defaultRowHeight="11.25"/>
  <cols>
    <col min="1" max="1" width="3.28515625" style="9" customWidth="1"/>
    <col min="2" max="2" width="7.85546875" style="11" customWidth="1"/>
    <col min="3" max="3" width="30.7109375" style="18" customWidth="1"/>
    <col min="4" max="4" width="5.7109375" style="13" customWidth="1"/>
    <col min="5" max="5" width="10.42578125" style="20" customWidth="1"/>
    <col min="6" max="6" width="13.7109375" style="21" customWidth="1"/>
    <col min="7" max="7" width="16.7109375" style="21" customWidth="1"/>
    <col min="8" max="8" width="15.7109375" style="22" customWidth="1"/>
    <col min="9" max="256" width="11.42578125" style="9" customWidth="1"/>
    <col min="257" max="16384" width="9.140625" style="9"/>
  </cols>
  <sheetData>
    <row r="1" spans="1:12" ht="12" thickBot="1"/>
    <row r="2" spans="1:12" ht="12" thickTop="1">
      <c r="B2" s="30"/>
      <c r="C2" s="31"/>
      <c r="D2" s="32"/>
      <c r="E2" s="33"/>
      <c r="F2" s="34"/>
      <c r="G2" s="34"/>
      <c r="H2" s="35"/>
    </row>
    <row r="3" spans="1:12">
      <c r="B3" s="83" t="s">
        <v>95</v>
      </c>
      <c r="H3" s="64"/>
    </row>
    <row r="4" spans="1:12">
      <c r="B4" s="83"/>
      <c r="G4" s="84"/>
      <c r="H4" s="85"/>
    </row>
    <row r="5" spans="1:12">
      <c r="B5" s="83" t="s">
        <v>96</v>
      </c>
      <c r="E5" s="13" t="s">
        <v>218</v>
      </c>
      <c r="G5" s="84"/>
      <c r="H5" s="85"/>
    </row>
    <row r="6" spans="1:12">
      <c r="B6" s="83" t="s">
        <v>97</v>
      </c>
      <c r="E6" s="13" t="s">
        <v>219</v>
      </c>
      <c r="G6" s="84"/>
      <c r="H6" s="85"/>
    </row>
    <row r="7" spans="1:12">
      <c r="A7" s="86"/>
      <c r="B7" s="83" t="s">
        <v>13</v>
      </c>
      <c r="E7" s="13" t="s">
        <v>224</v>
      </c>
      <c r="G7" s="84"/>
      <c r="H7" s="87" t="s">
        <v>216</v>
      </c>
    </row>
    <row r="8" spans="1:12" ht="12.75">
      <c r="A8" s="86"/>
      <c r="B8" s="83" t="s">
        <v>101</v>
      </c>
      <c r="C8" s="88" t="s">
        <v>207</v>
      </c>
      <c r="H8" s="87" t="s">
        <v>98</v>
      </c>
    </row>
    <row r="9" spans="1:12" ht="12.75">
      <c r="B9" s="83"/>
      <c r="C9" s="89"/>
      <c r="H9" s="1" t="s">
        <v>99</v>
      </c>
    </row>
    <row r="10" spans="1:12" ht="12.75">
      <c r="B10" s="83"/>
      <c r="C10" s="89"/>
      <c r="H10" s="1" t="s">
        <v>100</v>
      </c>
    </row>
    <row r="11" spans="1:12" ht="12" thickBot="1">
      <c r="B11" s="3"/>
      <c r="C11" s="4"/>
      <c r="D11" s="5"/>
      <c r="E11" s="6"/>
      <c r="F11" s="7"/>
      <c r="G11" s="7"/>
      <c r="H11" s="8"/>
    </row>
    <row r="12" spans="1:12" ht="12.75" thickTop="1" thickBot="1">
      <c r="H12" s="90"/>
    </row>
    <row r="13" spans="1:12" ht="12.75" thickTop="1">
      <c r="B13" s="91" t="s">
        <v>6</v>
      </c>
      <c r="C13" s="92" t="s">
        <v>7</v>
      </c>
      <c r="D13" s="93" t="s">
        <v>8</v>
      </c>
      <c r="E13" s="94" t="s">
        <v>9</v>
      </c>
      <c r="F13" s="95" t="s">
        <v>10</v>
      </c>
      <c r="G13" s="95" t="s">
        <v>11</v>
      </c>
      <c r="H13" s="35" t="s">
        <v>12</v>
      </c>
      <c r="I13" s="96"/>
    </row>
    <row r="14" spans="1:12" ht="12" thickBot="1">
      <c r="B14" s="97" t="s">
        <v>0</v>
      </c>
      <c r="C14" s="98"/>
      <c r="D14" s="99" t="s">
        <v>2</v>
      </c>
      <c r="E14" s="100"/>
      <c r="F14" s="101" t="s">
        <v>1</v>
      </c>
      <c r="G14" s="101"/>
      <c r="H14" s="8"/>
      <c r="K14" s="9" t="s">
        <v>225</v>
      </c>
    </row>
    <row r="15" spans="1:12" ht="12.75" thickTop="1" thickBot="1">
      <c r="B15" s="102"/>
      <c r="C15" s="103"/>
      <c r="D15" s="104"/>
      <c r="E15" s="105"/>
      <c r="F15" s="106"/>
      <c r="G15" s="107" t="s">
        <v>226</v>
      </c>
    </row>
    <row r="16" spans="1:12" ht="12" thickTop="1">
      <c r="B16" s="91"/>
      <c r="C16" s="108"/>
      <c r="D16" s="93"/>
      <c r="E16" s="94"/>
      <c r="F16" s="95"/>
      <c r="G16" s="95"/>
      <c r="H16" s="35"/>
      <c r="K16" s="40"/>
      <c r="L16" s="40"/>
    </row>
    <row r="17" spans="2:12" s="71" customFormat="1">
      <c r="B17" s="27">
        <v>78</v>
      </c>
      <c r="C17" s="75" t="s">
        <v>15</v>
      </c>
      <c r="D17" s="82"/>
      <c r="E17" s="81"/>
      <c r="F17" s="73"/>
      <c r="G17" s="73"/>
      <c r="H17" s="74"/>
      <c r="K17" s="40"/>
      <c r="L17" s="40"/>
    </row>
    <row r="18" spans="2:12" s="71" customFormat="1">
      <c r="B18" s="27">
        <v>780</v>
      </c>
      <c r="C18" s="75" t="s">
        <v>24</v>
      </c>
      <c r="D18" s="82"/>
      <c r="E18" s="81"/>
      <c r="F18" s="73"/>
      <c r="G18" s="73"/>
      <c r="H18" s="74"/>
      <c r="K18" s="40"/>
      <c r="L18" s="40"/>
    </row>
    <row r="19" spans="2:12" s="71" customFormat="1">
      <c r="B19" s="27"/>
      <c r="C19" s="75"/>
      <c r="D19" s="82"/>
      <c r="E19" s="81"/>
      <c r="F19" s="73"/>
      <c r="G19" s="73"/>
      <c r="H19" s="74"/>
      <c r="K19" s="40"/>
      <c r="L19" s="40"/>
    </row>
    <row r="20" spans="2:12" s="40" customFormat="1">
      <c r="B20" s="27">
        <v>7803</v>
      </c>
      <c r="C20" s="75" t="s">
        <v>40</v>
      </c>
      <c r="D20" s="28"/>
      <c r="E20" s="72"/>
      <c r="F20" s="48"/>
      <c r="G20" s="48"/>
      <c r="H20" s="29"/>
    </row>
    <row r="21" spans="2:12" s="13" customFormat="1" ht="22.5">
      <c r="B21" s="53">
        <v>780310</v>
      </c>
      <c r="C21" s="54" t="s">
        <v>27</v>
      </c>
      <c r="D21" s="55" t="s">
        <v>26</v>
      </c>
      <c r="E21" s="57">
        <v>6</v>
      </c>
      <c r="F21" s="48">
        <f>PRODUCT(F23,E23)</f>
        <v>0</v>
      </c>
      <c r="G21" s="48">
        <f>PRODUCT(F21,E21)</f>
        <v>0</v>
      </c>
      <c r="H21" s="50"/>
      <c r="K21" s="40">
        <f>SUM(Duinsprong:Dromenvanger!G21)</f>
        <v>0</v>
      </c>
      <c r="L21" s="40">
        <f>G21-K21</f>
        <v>0</v>
      </c>
    </row>
    <row r="22" spans="2:12" s="71" customFormat="1" ht="22.5">
      <c r="B22" s="27"/>
      <c r="C22" s="54" t="s">
        <v>32</v>
      </c>
      <c r="D22" s="82"/>
      <c r="E22" s="81"/>
      <c r="F22" s="49"/>
      <c r="G22" s="49"/>
      <c r="H22" s="74"/>
      <c r="K22" s="40"/>
      <c r="L22" s="40"/>
    </row>
    <row r="23" spans="2:12">
      <c r="B23" s="56"/>
      <c r="C23" s="54" t="s">
        <v>16</v>
      </c>
      <c r="D23" s="55" t="s">
        <v>17</v>
      </c>
      <c r="E23" s="57">
        <f>SUM(Duinsprong!E23,'Linus-onderwijs'!E23,'De Groene Bogen (Irissenstr)'!E23,'Olof Palme'!E23,'De Groene Bogen (beukstr)'!E23+'Th J Rijken'!E23,Lambertusschool!E23,JPS!E23,'Het Kompas'!E23,'De Bussel'!E23,'De Bussel (kleine)'!E23,Palet!E23,Vijfhoeven!E23,Wilgen!E23,Dromenvanger!E23)</f>
        <v>1911</v>
      </c>
      <c r="F23" s="109">
        <v>0</v>
      </c>
      <c r="G23" s="49"/>
      <c r="H23" s="58"/>
      <c r="K23" s="40"/>
      <c r="L23" s="40"/>
    </row>
    <row r="24" spans="2:12">
      <c r="B24" s="56"/>
      <c r="C24" s="54"/>
      <c r="D24" s="55"/>
      <c r="E24" s="57"/>
      <c r="F24" s="49"/>
      <c r="G24" s="49"/>
      <c r="H24" s="58"/>
      <c r="K24" s="40"/>
      <c r="L24" s="40"/>
    </row>
    <row r="25" spans="2:12" s="13" customFormat="1">
      <c r="B25" s="53">
        <f>B21+10</f>
        <v>780320</v>
      </c>
      <c r="C25" s="54" t="s">
        <v>34</v>
      </c>
      <c r="D25" s="55" t="s">
        <v>26</v>
      </c>
      <c r="E25" s="57">
        <v>6</v>
      </c>
      <c r="F25" s="48">
        <f>PRODUCT(F27,E27)</f>
        <v>0</v>
      </c>
      <c r="G25" s="48">
        <f>PRODUCT(F25,E25)</f>
        <v>0</v>
      </c>
      <c r="H25" s="50"/>
      <c r="K25" s="40">
        <f>SUM(Duinsprong:Dromenvanger!G25)</f>
        <v>0</v>
      </c>
      <c r="L25" s="40">
        <f>G25-K25</f>
        <v>0</v>
      </c>
    </row>
    <row r="26" spans="2:12" s="71" customFormat="1">
      <c r="B26" s="27"/>
      <c r="C26" s="54" t="s">
        <v>33</v>
      </c>
      <c r="D26" s="82"/>
      <c r="E26" s="81"/>
      <c r="F26" s="73"/>
      <c r="G26" s="73"/>
      <c r="H26" s="74"/>
      <c r="K26" s="40"/>
      <c r="L26" s="40"/>
    </row>
    <row r="27" spans="2:12">
      <c r="B27" s="56"/>
      <c r="C27" s="54" t="s">
        <v>105</v>
      </c>
      <c r="D27" s="55" t="s">
        <v>35</v>
      </c>
      <c r="E27" s="57">
        <f>SUM(Duinsprong!E27,'Linus-onderwijs'!E27,'De Groene Bogen (Irissenstr)'!E27,'Olof Palme'!E27,'De Groene Bogen (beukstr)'!E27+'Th J Rijken'!E27,Lambertusschool!E27,JPS!E27,'Het Kompas'!E27,'De Bussel'!E27,'De Bussel (kleine)'!E27,Palet!E27,Vijfhoeven!E27,Wilgen!E27,Dromenvanger!E27)</f>
        <v>1335.5</v>
      </c>
      <c r="F27" s="109">
        <v>0</v>
      </c>
      <c r="G27" s="49"/>
      <c r="H27" s="58"/>
      <c r="K27" s="40"/>
      <c r="L27" s="40"/>
    </row>
    <row r="28" spans="2:12">
      <c r="B28" s="56"/>
      <c r="C28" s="54"/>
      <c r="D28" s="55"/>
      <c r="E28" s="57"/>
      <c r="F28" s="49"/>
      <c r="G28" s="49"/>
      <c r="H28" s="58"/>
      <c r="K28" s="40"/>
      <c r="L28" s="40"/>
    </row>
    <row r="29" spans="2:12" s="13" customFormat="1" ht="22.5">
      <c r="B29" s="53">
        <f>B25+10</f>
        <v>780330</v>
      </c>
      <c r="C29" s="54" t="s">
        <v>27</v>
      </c>
      <c r="D29" s="55" t="s">
        <v>26</v>
      </c>
      <c r="E29" s="57">
        <v>6</v>
      </c>
      <c r="F29" s="48">
        <f>PRODUCT(F31,E31)</f>
        <v>0</v>
      </c>
      <c r="G29" s="48">
        <f>PRODUCT(F29,E29)</f>
        <v>0</v>
      </c>
      <c r="H29" s="50"/>
      <c r="K29" s="40">
        <f>SUM(Duinsprong:Dromenvanger!G29)</f>
        <v>0</v>
      </c>
      <c r="L29" s="40">
        <f>G29-K29</f>
        <v>0</v>
      </c>
    </row>
    <row r="30" spans="2:12" s="71" customFormat="1">
      <c r="B30" s="27"/>
      <c r="C30" s="54" t="s">
        <v>18</v>
      </c>
      <c r="D30" s="82"/>
      <c r="E30" s="81"/>
      <c r="F30" s="73"/>
      <c r="G30" s="73"/>
      <c r="H30" s="74"/>
      <c r="K30" s="40"/>
      <c r="L30" s="40"/>
    </row>
    <row r="31" spans="2:12">
      <c r="B31" s="56"/>
      <c r="C31" s="54" t="s">
        <v>16</v>
      </c>
      <c r="D31" s="55" t="s">
        <v>17</v>
      </c>
      <c r="E31" s="57">
        <f>SUM(Duinsprong!E31,'Linus-onderwijs'!E31,'De Groene Bogen (Irissenstr)'!E31,'Olof Palme'!E31,'De Groene Bogen (beukstr)'!E31+'Th J Rijken'!E31,Lambertusschool!E31,JPS!E31,'Het Kompas'!E31,'De Bussel'!E31,'De Bussel (kleine)'!E31,Palet!E31,Vijfhoeven!E31,Wilgen!E31,Dromenvanger!E31)</f>
        <v>344.5</v>
      </c>
      <c r="F31" s="109">
        <v>0</v>
      </c>
      <c r="G31" s="49"/>
      <c r="H31" s="58"/>
      <c r="K31" s="40"/>
      <c r="L31" s="40"/>
    </row>
    <row r="32" spans="2:12">
      <c r="B32" s="56"/>
      <c r="C32" s="54"/>
      <c r="D32" s="55"/>
      <c r="E32" s="57"/>
      <c r="F32" s="49"/>
      <c r="G32" s="49"/>
      <c r="H32" s="58"/>
      <c r="K32" s="40"/>
      <c r="L32" s="40"/>
    </row>
    <row r="33" spans="2:12" s="13" customFormat="1" ht="22.5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8">
        <f>PRODUCT(F33,E33)</f>
        <v>0</v>
      </c>
      <c r="H33" s="50"/>
      <c r="K33" s="40">
        <f>SUM(Duinsprong:Dromenvanger!G33)</f>
        <v>0</v>
      </c>
      <c r="L33" s="40">
        <f>G33-K33</f>
        <v>0</v>
      </c>
    </row>
    <row r="34" spans="2:12" s="71" customFormat="1" ht="22.5">
      <c r="B34" s="27"/>
      <c r="C34" s="54" t="s">
        <v>68</v>
      </c>
      <c r="D34" s="82"/>
      <c r="E34" s="72"/>
      <c r="F34" s="73"/>
      <c r="G34" s="73"/>
      <c r="H34" s="74"/>
      <c r="K34" s="40"/>
      <c r="L34" s="40"/>
    </row>
    <row r="35" spans="2:12">
      <c r="B35" s="56"/>
      <c r="C35" s="54" t="s">
        <v>16</v>
      </c>
      <c r="D35" s="55" t="s">
        <v>17</v>
      </c>
      <c r="E35" s="57">
        <f>SUM(Duinsprong!E35,'Linus-onderwijs'!E35,'De Groene Bogen (Irissenstr)'!E35,'Olof Palme'!E35,'De Groene Bogen (beukstr)'!E35+'Th J Rijken'!E35,Lambertusschool!E35,JPS!E35,'Het Kompas'!E35,'De Bussel'!E35,'De Bussel (kleine)'!E35,Palet!E35,Vijfhoeven!E35,Wilgen!E35,Dromenvanger!E35)</f>
        <v>231</v>
      </c>
      <c r="F35" s="109">
        <v>0</v>
      </c>
      <c r="G35" s="49"/>
      <c r="H35" s="58"/>
      <c r="K35" s="40"/>
      <c r="L35" s="40"/>
    </row>
    <row r="36" spans="2:12">
      <c r="B36" s="56"/>
      <c r="C36" s="54"/>
      <c r="D36" s="55"/>
      <c r="E36" s="57"/>
      <c r="F36" s="49"/>
      <c r="G36" s="49"/>
      <c r="H36" s="58"/>
      <c r="K36" s="40"/>
      <c r="L36" s="40"/>
    </row>
    <row r="37" spans="2:12" s="13" customFormat="1" ht="22.5">
      <c r="B37" s="53">
        <f>B29+20</f>
        <v>780350</v>
      </c>
      <c r="C37" s="54" t="s">
        <v>27</v>
      </c>
      <c r="D37" s="55" t="s">
        <v>26</v>
      </c>
      <c r="E37" s="57">
        <v>6</v>
      </c>
      <c r="F37" s="48">
        <f>PRODUCT(F39,E39)</f>
        <v>0</v>
      </c>
      <c r="G37" s="49">
        <f>E37*F37</f>
        <v>0</v>
      </c>
      <c r="H37" s="50"/>
      <c r="K37" s="40">
        <f>SUM(Duinsprong:Dromenvanger!G37)</f>
        <v>0</v>
      </c>
      <c r="L37" s="40">
        <f>G37-K37</f>
        <v>0</v>
      </c>
    </row>
    <row r="38" spans="2:12" s="71" customFormat="1">
      <c r="B38" s="27"/>
      <c r="C38" s="54" t="s">
        <v>19</v>
      </c>
      <c r="D38" s="82"/>
      <c r="E38" s="81"/>
      <c r="F38" s="73"/>
      <c r="G38" s="73"/>
      <c r="H38" s="74"/>
      <c r="K38" s="40"/>
      <c r="L38" s="40"/>
    </row>
    <row r="39" spans="2:12">
      <c r="B39" s="56"/>
      <c r="C39" s="54" t="s">
        <v>20</v>
      </c>
      <c r="D39" s="55" t="s">
        <v>21</v>
      </c>
      <c r="E39" s="57">
        <f>SUM(Duinsprong!E39,'Linus-onderwijs'!E39,'De Groene Bogen (Irissenstr)'!E39,'Olof Palme'!E39,'De Groene Bogen (beukstr)'!E39+'Th J Rijken'!E39,Lambertusschool!E39,JPS!E39,'Het Kompas'!E39,'De Bussel'!E39,'De Bussel (kleine)'!E39,Palet!E39,Vijfhoeven!E39,Wilgen!E39,Dromenvanger!E39)</f>
        <v>71</v>
      </c>
      <c r="F39" s="109">
        <v>0</v>
      </c>
      <c r="G39" s="49"/>
      <c r="H39" s="58"/>
      <c r="K39" s="40"/>
      <c r="L39" s="40"/>
    </row>
    <row r="40" spans="2:12" s="13" customFormat="1" ht="22.5">
      <c r="B40" s="53"/>
      <c r="C40" s="54" t="s">
        <v>144</v>
      </c>
      <c r="D40" s="55"/>
      <c r="E40" s="57"/>
      <c r="F40" s="49"/>
      <c r="G40" s="49"/>
      <c r="H40" s="50"/>
      <c r="K40" s="40"/>
      <c r="L40" s="40"/>
    </row>
    <row r="41" spans="2:12">
      <c r="B41" s="56"/>
      <c r="C41" s="54"/>
      <c r="D41" s="55"/>
      <c r="E41" s="57"/>
      <c r="F41" s="49"/>
      <c r="G41" s="49"/>
      <c r="H41" s="58"/>
      <c r="K41" s="40"/>
      <c r="L41" s="40"/>
    </row>
    <row r="42" spans="2:12" s="13" customFormat="1">
      <c r="B42" s="53">
        <f>B37+10</f>
        <v>780360</v>
      </c>
      <c r="C42" s="54" t="s">
        <v>28</v>
      </c>
      <c r="D42" s="55" t="s">
        <v>26</v>
      </c>
      <c r="E42" s="57">
        <v>6</v>
      </c>
      <c r="F42" s="48">
        <f>PRODUCT(F44,E44)</f>
        <v>0</v>
      </c>
      <c r="G42" s="49">
        <f>E42*F42</f>
        <v>0</v>
      </c>
      <c r="H42" s="50"/>
      <c r="K42" s="40">
        <f>SUM(Duinsprong:Dromenvanger!G42)</f>
        <v>0</v>
      </c>
      <c r="L42" s="40">
        <f>G42-K42</f>
        <v>0</v>
      </c>
    </row>
    <row r="43" spans="2:12" s="71" customFormat="1">
      <c r="B43" s="27"/>
      <c r="C43" s="54" t="s">
        <v>22</v>
      </c>
      <c r="D43" s="82"/>
      <c r="E43" s="81"/>
      <c r="F43" s="73"/>
      <c r="G43" s="73"/>
      <c r="H43" s="74"/>
      <c r="K43" s="40"/>
      <c r="L43" s="40"/>
    </row>
    <row r="44" spans="2:12">
      <c r="B44" s="56"/>
      <c r="C44" s="54" t="s">
        <v>16</v>
      </c>
      <c r="D44" s="55" t="s">
        <v>17</v>
      </c>
      <c r="E44" s="57">
        <f>SUM(Duinsprong!E44,'Linus-onderwijs'!E44,'De Groene Bogen (Irissenstr)'!E44,'Olof Palme'!E44,'De Groene Bogen (beukstr)'!E44+'Th J Rijken'!E44,Lambertusschool!E44,JPS!E44,'Het Kompas'!E44,'De Bussel'!E44,'De Bussel (kleine)'!E44,Palet!E44,Vijfhoeven!E44,Wilgen!E44,Dromenvanger!E44)</f>
        <v>2074</v>
      </c>
      <c r="F44" s="109">
        <v>0</v>
      </c>
      <c r="G44" s="49"/>
      <c r="H44" s="58"/>
      <c r="K44" s="40"/>
      <c r="L44" s="40"/>
    </row>
    <row r="45" spans="2:12" s="13" customFormat="1" ht="45">
      <c r="B45" s="53"/>
      <c r="C45" s="54" t="s">
        <v>23</v>
      </c>
      <c r="D45" s="55"/>
      <c r="E45" s="57"/>
      <c r="F45" s="49"/>
      <c r="G45" s="49"/>
      <c r="H45" s="50"/>
      <c r="K45" s="40"/>
      <c r="L45" s="40"/>
    </row>
    <row r="46" spans="2:12">
      <c r="B46" s="56"/>
      <c r="C46" s="54"/>
      <c r="D46" s="55"/>
      <c r="E46" s="57"/>
      <c r="F46" s="49"/>
      <c r="G46" s="49"/>
      <c r="H46" s="58"/>
      <c r="K46" s="40"/>
      <c r="L46" s="40"/>
    </row>
    <row r="47" spans="2:12" s="40" customFormat="1">
      <c r="B47" s="27">
        <v>7804</v>
      </c>
      <c r="C47" s="75" t="s">
        <v>41</v>
      </c>
      <c r="D47" s="28"/>
      <c r="E47" s="72"/>
      <c r="F47" s="48"/>
      <c r="G47" s="48"/>
      <c r="H47" s="29"/>
    </row>
    <row r="48" spans="2:12" s="13" customFormat="1" ht="22.5">
      <c r="B48" s="53">
        <v>780410</v>
      </c>
      <c r="C48" s="54" t="s">
        <v>42</v>
      </c>
      <c r="D48" s="55" t="s">
        <v>26</v>
      </c>
      <c r="E48" s="57">
        <v>6</v>
      </c>
      <c r="F48" s="48">
        <f>PRODUCT(F50,E50)</f>
        <v>0</v>
      </c>
      <c r="G48" s="49">
        <f>E48*F48</f>
        <v>0</v>
      </c>
      <c r="H48" s="50"/>
      <c r="K48" s="40">
        <f>SUM(Duinsprong:Dromenvanger!G48)</f>
        <v>0</v>
      </c>
      <c r="L48" s="40">
        <f>G48-K48</f>
        <v>0</v>
      </c>
    </row>
    <row r="49" spans="2:12" s="71" customFormat="1">
      <c r="B49" s="27"/>
      <c r="C49" s="54" t="s">
        <v>43</v>
      </c>
      <c r="D49" s="82"/>
      <c r="E49" s="81"/>
      <c r="F49" s="73"/>
      <c r="G49" s="73"/>
      <c r="H49" s="74"/>
      <c r="K49" s="40"/>
      <c r="L49" s="40"/>
    </row>
    <row r="50" spans="2:12">
      <c r="B50" s="56"/>
      <c r="C50" s="54" t="s">
        <v>16</v>
      </c>
      <c r="D50" s="55" t="s">
        <v>17</v>
      </c>
      <c r="E50" s="57">
        <f>SUM(Duinsprong!E50,'Linus-onderwijs'!E50,'De Groene Bogen (Irissenstr)'!E50,'Olof Palme'!E50,'De Groene Bogen (beukstr)'!E50+'Th J Rijken'!E50,Lambertusschool!E50,JPS!E50,'Het Kompas'!E50,'De Bussel'!E50,'De Bussel (kleine)'!E50,Palet!E50,Vijfhoeven!E50,Wilgen!E50,Dromenvanger!E50)</f>
        <v>77</v>
      </c>
      <c r="F50" s="109">
        <v>0</v>
      </c>
      <c r="G50" s="49"/>
      <c r="H50" s="58"/>
      <c r="K50" s="40"/>
      <c r="L50" s="40"/>
    </row>
    <row r="51" spans="2:12">
      <c r="B51" s="56"/>
      <c r="C51" s="54"/>
      <c r="D51" s="55"/>
      <c r="E51" s="57"/>
      <c r="F51" s="49"/>
      <c r="G51" s="49"/>
      <c r="H51" s="58"/>
      <c r="K51" s="40"/>
      <c r="L51" s="40"/>
    </row>
    <row r="52" spans="2:12" s="13" customFormat="1" ht="22.5">
      <c r="B52" s="53">
        <f>B48+10</f>
        <v>780420</v>
      </c>
      <c r="C52" s="54" t="s">
        <v>42</v>
      </c>
      <c r="D52" s="55" t="s">
        <v>26</v>
      </c>
      <c r="E52" s="57">
        <v>6</v>
      </c>
      <c r="F52" s="48">
        <f>PRODUCT(F54,E54)</f>
        <v>0</v>
      </c>
      <c r="G52" s="49">
        <f>E52*F52</f>
        <v>0</v>
      </c>
      <c r="H52" s="50"/>
      <c r="K52" s="40">
        <f>SUM(Duinsprong:Dromenvanger!G52)</f>
        <v>0</v>
      </c>
      <c r="L52" s="40">
        <f>G52-K52</f>
        <v>0</v>
      </c>
    </row>
    <row r="53" spans="2:12" s="71" customFormat="1">
      <c r="B53" s="27"/>
      <c r="C53" s="54" t="s">
        <v>44</v>
      </c>
      <c r="D53" s="82"/>
      <c r="E53" s="81"/>
      <c r="F53" s="73"/>
      <c r="G53" s="73"/>
      <c r="H53" s="74"/>
      <c r="K53" s="40"/>
      <c r="L53" s="40"/>
    </row>
    <row r="54" spans="2:12">
      <c r="B54" s="56"/>
      <c r="C54" s="54" t="s">
        <v>16</v>
      </c>
      <c r="D54" s="55" t="s">
        <v>17</v>
      </c>
      <c r="E54" s="57">
        <f>SUM(Duinsprong!E54,'Linus-onderwijs'!E54,'De Groene Bogen (Irissenstr)'!E54,'Olof Palme'!E54,'De Groene Bogen (beukstr)'!E54+'Th J Rijken'!E54,Lambertusschool!E54,JPS!E54,'Het Kompas'!E54,'De Bussel'!E54,'De Bussel (kleine)'!E54,Palet!E54,Vijfhoeven!E54,Wilgen!E54,Dromenvanger!E54)</f>
        <v>535</v>
      </c>
      <c r="F54" s="109">
        <v>0</v>
      </c>
      <c r="G54" s="49"/>
      <c r="H54" s="58"/>
      <c r="K54" s="40"/>
      <c r="L54" s="40"/>
    </row>
    <row r="55" spans="2:12">
      <c r="B55" s="56"/>
      <c r="C55" s="54"/>
      <c r="D55" s="55"/>
      <c r="E55" s="57"/>
      <c r="F55" s="49"/>
      <c r="G55" s="49"/>
      <c r="H55" s="58"/>
      <c r="K55" s="40"/>
      <c r="L55" s="40"/>
    </row>
    <row r="56" spans="2:12" s="13" customFormat="1" ht="22.5">
      <c r="B56" s="53">
        <f>B52+10</f>
        <v>780430</v>
      </c>
      <c r="C56" s="54" t="s">
        <v>42</v>
      </c>
      <c r="D56" s="55" t="s">
        <v>26</v>
      </c>
      <c r="E56" s="57">
        <v>6</v>
      </c>
      <c r="F56" s="48">
        <f>PRODUCT(F58,E58)</f>
        <v>0</v>
      </c>
      <c r="G56" s="49">
        <f>E56*F56</f>
        <v>0</v>
      </c>
      <c r="H56" s="50"/>
      <c r="K56" s="40">
        <f>SUM(Duinsprong:Dromenvanger!G56)</f>
        <v>0</v>
      </c>
      <c r="L56" s="40">
        <f>G56-K56</f>
        <v>0</v>
      </c>
    </row>
    <row r="57" spans="2:12" s="71" customFormat="1">
      <c r="B57" s="27"/>
      <c r="C57" s="54" t="s">
        <v>45</v>
      </c>
      <c r="D57" s="82"/>
      <c r="E57" s="81"/>
      <c r="F57" s="73"/>
      <c r="G57" s="73"/>
      <c r="H57" s="74"/>
      <c r="K57" s="40"/>
      <c r="L57" s="40"/>
    </row>
    <row r="58" spans="2:12">
      <c r="B58" s="56"/>
      <c r="C58" s="54" t="s">
        <v>16</v>
      </c>
      <c r="D58" s="55" t="s">
        <v>17</v>
      </c>
      <c r="E58" s="57">
        <f>SUM(Duinsprong!E58,'Linus-onderwijs'!E58,'De Groene Bogen (Irissenstr)'!E58,'Olof Palme'!E58,'De Groene Bogen (beukstr)'!E58+'Th J Rijken'!E58,Lambertusschool!E58,JPS!E58,'Het Kompas'!E58,'De Bussel'!E58,'De Bussel (kleine)'!E58,Palet!E58,Vijfhoeven!E58,Wilgen!E58,Dromenvanger!E58)</f>
        <v>553</v>
      </c>
      <c r="F58" s="111">
        <v>0</v>
      </c>
      <c r="G58" s="49"/>
      <c r="H58" s="58"/>
      <c r="K58" s="40"/>
      <c r="L58" s="40"/>
    </row>
    <row r="59" spans="2:12">
      <c r="B59" s="56"/>
      <c r="C59" s="54"/>
      <c r="D59" s="55"/>
      <c r="E59" s="57"/>
      <c r="F59" s="49"/>
      <c r="G59" s="49"/>
      <c r="H59" s="58"/>
      <c r="K59" s="40"/>
      <c r="L59" s="40"/>
    </row>
    <row r="60" spans="2:12" s="13" customFormat="1">
      <c r="B60" s="53">
        <f>B56+10</f>
        <v>780440</v>
      </c>
      <c r="C60" s="54" t="s">
        <v>46</v>
      </c>
      <c r="D60" s="55" t="s">
        <v>26</v>
      </c>
      <c r="E60" s="57">
        <v>6</v>
      </c>
      <c r="F60" s="48">
        <f>PRODUCT(F62,E62)</f>
        <v>0</v>
      </c>
      <c r="G60" s="49">
        <f>E60*F60</f>
        <v>0</v>
      </c>
      <c r="H60" s="50"/>
      <c r="K60" s="40">
        <f>SUM(Duinsprong:Dromenvanger!G60)</f>
        <v>0</v>
      </c>
      <c r="L60" s="40">
        <f>G60-K60</f>
        <v>0</v>
      </c>
    </row>
    <row r="61" spans="2:12" s="71" customFormat="1">
      <c r="B61" s="27"/>
      <c r="C61" s="54" t="s">
        <v>47</v>
      </c>
      <c r="D61" s="82"/>
      <c r="E61" s="81"/>
      <c r="F61" s="73"/>
      <c r="G61" s="73"/>
      <c r="H61" s="74"/>
      <c r="K61" s="40"/>
      <c r="L61" s="40"/>
    </row>
    <row r="62" spans="2:12">
      <c r="B62" s="56"/>
      <c r="C62" s="54" t="s">
        <v>16</v>
      </c>
      <c r="D62" s="55" t="s">
        <v>120</v>
      </c>
      <c r="E62" s="57">
        <f>SUM(Duinsprong!E62,'Linus-onderwijs'!E62,'De Groene Bogen (Irissenstr)'!E62,'Olof Palme'!E62,'De Groene Bogen (beukstr)'!E62+'Th J Rijken'!E62,Lambertusschool!E62,JPS!E62,'Het Kompas'!E62,'De Bussel'!E62,'De Bussel (kleine)'!E62,Palet!E62,Vijfhoeven!E62,Wilgen!E62,Dromenvanger!E62)</f>
        <v>227.13</v>
      </c>
      <c r="F62" s="109">
        <v>0</v>
      </c>
      <c r="G62" s="49"/>
      <c r="H62" s="58"/>
      <c r="K62" s="40"/>
      <c r="L62" s="40"/>
    </row>
    <row r="63" spans="2:12">
      <c r="B63" s="56"/>
      <c r="C63" s="54"/>
      <c r="D63" s="55"/>
      <c r="E63" s="57"/>
      <c r="F63" s="49"/>
      <c r="G63" s="49"/>
      <c r="H63" s="58"/>
      <c r="K63" s="40"/>
      <c r="L63" s="40"/>
    </row>
    <row r="64" spans="2:12" s="13" customFormat="1">
      <c r="B64" s="53">
        <f>B60+10</f>
        <v>780450</v>
      </c>
      <c r="C64" s="54" t="s">
        <v>46</v>
      </c>
      <c r="D64" s="55" t="s">
        <v>26</v>
      </c>
      <c r="E64" s="57">
        <v>6</v>
      </c>
      <c r="F64" s="48">
        <f>PRODUCT(F66,E66)</f>
        <v>0</v>
      </c>
      <c r="G64" s="49">
        <f>E64*F64</f>
        <v>0</v>
      </c>
      <c r="H64" s="50"/>
      <c r="K64" s="40">
        <f>SUM(Duinsprong:Dromenvanger!G64)</f>
        <v>0</v>
      </c>
      <c r="L64" s="40">
        <f>G64-K64</f>
        <v>0</v>
      </c>
    </row>
    <row r="65" spans="2:12" s="71" customFormat="1" ht="22.5">
      <c r="B65" s="27"/>
      <c r="C65" s="54" t="s">
        <v>48</v>
      </c>
      <c r="D65" s="82"/>
      <c r="E65" s="81"/>
      <c r="F65" s="73"/>
      <c r="G65" s="73"/>
      <c r="H65" s="74"/>
      <c r="K65" s="40"/>
      <c r="L65" s="40"/>
    </row>
    <row r="66" spans="2:12">
      <c r="B66" s="56"/>
      <c r="C66" s="54" t="s">
        <v>16</v>
      </c>
      <c r="D66" s="55" t="s">
        <v>120</v>
      </c>
      <c r="E66" s="57">
        <f>SUM(Duinsprong!E66,'Linus-onderwijs'!E66,'De Groene Bogen (Irissenstr)'!E66,'Olof Palme'!E66,'De Groene Bogen (beukstr)'!E66+'Th J Rijken'!E66,Lambertusschool!E66,JPS!E66,'Het Kompas'!E66,'De Bussel'!E66,'De Bussel (kleine)'!E66,Palet!E66,Vijfhoeven!E66,Wilgen!E66,Dromenvanger!E66)</f>
        <v>29.880000000000003</v>
      </c>
      <c r="F66" s="109">
        <v>0</v>
      </c>
      <c r="G66" s="49"/>
      <c r="H66" s="58"/>
      <c r="K66" s="40"/>
      <c r="L66" s="40"/>
    </row>
    <row r="67" spans="2:12">
      <c r="B67" s="56"/>
      <c r="C67" s="54"/>
      <c r="D67" s="55"/>
      <c r="E67" s="57"/>
      <c r="F67" s="49"/>
      <c r="G67" s="49"/>
      <c r="H67" s="58"/>
      <c r="K67" s="40"/>
      <c r="L67" s="40"/>
    </row>
    <row r="68" spans="2:12" s="71" customFormat="1">
      <c r="B68" s="27">
        <v>781</v>
      </c>
      <c r="C68" s="75" t="s">
        <v>69</v>
      </c>
      <c r="D68" s="82"/>
      <c r="E68" s="81"/>
      <c r="F68" s="73"/>
      <c r="G68" s="73"/>
      <c r="H68" s="74"/>
      <c r="K68" s="40"/>
      <c r="L68" s="40"/>
    </row>
    <row r="69" spans="2:12" s="40" customFormat="1">
      <c r="B69" s="27">
        <v>7810</v>
      </c>
      <c r="C69" s="75" t="s">
        <v>70</v>
      </c>
      <c r="D69" s="28"/>
      <c r="E69" s="72"/>
      <c r="F69" s="48"/>
      <c r="G69" s="48"/>
      <c r="H69" s="29"/>
    </row>
    <row r="70" spans="2:12" s="13" customFormat="1">
      <c r="B70" s="53">
        <v>781010</v>
      </c>
      <c r="C70" s="54" t="s">
        <v>71</v>
      </c>
      <c r="D70" s="55" t="s">
        <v>26</v>
      </c>
      <c r="E70" s="57">
        <v>26</v>
      </c>
      <c r="F70" s="48">
        <f>PRODUCT(F72,E72)</f>
        <v>0</v>
      </c>
      <c r="G70" s="49">
        <f>E70*F70</f>
        <v>0</v>
      </c>
      <c r="H70" s="50"/>
      <c r="K70" s="40">
        <f>SUM(Duinsprong:Dromenvanger!G70)</f>
        <v>0</v>
      </c>
      <c r="L70" s="40">
        <f>G70-K70</f>
        <v>0</v>
      </c>
    </row>
    <row r="71" spans="2:12" s="71" customFormat="1" ht="22.5">
      <c r="B71" s="27"/>
      <c r="C71" s="54" t="s">
        <v>73</v>
      </c>
      <c r="D71" s="82"/>
      <c r="E71" s="72"/>
      <c r="F71" s="73"/>
      <c r="G71" s="73"/>
      <c r="H71" s="74"/>
      <c r="K71" s="40"/>
      <c r="L71" s="40"/>
    </row>
    <row r="72" spans="2:12" s="13" customFormat="1" ht="22.5">
      <c r="B72" s="53"/>
      <c r="C72" s="54" t="s">
        <v>72</v>
      </c>
      <c r="D72" s="55" t="s">
        <v>17</v>
      </c>
      <c r="E72" s="57">
        <f>SUM(Duinsprong!E72,'Linus-onderwijs'!E72,'De Groene Bogen (Irissenstr)'!E72,'Olof Palme'!E72,'De Groene Bogen (beukstr)'!E72+'Th J Rijken'!E72,Lambertusschool!E72,JPS!E72,'Het Kompas'!E72,'De Bussel'!E72,'De Bussel (kleine)'!E72,Palet!E72,Vijfhoeven!E72,Wilgen!E72,Dromenvanger!E72)</f>
        <v>3266.5</v>
      </c>
      <c r="F72" s="109">
        <v>0</v>
      </c>
      <c r="G72" s="49"/>
      <c r="H72" s="50"/>
      <c r="K72" s="40"/>
      <c r="L72" s="40"/>
    </row>
    <row r="73" spans="2:12">
      <c r="B73" s="56"/>
      <c r="C73" s="54"/>
      <c r="D73" s="55"/>
      <c r="E73" s="57"/>
      <c r="F73" s="49"/>
      <c r="G73" s="49"/>
      <c r="H73" s="58"/>
      <c r="K73" s="40"/>
      <c r="L73" s="40"/>
    </row>
    <row r="74" spans="2:12" s="13" customFormat="1">
      <c r="B74" s="53">
        <v>781020</v>
      </c>
      <c r="C74" s="54" t="s">
        <v>74</v>
      </c>
      <c r="D74" s="55" t="s">
        <v>26</v>
      </c>
      <c r="E74" s="57">
        <v>6</v>
      </c>
      <c r="F74" s="48">
        <f>PRODUCT(F76,E76)</f>
        <v>0</v>
      </c>
      <c r="G74" s="49">
        <f>E74*F74</f>
        <v>0</v>
      </c>
      <c r="H74" s="50"/>
      <c r="K74" s="40">
        <f>SUM(Duinsprong:Dromenvanger!G74)</f>
        <v>0</v>
      </c>
      <c r="L74" s="40">
        <f>G74-K74</f>
        <v>0</v>
      </c>
    </row>
    <row r="75" spans="2:12" s="71" customFormat="1" ht="33.75">
      <c r="B75" s="27"/>
      <c r="C75" s="54" t="s">
        <v>75</v>
      </c>
      <c r="D75" s="82"/>
      <c r="E75" s="81"/>
      <c r="F75" s="73"/>
      <c r="G75" s="73"/>
      <c r="H75" s="74"/>
      <c r="K75" s="40"/>
      <c r="L75" s="40"/>
    </row>
    <row r="76" spans="2:12" s="13" customFormat="1" ht="22.5">
      <c r="B76" s="53"/>
      <c r="C76" s="54" t="s">
        <v>72</v>
      </c>
      <c r="D76" s="55" t="s">
        <v>17</v>
      </c>
      <c r="E76" s="57">
        <f>SUM(Duinsprong!E76,'Linus-onderwijs'!E76,'De Groene Bogen (Irissenstr)'!E76,'Olof Palme'!E76,'De Groene Bogen (beukstr)'!E76+'Th J Rijken'!E76,Lambertusschool!E76,JPS!E76,'Het Kompas'!E76,'De Bussel'!E76,'De Bussel (kleine)'!E76,Palet!E76,Vijfhoeven!E76,Wilgen!E76,Dromenvanger!E76)</f>
        <v>3.5</v>
      </c>
      <c r="F76" s="109">
        <v>0</v>
      </c>
      <c r="G76" s="49"/>
      <c r="H76" s="50"/>
      <c r="K76" s="40"/>
      <c r="L76" s="40"/>
    </row>
    <row r="77" spans="2:12">
      <c r="B77" s="56"/>
      <c r="C77" s="54"/>
      <c r="D77" s="55"/>
      <c r="E77" s="57"/>
      <c r="F77" s="49"/>
      <c r="G77" s="49"/>
      <c r="H77" s="58"/>
      <c r="K77" s="40"/>
      <c r="L77" s="40"/>
    </row>
    <row r="78" spans="2:12" s="40" customFormat="1">
      <c r="B78" s="27">
        <v>7811</v>
      </c>
      <c r="C78" s="75" t="s">
        <v>76</v>
      </c>
      <c r="D78" s="28"/>
      <c r="E78" s="72"/>
      <c r="F78" s="48"/>
      <c r="G78" s="48"/>
      <c r="H78" s="29"/>
    </row>
    <row r="79" spans="2:12" s="13" customFormat="1">
      <c r="B79" s="53">
        <v>781110</v>
      </c>
      <c r="C79" s="54" t="s">
        <v>77</v>
      </c>
      <c r="D79" s="55" t="s">
        <v>26</v>
      </c>
      <c r="E79" s="57">
        <v>1</v>
      </c>
      <c r="F79" s="48">
        <f>PRODUCT(F80,E80)</f>
        <v>0</v>
      </c>
      <c r="G79" s="49">
        <f>E79*F79</f>
        <v>0</v>
      </c>
      <c r="H79" s="50"/>
      <c r="K79" s="40">
        <f>SUM(Duinsprong:Dromenvanger!G79)</f>
        <v>0</v>
      </c>
      <c r="L79" s="40">
        <f>G79-K79</f>
        <v>0</v>
      </c>
    </row>
    <row r="80" spans="2:12" s="71" customFormat="1">
      <c r="B80" s="27"/>
      <c r="C80" s="54" t="s">
        <v>78</v>
      </c>
      <c r="D80" s="28" t="s">
        <v>35</v>
      </c>
      <c r="E80" s="57">
        <f>SUM(Duinsprong!E80,'Linus-onderwijs'!E80,'De Groene Bogen (Irissenstr)'!E80,'Olof Palme'!E80,'De Groene Bogen (beukstr)'!E80+'Th J Rijken'!E80,Lambertusschool!E80,JPS!E80,'Het Kompas'!E80,'De Bussel'!E80,'De Bussel (kleine)'!E80,Palet!E80,Vijfhoeven!E80,Wilgen!E80,Dromenvanger!E80)</f>
        <v>1828</v>
      </c>
      <c r="F80" s="111">
        <v>0</v>
      </c>
      <c r="G80" s="73"/>
      <c r="H80" s="74"/>
      <c r="K80" s="40"/>
      <c r="L80" s="40"/>
    </row>
    <row r="81" spans="2:12">
      <c r="B81" s="56"/>
      <c r="C81" s="54"/>
      <c r="D81" s="55"/>
      <c r="E81" s="57"/>
      <c r="F81" s="49"/>
      <c r="G81" s="49"/>
      <c r="H81" s="58"/>
      <c r="K81" s="40"/>
      <c r="L81" s="40"/>
    </row>
    <row r="82" spans="2:12" s="71" customFormat="1">
      <c r="B82" s="27">
        <v>782</v>
      </c>
      <c r="C82" s="75" t="s">
        <v>25</v>
      </c>
      <c r="D82" s="82"/>
      <c r="E82" s="81"/>
      <c r="F82" s="73"/>
      <c r="G82" s="73"/>
      <c r="H82" s="74"/>
      <c r="K82" s="40"/>
      <c r="L82" s="40"/>
    </row>
    <row r="83" spans="2:12" s="40" customFormat="1">
      <c r="B83" s="27">
        <v>7823</v>
      </c>
      <c r="C83" s="75" t="s">
        <v>67</v>
      </c>
      <c r="D83" s="28"/>
      <c r="E83" s="72"/>
      <c r="F83" s="48"/>
      <c r="G83" s="48"/>
      <c r="H83" s="29"/>
    </row>
    <row r="84" spans="2:12" s="13" customFormat="1">
      <c r="B84" s="53">
        <v>782310</v>
      </c>
      <c r="C84" s="54" t="s">
        <v>55</v>
      </c>
      <c r="D84" s="55" t="s">
        <v>26</v>
      </c>
      <c r="E84" s="57">
        <v>2</v>
      </c>
      <c r="F84" s="48">
        <f>PRODUCT(F87,E87)</f>
        <v>0</v>
      </c>
      <c r="G84" s="49">
        <f>E84*F84</f>
        <v>0</v>
      </c>
      <c r="H84" s="50"/>
      <c r="K84" s="40">
        <f>SUM(Duinsprong:Dromenvanger!G84)</f>
        <v>0</v>
      </c>
      <c r="L84" s="40">
        <f>G84-K84</f>
        <v>0</v>
      </c>
    </row>
    <row r="85" spans="2:12" s="71" customFormat="1">
      <c r="B85" s="27"/>
      <c r="C85" s="54" t="s">
        <v>57</v>
      </c>
      <c r="D85" s="82"/>
      <c r="E85" s="81"/>
      <c r="F85" s="73"/>
      <c r="G85" s="73"/>
      <c r="H85" s="74"/>
      <c r="K85" s="40"/>
      <c r="L85" s="40"/>
    </row>
    <row r="86" spans="2:12">
      <c r="B86" s="56"/>
      <c r="C86" s="54" t="s">
        <v>61</v>
      </c>
      <c r="D86" s="55"/>
      <c r="E86" s="57"/>
      <c r="F86" s="49"/>
      <c r="G86" s="49"/>
      <c r="H86" s="58"/>
      <c r="K86" s="40"/>
      <c r="L86" s="40"/>
    </row>
    <row r="87" spans="2:12" s="13" customFormat="1" ht="22.5">
      <c r="B87" s="53"/>
      <c r="C87" s="54" t="s">
        <v>58</v>
      </c>
      <c r="D87" s="55" t="s">
        <v>17</v>
      </c>
      <c r="E87" s="57">
        <f>SUM(Duinsprong!E87,'Linus-onderwijs'!E87,'De Groene Bogen (Irissenstr)'!E87,'Olof Palme'!E87,'De Groene Bogen (beukstr)'!E87+'Th J Rijken'!E87,Lambertusschool!E87,JPS!E87,'Het Kompas'!E87,'De Bussel'!E87,'De Bussel (kleine)'!E87,Palet!E87,Vijfhoeven!E87,Wilgen!E87,Dromenvanger!E87)</f>
        <v>580</v>
      </c>
      <c r="F87" s="109">
        <v>0</v>
      </c>
      <c r="G87" s="49"/>
      <c r="H87" s="50"/>
      <c r="K87" s="40"/>
      <c r="L87" s="40"/>
    </row>
    <row r="88" spans="2:12">
      <c r="B88" s="56"/>
      <c r="C88" s="54"/>
      <c r="D88" s="55"/>
      <c r="E88" s="57"/>
      <c r="F88" s="49"/>
      <c r="G88" s="49"/>
      <c r="H88" s="58"/>
      <c r="K88" s="40"/>
      <c r="L88" s="40"/>
    </row>
    <row r="89" spans="2:12" s="13" customFormat="1">
      <c r="B89" s="53">
        <f>B84+10</f>
        <v>782320</v>
      </c>
      <c r="C89" s="54" t="s">
        <v>60</v>
      </c>
      <c r="D89" s="55" t="s">
        <v>26</v>
      </c>
      <c r="E89" s="57">
        <v>1</v>
      </c>
      <c r="F89" s="48">
        <f>PRODUCT(F92,E92)</f>
        <v>0</v>
      </c>
      <c r="G89" s="49">
        <f>E89*F89</f>
        <v>0</v>
      </c>
      <c r="H89" s="50"/>
      <c r="K89" s="40">
        <f>SUM(Duinsprong:Dromenvanger!G89)</f>
        <v>0</v>
      </c>
      <c r="L89" s="40">
        <f>G89-K89</f>
        <v>0</v>
      </c>
    </row>
    <row r="90" spans="2:12" s="71" customFormat="1">
      <c r="B90" s="27"/>
      <c r="C90" s="54" t="s">
        <v>59</v>
      </c>
      <c r="D90" s="82"/>
      <c r="E90" s="81"/>
      <c r="F90" s="73"/>
      <c r="G90" s="73"/>
      <c r="H90" s="74"/>
      <c r="K90" s="40"/>
      <c r="L90" s="40"/>
    </row>
    <row r="91" spans="2:12">
      <c r="B91" s="56"/>
      <c r="C91" s="54" t="s">
        <v>61</v>
      </c>
      <c r="D91" s="55"/>
      <c r="E91" s="57"/>
      <c r="F91" s="49"/>
      <c r="G91" s="49"/>
      <c r="H91" s="58"/>
      <c r="K91" s="40"/>
      <c r="L91" s="40"/>
    </row>
    <row r="92" spans="2:12" s="13" customFormat="1" ht="33.75">
      <c r="B92" s="53"/>
      <c r="C92" s="54" t="s">
        <v>62</v>
      </c>
      <c r="D92" s="55" t="s">
        <v>21</v>
      </c>
      <c r="E92" s="57">
        <f>SUM(Duinsprong!E92,'Linus-onderwijs'!E92,'De Groene Bogen (Irissenstr)'!E92,'Olof Palme'!E92,'De Groene Bogen (beukstr)'!E92+'Th J Rijken'!E92,Lambertusschool!E92,JPS!E92,'Het Kompas'!E92,'De Bussel'!E92,'De Bussel (kleine)'!E92,Palet!E92,Vijfhoeven!E92,Wilgen!E92,Dromenvanger!E92)</f>
        <v>242</v>
      </c>
      <c r="F92" s="109">
        <v>0</v>
      </c>
      <c r="G92" s="49"/>
      <c r="H92" s="50"/>
      <c r="K92" s="40"/>
      <c r="L92" s="40"/>
    </row>
    <row r="93" spans="2:12">
      <c r="B93" s="56"/>
      <c r="C93" s="54"/>
      <c r="D93" s="55"/>
      <c r="E93" s="57"/>
      <c r="F93" s="49"/>
      <c r="G93" s="49"/>
      <c r="H93" s="58"/>
      <c r="K93" s="40"/>
      <c r="L93" s="40"/>
    </row>
    <row r="94" spans="2:12" s="13" customFormat="1">
      <c r="B94" s="53">
        <f>B89+10</f>
        <v>782330</v>
      </c>
      <c r="C94" s="54" t="s">
        <v>64</v>
      </c>
      <c r="D94" s="55" t="s">
        <v>26</v>
      </c>
      <c r="E94" s="57">
        <v>1</v>
      </c>
      <c r="F94" s="48">
        <f>PRODUCT(F97,E97)</f>
        <v>0</v>
      </c>
      <c r="G94" s="49">
        <f>E94*F94</f>
        <v>0</v>
      </c>
      <c r="H94" s="50"/>
      <c r="K94" s="40">
        <f>SUM(Duinsprong:Dromenvanger!G94)</f>
        <v>0</v>
      </c>
      <c r="L94" s="40">
        <f>G94-K94</f>
        <v>0</v>
      </c>
    </row>
    <row r="95" spans="2:12" s="71" customFormat="1">
      <c r="B95" s="27"/>
      <c r="C95" s="54" t="s">
        <v>63</v>
      </c>
      <c r="D95" s="82"/>
      <c r="E95" s="81"/>
      <c r="F95" s="73"/>
      <c r="G95" s="73"/>
      <c r="H95" s="74"/>
      <c r="K95" s="40"/>
      <c r="L95" s="40"/>
    </row>
    <row r="96" spans="2:12">
      <c r="B96" s="56"/>
      <c r="C96" s="54" t="s">
        <v>65</v>
      </c>
      <c r="D96" s="55"/>
      <c r="E96" s="57"/>
      <c r="F96" s="49"/>
      <c r="G96" s="49"/>
      <c r="H96" s="58"/>
      <c r="K96" s="40"/>
      <c r="L96" s="40"/>
    </row>
    <row r="97" spans="2:12" s="13" customFormat="1">
      <c r="B97" s="53"/>
      <c r="C97" s="54" t="s">
        <v>66</v>
      </c>
      <c r="D97" s="55" t="s">
        <v>17</v>
      </c>
      <c r="E97" s="57">
        <f>SUM(Duinsprong!E97,'Linus-onderwijs'!E97,'De Groene Bogen (Irissenstr)'!E97,'Olof Palme'!E97,'De Groene Bogen (beukstr)'!E97+'Th J Rijken'!E97,Lambertusschool!E97,JPS!E97,'Het Kompas'!E97,'De Bussel'!E97,'De Bussel (kleine)'!E97,Palet!E97,Vijfhoeven!E97,Wilgen!E97,Dromenvanger!E97)</f>
        <v>344.5</v>
      </c>
      <c r="F97" s="109">
        <v>0</v>
      </c>
      <c r="G97" s="49"/>
      <c r="H97" s="50"/>
      <c r="K97" s="40"/>
      <c r="L97" s="40"/>
    </row>
    <row r="98" spans="2:12">
      <c r="B98" s="56"/>
      <c r="C98" s="54"/>
      <c r="D98" s="55"/>
      <c r="E98" s="57"/>
      <c r="F98" s="49"/>
      <c r="G98" s="49"/>
      <c r="H98" s="58"/>
      <c r="K98" s="40"/>
      <c r="L98" s="40"/>
    </row>
    <row r="99" spans="2:12" s="13" customFormat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  <c r="K99" s="40">
        <f>SUM(Duinsprong:Dromenvanger!G99)</f>
        <v>0</v>
      </c>
      <c r="L99" s="40">
        <f>G99-K99</f>
        <v>0</v>
      </c>
    </row>
    <row r="100" spans="2:12" s="71" customFormat="1">
      <c r="B100" s="27"/>
      <c r="C100" s="54" t="s">
        <v>156</v>
      </c>
      <c r="D100" s="82"/>
      <c r="E100" s="72"/>
      <c r="F100" s="73"/>
      <c r="G100" s="73"/>
      <c r="H100" s="74"/>
      <c r="K100" s="40"/>
      <c r="L100" s="40"/>
    </row>
    <row r="101" spans="2:12">
      <c r="B101" s="56"/>
      <c r="C101" s="54" t="s">
        <v>157</v>
      </c>
      <c r="D101" s="55"/>
      <c r="E101" s="57"/>
      <c r="F101" s="49"/>
      <c r="G101" s="49"/>
      <c r="H101" s="58"/>
      <c r="K101" s="40"/>
      <c r="L101" s="40"/>
    </row>
    <row r="102" spans="2:12" s="13" customFormat="1" ht="22.5">
      <c r="B102" s="53"/>
      <c r="C102" s="54" t="s">
        <v>158</v>
      </c>
      <c r="D102" s="55" t="s">
        <v>21</v>
      </c>
      <c r="E102" s="57">
        <f>SUM(Duinsprong!E102,'Linus-onderwijs'!E102,'De Groene Bogen (Irissenstr)'!E102,'Olof Palme'!E102,'De Groene Bogen (beukstr)'!E102+'Th J Rijken'!E102,Lambertusschool!E102,JPS!E102,'Het Kompas'!E102,'De Bussel'!E102,'De Bussel (kleine)'!E102,Palet!E102,Vijfhoeven!E102,Wilgen!E102,Dromenvanger!E102)</f>
        <v>3</v>
      </c>
      <c r="F102" s="109">
        <v>0</v>
      </c>
      <c r="G102" s="49"/>
      <c r="H102" s="50"/>
      <c r="K102" s="40"/>
      <c r="L102" s="40"/>
    </row>
    <row r="103" spans="2:12">
      <c r="B103" s="56"/>
      <c r="C103" s="54"/>
      <c r="D103" s="55"/>
      <c r="E103" s="57"/>
      <c r="F103" s="49"/>
      <c r="G103" s="49"/>
      <c r="H103" s="58"/>
      <c r="K103" s="40"/>
      <c r="L103" s="40"/>
    </row>
    <row r="104" spans="2:12" s="13" customFormat="1" ht="22.5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  <c r="K104" s="40">
        <f>SUM(Duinsprong:Dromenvanger!G104)</f>
        <v>0</v>
      </c>
      <c r="L104" s="40">
        <f>G104-K104</f>
        <v>0</v>
      </c>
    </row>
    <row r="105" spans="2:12" s="71" customFormat="1" ht="22.5">
      <c r="B105" s="27"/>
      <c r="C105" s="54" t="s">
        <v>186</v>
      </c>
      <c r="D105" s="82"/>
      <c r="E105" s="72"/>
      <c r="F105" s="73"/>
      <c r="G105" s="73"/>
      <c r="H105" s="74"/>
      <c r="K105" s="40"/>
      <c r="L105" s="40"/>
    </row>
    <row r="106" spans="2:12">
      <c r="B106" s="56"/>
      <c r="C106" s="54" t="s">
        <v>61</v>
      </c>
      <c r="D106" s="55"/>
      <c r="E106" s="57"/>
      <c r="F106" s="49"/>
      <c r="G106" s="49"/>
      <c r="H106" s="58"/>
      <c r="K106" s="40"/>
      <c r="L106" s="40"/>
    </row>
    <row r="107" spans="2:12" s="13" customFormat="1" ht="22.5">
      <c r="B107" s="53"/>
      <c r="C107" s="54" t="s">
        <v>58</v>
      </c>
      <c r="D107" s="55" t="s">
        <v>17</v>
      </c>
      <c r="E107" s="57">
        <f>SUM(Duinsprong!E107,'Linus-onderwijs'!E107,'De Groene Bogen (Irissenstr)'!E107,'Olof Palme'!E107,'De Groene Bogen (beukstr)'!E107+'Th J Rijken'!E107,Lambertusschool!E107,JPS!E107,'Het Kompas'!E107,'De Bussel'!E107,'De Bussel (kleine)'!E107,Palet!E107,Vijfhoeven!E107,Wilgen!E107,Dromenvanger!E107)</f>
        <v>240</v>
      </c>
      <c r="F107" s="109">
        <v>0</v>
      </c>
      <c r="G107" s="49"/>
      <c r="H107" s="50"/>
      <c r="K107" s="40"/>
      <c r="L107" s="40"/>
    </row>
    <row r="108" spans="2:12" s="13" customFormat="1" ht="33.75">
      <c r="B108" s="53"/>
      <c r="C108" s="54" t="s">
        <v>187</v>
      </c>
      <c r="D108" s="55"/>
      <c r="E108" s="57"/>
      <c r="F108" s="49"/>
      <c r="G108" s="49"/>
      <c r="H108" s="50"/>
      <c r="K108" s="40"/>
      <c r="L108" s="40"/>
    </row>
    <row r="109" spans="2:12">
      <c r="B109" s="56"/>
      <c r="C109" s="54"/>
      <c r="D109" s="55"/>
      <c r="E109" s="57"/>
      <c r="F109" s="49"/>
      <c r="G109" s="49"/>
      <c r="H109" s="58"/>
      <c r="K109" s="40"/>
      <c r="L109" s="40"/>
    </row>
    <row r="110" spans="2:12" s="40" customFormat="1">
      <c r="B110" s="27">
        <v>7824</v>
      </c>
      <c r="C110" s="75" t="s">
        <v>49</v>
      </c>
      <c r="D110" s="28"/>
      <c r="E110" s="72"/>
      <c r="F110" s="48"/>
      <c r="G110" s="48"/>
      <c r="H110" s="29"/>
    </row>
    <row r="111" spans="2:12" s="13" customFormat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  <c r="K111" s="40">
        <f>SUM(Duinsprong:Dromenvanger!G111)</f>
        <v>0</v>
      </c>
      <c r="L111" s="40">
        <f>G111-K111</f>
        <v>0</v>
      </c>
    </row>
    <row r="112" spans="2:12" s="71" customFormat="1" ht="22.5">
      <c r="B112" s="27"/>
      <c r="C112" s="54" t="s">
        <v>56</v>
      </c>
      <c r="D112" s="82"/>
      <c r="E112" s="81"/>
      <c r="F112" s="73"/>
      <c r="G112" s="73"/>
      <c r="H112" s="74"/>
      <c r="K112" s="40"/>
      <c r="L112" s="40"/>
    </row>
    <row r="113" spans="2:12">
      <c r="B113" s="56"/>
      <c r="C113" s="54" t="s">
        <v>30</v>
      </c>
      <c r="D113" s="55"/>
      <c r="E113" s="57"/>
      <c r="F113" s="49"/>
      <c r="G113" s="49"/>
      <c r="H113" s="58"/>
      <c r="K113" s="40"/>
      <c r="L113" s="40"/>
    </row>
    <row r="114" spans="2:12" s="13" customFormat="1" ht="22.5">
      <c r="B114" s="53"/>
      <c r="C114" s="54" t="s">
        <v>31</v>
      </c>
      <c r="D114" s="55" t="s">
        <v>17</v>
      </c>
      <c r="E114" s="57">
        <f>SUM(Duinsprong!E114,'Linus-onderwijs'!E114,'De Groene Bogen (Irissenstr)'!E114,'Olof Palme'!E114,'De Groene Bogen (beukstr)'!E114+'Th J Rijken'!E114,Lambertusschool!E114,JPS!E114,'Het Kompas'!E114,'De Bussel'!E114,'De Bussel (kleine)'!E114,Palet!E114,Vijfhoeven!E114,Wilgen!E114,Dromenvanger!E114)</f>
        <v>924.5</v>
      </c>
      <c r="F114" s="109">
        <v>0</v>
      </c>
      <c r="G114" s="49"/>
      <c r="H114" s="50"/>
      <c r="K114" s="40"/>
      <c r="L114" s="40"/>
    </row>
    <row r="115" spans="2:12">
      <c r="B115" s="56"/>
      <c r="C115" s="54"/>
      <c r="D115" s="55"/>
      <c r="E115" s="57"/>
      <c r="F115" s="49"/>
      <c r="G115" s="49"/>
      <c r="H115" s="58"/>
      <c r="K115" s="40"/>
      <c r="L115" s="40"/>
    </row>
    <row r="116" spans="2:12" s="13" customFormat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  <c r="K116" s="40">
        <f>SUM(Duinsprong:Dromenvanger!G116)</f>
        <v>0</v>
      </c>
      <c r="L116" s="40">
        <f>G116-K116</f>
        <v>0</v>
      </c>
    </row>
    <row r="117" spans="2:12" s="71" customFormat="1" ht="22.5">
      <c r="B117" s="27"/>
      <c r="C117" s="54" t="s">
        <v>130</v>
      </c>
      <c r="D117" s="82"/>
      <c r="E117" s="72"/>
      <c r="F117" s="73"/>
      <c r="G117" s="73"/>
      <c r="H117" s="74"/>
      <c r="K117" s="40"/>
      <c r="L117" s="40"/>
    </row>
    <row r="118" spans="2:12">
      <c r="B118" s="56"/>
      <c r="C118" s="54" t="s">
        <v>30</v>
      </c>
      <c r="D118" s="55"/>
      <c r="E118" s="57"/>
      <c r="F118" s="49"/>
      <c r="G118" s="49"/>
      <c r="H118" s="58"/>
      <c r="K118" s="40"/>
      <c r="L118" s="40"/>
    </row>
    <row r="119" spans="2:12" s="13" customFormat="1" ht="22.5">
      <c r="B119" s="53"/>
      <c r="C119" s="54" t="s">
        <v>31</v>
      </c>
      <c r="D119" s="55" t="s">
        <v>17</v>
      </c>
      <c r="E119" s="57">
        <f>SUM(Duinsprong!E119,'Linus-onderwijs'!E119,'De Groene Bogen (Irissenstr)'!E119,'Olof Palme'!E119,'De Groene Bogen (beukstr)'!E119+'Th J Rijken'!E119,Lambertusschool!E119,JPS!E119,'Het Kompas'!E119,'De Bussel'!E119,'De Bussel (kleine)'!E119,Palet!E119,Vijfhoeven!E119,Wilgen!E119,Dromenvanger!E119)</f>
        <v>119</v>
      </c>
      <c r="F119" s="109">
        <v>0</v>
      </c>
      <c r="G119" s="49"/>
      <c r="H119" s="50"/>
      <c r="K119" s="40"/>
      <c r="L119" s="40"/>
    </row>
    <row r="120" spans="2:12">
      <c r="B120" s="56"/>
      <c r="C120" s="54"/>
      <c r="D120" s="55"/>
      <c r="E120" s="57"/>
      <c r="F120" s="49"/>
      <c r="G120" s="49"/>
      <c r="H120" s="58"/>
      <c r="K120" s="40"/>
      <c r="L120" s="40"/>
    </row>
    <row r="121" spans="2:12" s="40" customFormat="1">
      <c r="B121" s="27">
        <v>7825</v>
      </c>
      <c r="C121" s="75" t="s">
        <v>50</v>
      </c>
      <c r="D121" s="28"/>
      <c r="E121" s="72"/>
      <c r="F121" s="48"/>
      <c r="G121" s="48"/>
      <c r="H121" s="29"/>
    </row>
    <row r="122" spans="2:12" s="13" customFormat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  <c r="K122" s="40">
        <f>SUM(Duinsprong:Dromenvanger!G122)</f>
        <v>0</v>
      </c>
      <c r="L122" s="40">
        <f>G122-K122</f>
        <v>0</v>
      </c>
    </row>
    <row r="123" spans="2:12" s="71" customFormat="1">
      <c r="B123" s="27"/>
      <c r="C123" s="54" t="s">
        <v>29</v>
      </c>
      <c r="D123" s="82"/>
      <c r="E123" s="81"/>
      <c r="F123" s="73"/>
      <c r="G123" s="73"/>
      <c r="H123" s="74"/>
      <c r="K123" s="40"/>
      <c r="L123" s="40"/>
    </row>
    <row r="124" spans="2:12">
      <c r="B124" s="56"/>
      <c r="C124" s="54" t="s">
        <v>30</v>
      </c>
      <c r="D124" s="55"/>
      <c r="E124" s="57"/>
      <c r="F124" s="49"/>
      <c r="G124" s="49"/>
      <c r="H124" s="58"/>
      <c r="K124" s="40"/>
      <c r="L124" s="40"/>
    </row>
    <row r="125" spans="2:12" s="13" customFormat="1" ht="22.5">
      <c r="B125" s="53"/>
      <c r="C125" s="54" t="s">
        <v>31</v>
      </c>
      <c r="D125" s="55" t="s">
        <v>35</v>
      </c>
      <c r="E125" s="57">
        <f>SUM(Duinsprong!E125,'Linus-onderwijs'!E125,'De Groene Bogen (Irissenstr)'!E125,'Olof Palme'!E125,'De Groene Bogen (beukstr)'!E125+'Th J Rijken'!E125,Lambertusschool!E125,JPS!E125,'Het Kompas'!E125,'De Bussel'!E125,'De Bussel (kleine)'!E125,Palet!E125,Vijfhoeven!E125,Wilgen!E125,Dromenvanger!E125)</f>
        <v>398</v>
      </c>
      <c r="F125" s="109">
        <v>0</v>
      </c>
      <c r="G125" s="49"/>
      <c r="H125" s="50"/>
      <c r="K125" s="40"/>
      <c r="L125" s="40"/>
    </row>
    <row r="126" spans="2:12">
      <c r="B126" s="56"/>
      <c r="C126" s="54"/>
      <c r="D126" s="55"/>
      <c r="E126" s="57"/>
      <c r="F126" s="49"/>
      <c r="G126" s="49"/>
      <c r="H126" s="58"/>
      <c r="K126" s="40"/>
      <c r="L126" s="40"/>
    </row>
    <row r="127" spans="2:12" s="13" customFormat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  <c r="K127" s="40">
        <f>SUM(Duinsprong:Dromenvanger!G127)</f>
        <v>0</v>
      </c>
      <c r="L127" s="40">
        <f>G127-K127</f>
        <v>0</v>
      </c>
    </row>
    <row r="128" spans="2:12" s="71" customFormat="1">
      <c r="B128" s="27"/>
      <c r="C128" s="54" t="s">
        <v>29</v>
      </c>
      <c r="D128" s="82"/>
      <c r="E128" s="72"/>
      <c r="F128" s="73"/>
      <c r="G128" s="73"/>
      <c r="H128" s="74"/>
      <c r="K128" s="40"/>
      <c r="L128" s="40"/>
    </row>
    <row r="129" spans="2:12">
      <c r="B129" s="56"/>
      <c r="C129" s="54" t="s">
        <v>30</v>
      </c>
      <c r="D129" s="55"/>
      <c r="E129" s="57"/>
      <c r="F129" s="49"/>
      <c r="G129" s="49"/>
      <c r="H129" s="58"/>
      <c r="K129" s="40"/>
      <c r="L129" s="40"/>
    </row>
    <row r="130" spans="2:12" s="13" customFormat="1">
      <c r="B130" s="53"/>
      <c r="C130" s="54" t="s">
        <v>116</v>
      </c>
      <c r="D130" s="55" t="s">
        <v>35</v>
      </c>
      <c r="E130" s="57">
        <f>SUM(Duinsprong!E130,'Linus-onderwijs'!E130,'De Groene Bogen (Irissenstr)'!E130,'Olof Palme'!E130,'De Groene Bogen (beukstr)'!E130+'Th J Rijken'!E130,Lambertusschool!E130,JPS!E130,'Het Kompas'!E130,'De Bussel'!E130,'De Bussel (kleine)'!E130,Palet!E130,Vijfhoeven!E130,Wilgen!E130,Dromenvanger!E130)</f>
        <v>12</v>
      </c>
      <c r="F130" s="109">
        <v>0</v>
      </c>
      <c r="G130" s="49"/>
      <c r="H130" s="50"/>
      <c r="K130" s="40"/>
      <c r="L130" s="40"/>
    </row>
    <row r="131" spans="2:12">
      <c r="B131" s="56"/>
      <c r="C131" s="54"/>
      <c r="D131" s="55"/>
      <c r="E131" s="57"/>
      <c r="F131" s="49"/>
      <c r="G131" s="49"/>
      <c r="H131" s="58"/>
      <c r="K131" s="40"/>
      <c r="L131" s="40"/>
    </row>
    <row r="132" spans="2:12" s="40" customFormat="1">
      <c r="B132" s="27">
        <v>7826</v>
      </c>
      <c r="C132" s="75" t="s">
        <v>51</v>
      </c>
      <c r="D132" s="28"/>
      <c r="E132" s="72"/>
      <c r="F132" s="48"/>
      <c r="G132" s="48"/>
      <c r="H132" s="29"/>
    </row>
    <row r="133" spans="2:12" s="13" customForma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  <c r="K133" s="40">
        <f>SUM(Duinsprong:Dromenvanger!G133)</f>
        <v>0</v>
      </c>
      <c r="L133" s="40">
        <f>G133-K133</f>
        <v>0</v>
      </c>
    </row>
    <row r="134" spans="2:12" s="71" customFormat="1" ht="22.5">
      <c r="B134" s="27"/>
      <c r="C134" s="54" t="s">
        <v>53</v>
      </c>
      <c r="D134" s="82"/>
      <c r="E134" s="72"/>
      <c r="F134" s="73"/>
      <c r="G134" s="73"/>
      <c r="H134" s="74"/>
      <c r="K134" s="40"/>
      <c r="L134" s="40"/>
    </row>
    <row r="135" spans="2:12">
      <c r="B135" s="56"/>
      <c r="C135" s="54" t="s">
        <v>30</v>
      </c>
      <c r="D135" s="55"/>
      <c r="E135" s="57"/>
      <c r="F135" s="49"/>
      <c r="G135" s="49"/>
      <c r="H135" s="58"/>
      <c r="K135" s="40"/>
      <c r="L135" s="40"/>
    </row>
    <row r="136" spans="2:12" s="13" customFormat="1">
      <c r="B136" s="53"/>
      <c r="C136" s="54" t="s">
        <v>116</v>
      </c>
      <c r="D136" s="55" t="s">
        <v>35</v>
      </c>
      <c r="E136" s="57">
        <f>SUM(Duinsprong!E136,'Linus-onderwijs'!E136,'De Groene Bogen (Irissenstr)'!E136,'Olof Palme'!E136,'De Groene Bogen (beukstr)'!E136+'Th J Rijken'!E136,Lambertusschool!E136,JPS!E136,'Het Kompas'!E136,'De Bussel'!E136,'De Bussel (kleine)'!E136,Palet!E136,Vijfhoeven!E136,Wilgen!E136,Dromenvanger!E136)</f>
        <v>58</v>
      </c>
      <c r="F136" s="109">
        <v>0</v>
      </c>
      <c r="G136" s="49"/>
      <c r="H136" s="50"/>
      <c r="K136" s="40"/>
      <c r="L136" s="40"/>
    </row>
    <row r="137" spans="2:12">
      <c r="B137" s="56"/>
      <c r="C137" s="54"/>
      <c r="D137" s="55"/>
      <c r="E137" s="57"/>
      <c r="F137" s="49"/>
      <c r="G137" s="49"/>
      <c r="H137" s="58"/>
      <c r="K137" s="40"/>
      <c r="L137" s="40"/>
    </row>
    <row r="138" spans="2:12" s="13" customFormat="1" ht="22.5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  <c r="K138" s="40">
        <f>SUM(Duinsprong:Dromenvanger!G138)</f>
        <v>0</v>
      </c>
      <c r="L138" s="40">
        <f>G138-K138</f>
        <v>0</v>
      </c>
    </row>
    <row r="139" spans="2:12" s="71" customFormat="1" ht="22.5">
      <c r="B139" s="27"/>
      <c r="C139" s="54" t="s">
        <v>53</v>
      </c>
      <c r="D139" s="82"/>
      <c r="E139" s="72"/>
      <c r="F139" s="73"/>
      <c r="G139" s="73"/>
      <c r="H139" s="74"/>
      <c r="K139" s="40"/>
      <c r="L139" s="40"/>
    </row>
    <row r="140" spans="2:12">
      <c r="B140" s="56"/>
      <c r="C140" s="54" t="s">
        <v>30</v>
      </c>
      <c r="D140" s="55"/>
      <c r="E140" s="57"/>
      <c r="F140" s="49"/>
      <c r="G140" s="49"/>
      <c r="H140" s="58"/>
      <c r="K140" s="40"/>
      <c r="L140" s="40"/>
    </row>
    <row r="141" spans="2:12" s="13" customFormat="1" ht="24.95" customHeight="1">
      <c r="B141" s="53"/>
      <c r="C141" s="54" t="s">
        <v>115</v>
      </c>
      <c r="D141" s="55" t="s">
        <v>35</v>
      </c>
      <c r="E141" s="57">
        <f>SUM(Duinsprong!E141,'Linus-onderwijs'!E141,'De Groene Bogen (Irissenstr)'!E141,'Olof Palme'!E141,'De Groene Bogen (beukstr)'!E141+'Th J Rijken'!E141,Lambertusschool!E141,JPS!E141,'Het Kompas'!E141,'De Bussel'!E141,'De Bussel (kleine)'!E141,Palet!E141,Vijfhoeven!E141,Wilgen!E141,Dromenvanger!E141)</f>
        <v>14</v>
      </c>
      <c r="F141" s="109">
        <v>0</v>
      </c>
      <c r="G141" s="49"/>
      <c r="H141" s="50"/>
      <c r="K141" s="40"/>
      <c r="L141" s="40"/>
    </row>
    <row r="142" spans="2:12">
      <c r="B142" s="56"/>
      <c r="C142" s="54"/>
      <c r="D142" s="55"/>
      <c r="E142" s="57"/>
      <c r="F142" s="49"/>
      <c r="G142" s="49"/>
      <c r="H142" s="58"/>
      <c r="K142" s="40"/>
      <c r="L142" s="40"/>
    </row>
    <row r="143" spans="2:12" s="13" customFormat="1">
      <c r="B143" s="53"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  <c r="K143" s="40">
        <f>SUM(Duinsprong:Dromenvanger!G143)</f>
        <v>0</v>
      </c>
      <c r="L143" s="40">
        <f>G143-K143</f>
        <v>0</v>
      </c>
    </row>
    <row r="144" spans="2:12" s="71" customFormat="1" ht="26.1" customHeight="1">
      <c r="B144" s="27"/>
      <c r="C144" s="54" t="s">
        <v>53</v>
      </c>
      <c r="D144" s="82"/>
      <c r="E144" s="81"/>
      <c r="F144" s="73"/>
      <c r="G144" s="73"/>
      <c r="H144" s="74"/>
      <c r="K144" s="40"/>
      <c r="L144" s="40"/>
    </row>
    <row r="145" spans="2:12">
      <c r="B145" s="56"/>
      <c r="C145" s="54" t="s">
        <v>30</v>
      </c>
      <c r="D145" s="55"/>
      <c r="E145" s="57"/>
      <c r="F145" s="49"/>
      <c r="G145" s="49"/>
      <c r="H145" s="58"/>
      <c r="K145" s="40"/>
      <c r="L145" s="40"/>
    </row>
    <row r="146" spans="2:12" s="13" customFormat="1" ht="22.5">
      <c r="B146" s="53"/>
      <c r="C146" s="54" t="s">
        <v>31</v>
      </c>
      <c r="D146" s="55" t="s">
        <v>35</v>
      </c>
      <c r="E146" s="57">
        <f>SUM(Duinsprong!E146,'Linus-onderwijs'!E146,'De Groene Bogen (Irissenstr)'!E146,'Olof Palme'!E146,'De Groene Bogen (beukstr)'!E146+'Th J Rijken'!E146,Lambertusschool!E146,JPS!E146,'Het Kompas'!E146,'De Bussel'!E146,'De Bussel (kleine)'!E146,Palet!E146,Vijfhoeven!E146,Wilgen!E146,Dromenvanger!E146)</f>
        <v>231</v>
      </c>
      <c r="F146" s="109">
        <v>0</v>
      </c>
      <c r="G146" s="49"/>
      <c r="H146" s="50"/>
      <c r="K146" s="40"/>
      <c r="L146" s="40"/>
    </row>
    <row r="147" spans="2:12">
      <c r="B147" s="56"/>
      <c r="C147" s="54"/>
      <c r="D147" s="55"/>
      <c r="E147" s="57"/>
      <c r="F147" s="49"/>
      <c r="G147" s="49"/>
      <c r="H147" s="58"/>
      <c r="K147" s="40"/>
      <c r="L147" s="40"/>
    </row>
    <row r="148" spans="2:12" s="40" customFormat="1">
      <c r="B148" s="27">
        <v>7827</v>
      </c>
      <c r="C148" s="75" t="s">
        <v>52</v>
      </c>
      <c r="D148" s="28"/>
      <c r="E148" s="72"/>
      <c r="F148" s="48"/>
      <c r="G148" s="48"/>
      <c r="H148" s="29"/>
    </row>
    <row r="149" spans="2:12" s="13" customFormat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  <c r="K149" s="40">
        <f>SUM(Duinsprong:Dromenvanger!G149)</f>
        <v>0</v>
      </c>
      <c r="L149" s="40">
        <f>G149-K149</f>
        <v>0</v>
      </c>
    </row>
    <row r="150" spans="2:12" s="71" customFormat="1">
      <c r="B150" s="27"/>
      <c r="C150" s="54" t="s">
        <v>54</v>
      </c>
      <c r="D150" s="82"/>
      <c r="E150" s="81"/>
      <c r="F150" s="73"/>
      <c r="G150" s="73"/>
      <c r="H150" s="74"/>
      <c r="K150" s="40"/>
      <c r="L150" s="40"/>
    </row>
    <row r="151" spans="2:12">
      <c r="B151" s="56"/>
      <c r="C151" s="54" t="s">
        <v>30</v>
      </c>
      <c r="D151" s="55"/>
      <c r="E151" s="57"/>
      <c r="F151" s="49"/>
      <c r="G151" s="49"/>
      <c r="H151" s="58"/>
      <c r="K151" s="40"/>
      <c r="L151" s="40"/>
    </row>
    <row r="152" spans="2:12" s="13" customFormat="1" ht="22.5">
      <c r="B152" s="53"/>
      <c r="C152" s="54" t="s">
        <v>31</v>
      </c>
      <c r="D152" s="55" t="s">
        <v>35</v>
      </c>
      <c r="E152" s="57">
        <f>SUM(Duinsprong!E152,'Linus-onderwijs'!E152,'De Groene Bogen (Irissenstr)'!E152,'Olof Palme'!E152,'De Groene Bogen (beukstr)'!E152+'Th J Rijken'!E152,Lambertusschool!E152,JPS!E152,'Het Kompas'!E152,'De Bussel'!E152,'De Bussel (kleine)'!E152,Palet!E152,Vijfhoeven!E152,Wilgen!E152,Dromenvanger!E152)</f>
        <v>419</v>
      </c>
      <c r="F152" s="109">
        <v>0</v>
      </c>
      <c r="G152" s="49"/>
      <c r="H152" s="50"/>
      <c r="K152" s="40"/>
      <c r="L152" s="40"/>
    </row>
    <row r="153" spans="2:12">
      <c r="B153" s="56"/>
      <c r="C153" s="54"/>
      <c r="D153" s="55"/>
      <c r="E153" s="57"/>
      <c r="F153" s="49"/>
      <c r="G153" s="49"/>
      <c r="H153" s="58"/>
      <c r="K153" s="40"/>
      <c r="L153" s="40"/>
    </row>
    <row r="154" spans="2:12" s="13" customFormat="1" ht="22.5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  <c r="K154" s="40">
        <f>SUM(Duinsprong:Dromenvanger!G154)</f>
        <v>0</v>
      </c>
      <c r="L154" s="40">
        <f>G154-K154</f>
        <v>0</v>
      </c>
    </row>
    <row r="155" spans="2:12" s="71" customFormat="1">
      <c r="B155" s="27"/>
      <c r="C155" s="54" t="s">
        <v>54</v>
      </c>
      <c r="D155" s="82"/>
      <c r="E155" s="72"/>
      <c r="F155" s="73"/>
      <c r="G155" s="73"/>
      <c r="H155" s="74"/>
      <c r="K155" s="40"/>
      <c r="L155" s="40"/>
    </row>
    <row r="156" spans="2:12">
      <c r="B156" s="56"/>
      <c r="C156" s="54" t="s">
        <v>30</v>
      </c>
      <c r="D156" s="55"/>
      <c r="E156" s="57"/>
      <c r="F156" s="49"/>
      <c r="G156" s="49"/>
      <c r="H156" s="58"/>
      <c r="K156" s="40"/>
      <c r="L156" s="40"/>
    </row>
    <row r="157" spans="2:12" s="13" customFormat="1" ht="22.5">
      <c r="B157" s="53"/>
      <c r="C157" s="54" t="s">
        <v>31</v>
      </c>
      <c r="D157" s="55" t="s">
        <v>35</v>
      </c>
      <c r="E157" s="57">
        <f>SUM(Duinsprong!E157,'Linus-onderwijs'!E157,'De Groene Bogen (Irissenstr)'!E157,'Olof Palme'!E157,'De Groene Bogen (beukstr)'!E157+'Th J Rijken'!E157,Lambertusschool!E157,JPS!E157,'Het Kompas'!E157,'De Bussel'!E157,'De Bussel (kleine)'!E157,Palet!E157,Vijfhoeven!E157,Wilgen!E157,Dromenvanger!E157)</f>
        <v>199</v>
      </c>
      <c r="F157" s="109">
        <v>0</v>
      </c>
      <c r="G157" s="49"/>
      <c r="H157" s="50"/>
      <c r="K157" s="40"/>
      <c r="L157" s="40"/>
    </row>
    <row r="158" spans="2:12">
      <c r="B158" s="56"/>
      <c r="C158" s="54"/>
      <c r="D158" s="55"/>
      <c r="E158" s="57"/>
      <c r="F158" s="49"/>
      <c r="G158" s="49"/>
      <c r="H158" s="58"/>
      <c r="K158" s="40"/>
      <c r="L158" s="40"/>
    </row>
    <row r="159" spans="2:12" s="13" customFormat="1">
      <c r="B159" s="53"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  <c r="K159" s="40">
        <f>SUM(Duinsprong:Dromenvanger!G159)</f>
        <v>0</v>
      </c>
      <c r="L159" s="40">
        <f>G159-K159</f>
        <v>0</v>
      </c>
    </row>
    <row r="160" spans="2:12" s="71" customFormat="1">
      <c r="B160" s="27"/>
      <c r="C160" s="54" t="s">
        <v>54</v>
      </c>
      <c r="D160" s="82"/>
      <c r="E160" s="81"/>
      <c r="F160" s="73"/>
      <c r="G160" s="73"/>
      <c r="H160" s="74"/>
      <c r="K160" s="40"/>
      <c r="L160" s="40"/>
    </row>
    <row r="161" spans="2:12">
      <c r="B161" s="56"/>
      <c r="C161" s="54" t="s">
        <v>30</v>
      </c>
      <c r="D161" s="55"/>
      <c r="E161" s="57"/>
      <c r="F161" s="49"/>
      <c r="G161" s="49"/>
      <c r="H161" s="58"/>
      <c r="K161" s="40"/>
      <c r="L161" s="40"/>
    </row>
    <row r="162" spans="2:12" s="13" customFormat="1" ht="22.5">
      <c r="B162" s="53"/>
      <c r="C162" s="54" t="s">
        <v>31</v>
      </c>
      <c r="D162" s="55" t="s">
        <v>35</v>
      </c>
      <c r="E162" s="57">
        <f>SUM(Duinsprong!E162,'Linus-onderwijs'!E162,'De Groene Bogen (Irissenstr)'!E162,'Olof Palme'!E162,'De Groene Bogen (beukstr)'!E162+'Th J Rijken'!E162,Lambertusschool!E162,JPS!E162,'Het Kompas'!E162,'De Bussel'!E162,'De Bussel (kleine)'!E162,Palet!E162,Vijfhoeven!E162,Wilgen!E162,Dromenvanger!E162)</f>
        <v>133.5</v>
      </c>
      <c r="F162" s="109">
        <v>0</v>
      </c>
      <c r="G162" s="49"/>
      <c r="H162" s="50"/>
      <c r="K162" s="40"/>
      <c r="L162" s="40"/>
    </row>
    <row r="163" spans="2:12" s="13" customFormat="1" ht="22.5">
      <c r="B163" s="53"/>
      <c r="C163" s="54" t="s">
        <v>208</v>
      </c>
      <c r="D163" s="55"/>
      <c r="E163" s="57"/>
      <c r="F163" s="49"/>
      <c r="G163" s="49"/>
      <c r="H163" s="50"/>
      <c r="K163" s="40"/>
      <c r="L163" s="40"/>
    </row>
    <row r="164" spans="2:12">
      <c r="B164" s="56"/>
      <c r="C164" s="54"/>
      <c r="D164" s="55"/>
      <c r="E164" s="57"/>
      <c r="F164" s="49"/>
      <c r="G164" s="49"/>
      <c r="H164" s="58"/>
      <c r="K164" s="40"/>
      <c r="L164" s="40"/>
    </row>
    <row r="165" spans="2:12" s="40" customFormat="1">
      <c r="B165" s="27">
        <v>7828</v>
      </c>
      <c r="C165" s="75" t="s">
        <v>79</v>
      </c>
      <c r="D165" s="28"/>
      <c r="E165" s="72"/>
      <c r="F165" s="48"/>
      <c r="G165" s="48"/>
      <c r="H165" s="29"/>
    </row>
    <row r="166" spans="2:12" s="13" customFormat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  <c r="K166" s="40">
        <f>SUM(Duinsprong:Dromenvanger!G166)</f>
        <v>0</v>
      </c>
      <c r="L166" s="40">
        <f>G166-K166</f>
        <v>0</v>
      </c>
    </row>
    <row r="167" spans="2:12" s="71" customFormat="1">
      <c r="B167" s="27"/>
      <c r="C167" s="54" t="s">
        <v>81</v>
      </c>
      <c r="D167" s="28" t="s">
        <v>21</v>
      </c>
      <c r="E167" s="57">
        <f>SUM(Duinsprong!E167,'Linus-onderwijs'!E167,'De Groene Bogen (Irissenstr)'!E167,'Olof Palme'!E167,'De Groene Bogen (beukstr)'!E167+'Th J Rijken'!E167,Lambertusschool!E167,JPS!E167,'Het Kompas'!E167,'De Bussel'!E167,'De Bussel (kleine)'!E167,Palet!E167,Vijfhoeven!E167,Wilgen!E167,Dromenvanger!E167)</f>
        <v>5</v>
      </c>
      <c r="F167" s="111">
        <v>0</v>
      </c>
      <c r="G167" s="73"/>
      <c r="H167" s="74"/>
      <c r="K167" s="40"/>
      <c r="L167" s="40"/>
    </row>
    <row r="168" spans="2:12">
      <c r="B168" s="56"/>
      <c r="C168" s="54" t="s">
        <v>82</v>
      </c>
      <c r="D168" s="55"/>
      <c r="E168" s="57"/>
      <c r="F168" s="49"/>
      <c r="G168" s="49"/>
      <c r="H168" s="58"/>
      <c r="K168" s="40"/>
      <c r="L168" s="40"/>
    </row>
    <row r="169" spans="2:12">
      <c r="B169" s="56"/>
      <c r="C169" s="54"/>
      <c r="D169" s="55"/>
      <c r="E169" s="57"/>
      <c r="F169" s="49"/>
      <c r="G169" s="49"/>
      <c r="H169" s="58"/>
      <c r="K169" s="40"/>
      <c r="L169" s="40"/>
    </row>
    <row r="170" spans="2:12" s="13" customFormat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  <c r="K170" s="40">
        <f>SUM(Duinsprong:Dromenvanger!G170)</f>
        <v>0</v>
      </c>
      <c r="L170" s="40">
        <f>G170-K170</f>
        <v>0</v>
      </c>
    </row>
    <row r="171" spans="2:12" s="71" customFormat="1">
      <c r="B171" s="27"/>
      <c r="C171" s="54" t="s">
        <v>83</v>
      </c>
      <c r="D171" s="28" t="s">
        <v>21</v>
      </c>
      <c r="E171" s="57">
        <f>SUM(Duinsprong!E171,'Linus-onderwijs'!E171,'De Groene Bogen (Irissenstr)'!E171,'Olof Palme'!E171,'De Groene Bogen (beukstr)'!E171+'Th J Rijken'!E171,Lambertusschool!E171,JPS!E171,'Het Kompas'!E171,'De Bussel'!E171,'De Bussel (kleine)'!E171,Palet!E171,Vijfhoeven!E171,Wilgen!E171,Dromenvanger!E171)</f>
        <v>15</v>
      </c>
      <c r="F171" s="111">
        <v>0</v>
      </c>
      <c r="G171" s="73"/>
      <c r="H171" s="74"/>
      <c r="K171" s="40"/>
      <c r="L171" s="40"/>
    </row>
    <row r="172" spans="2:12">
      <c r="B172" s="56"/>
      <c r="C172" s="54" t="s">
        <v>84</v>
      </c>
      <c r="D172" s="55"/>
      <c r="E172" s="57"/>
      <c r="F172" s="49"/>
      <c r="G172" s="49"/>
      <c r="H172" s="58"/>
      <c r="K172" s="40"/>
      <c r="L172" s="40"/>
    </row>
    <row r="173" spans="2:12" ht="22.5">
      <c r="B173" s="56"/>
      <c r="C173" s="54" t="s">
        <v>85</v>
      </c>
      <c r="D173" s="55"/>
      <c r="E173" s="57"/>
      <c r="F173" s="49"/>
      <c r="G173" s="49"/>
      <c r="H173" s="58"/>
      <c r="K173" s="40"/>
      <c r="L173" s="40"/>
    </row>
    <row r="174" spans="2:12">
      <c r="B174" s="56"/>
      <c r="C174" s="54"/>
      <c r="D174" s="55"/>
      <c r="E174" s="57"/>
      <c r="F174" s="49"/>
      <c r="G174" s="49"/>
      <c r="H174" s="58"/>
      <c r="K174" s="40"/>
      <c r="L174" s="40"/>
    </row>
    <row r="175" spans="2:12" s="13" customFormat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  <c r="K175" s="40">
        <f>SUM(Duinsprong:Dromenvanger!G175)</f>
        <v>0</v>
      </c>
      <c r="L175" s="40">
        <f>G175-K175</f>
        <v>0</v>
      </c>
    </row>
    <row r="176" spans="2:12" s="71" customFormat="1" ht="22.5">
      <c r="B176" s="27"/>
      <c r="C176" s="54" t="s">
        <v>118</v>
      </c>
      <c r="D176" s="28" t="s">
        <v>21</v>
      </c>
      <c r="E176" s="57">
        <f>SUM(Duinsprong!E176,'Linus-onderwijs'!E176,'De Groene Bogen (Irissenstr)'!E176,'Olof Palme'!E176,'De Groene Bogen (beukstr)'!E176+'Th J Rijken'!E176,Lambertusschool!E176,JPS!E176,'Het Kompas'!E176,'De Bussel'!E176,'De Bussel (kleine)'!E176,Palet!E176,Vijfhoeven!E176,Wilgen!E176,Dromenvanger!E176)</f>
        <v>18</v>
      </c>
      <c r="F176" s="111">
        <v>0</v>
      </c>
      <c r="G176" s="73"/>
      <c r="H176" s="74"/>
      <c r="K176" s="40"/>
      <c r="L176" s="40"/>
    </row>
    <row r="177" spans="2:12">
      <c r="B177" s="56"/>
      <c r="C177" s="54" t="s">
        <v>84</v>
      </c>
      <c r="D177" s="55"/>
      <c r="E177" s="57"/>
      <c r="F177" s="49"/>
      <c r="G177" s="49"/>
      <c r="H177" s="58"/>
      <c r="K177" s="40"/>
      <c r="L177" s="40"/>
    </row>
    <row r="178" spans="2:12">
      <c r="B178" s="56"/>
      <c r="C178" s="54"/>
      <c r="D178" s="55"/>
      <c r="E178" s="57"/>
      <c r="F178" s="49"/>
      <c r="G178" s="49"/>
      <c r="H178" s="58"/>
      <c r="K178" s="40"/>
      <c r="L178" s="40"/>
    </row>
    <row r="179" spans="2:12" s="40" customFormat="1">
      <c r="B179" s="27">
        <v>7829</v>
      </c>
      <c r="C179" s="75" t="s">
        <v>14</v>
      </c>
      <c r="D179" s="28"/>
      <c r="E179" s="72"/>
      <c r="F179" s="48"/>
      <c r="G179" s="48"/>
      <c r="H179" s="29"/>
    </row>
    <row r="180" spans="2:12" s="13" customFormat="1">
      <c r="B180" s="53">
        <v>782910</v>
      </c>
      <c r="C180" s="54" t="s">
        <v>86</v>
      </c>
      <c r="D180" s="55" t="s">
        <v>26</v>
      </c>
      <c r="E180" s="57">
        <v>1</v>
      </c>
      <c r="F180" s="48">
        <f>PRODUCT(F181,E181)</f>
        <v>0</v>
      </c>
      <c r="G180" s="49">
        <f>E180*F180</f>
        <v>0</v>
      </c>
      <c r="H180" s="50"/>
      <c r="K180" s="40">
        <f>SUM(Duinsprong:Dromenvanger!G180)</f>
        <v>0</v>
      </c>
      <c r="L180" s="40">
        <f>G180-K180</f>
        <v>0</v>
      </c>
    </row>
    <row r="181" spans="2:12" s="71" customFormat="1" ht="39" customHeight="1">
      <c r="B181" s="27"/>
      <c r="C181" s="54" t="s">
        <v>87</v>
      </c>
      <c r="D181" s="28" t="s">
        <v>21</v>
      </c>
      <c r="E181" s="57">
        <f>SUM(Duinsprong!E181,'Linus-onderwijs'!E181,'De Groene Bogen (Irissenstr)'!E181,'Olof Palme'!E181,'De Groene Bogen (beukstr)'!E181+'Th J Rijken'!E181,Lambertusschool!E181,JPS!E181,'Het Kompas'!E181,'De Bussel'!E181,'De Bussel (kleine)'!E181,Palet!E181,Vijfhoeven!E181,Wilgen!E181,Dromenvanger!E181)</f>
        <v>78</v>
      </c>
      <c r="F181" s="111">
        <v>0</v>
      </c>
      <c r="G181" s="73"/>
      <c r="H181" s="74"/>
      <c r="K181" s="40"/>
      <c r="L181" s="40"/>
    </row>
    <row r="182" spans="2:12">
      <c r="B182" s="56"/>
      <c r="C182" s="54" t="s">
        <v>84</v>
      </c>
      <c r="D182" s="55"/>
      <c r="E182" s="57"/>
      <c r="F182" s="49"/>
      <c r="G182" s="49"/>
      <c r="H182" s="58"/>
      <c r="K182" s="40"/>
      <c r="L182" s="40"/>
    </row>
    <row r="183" spans="2:12">
      <c r="B183" s="56"/>
      <c r="C183" s="54"/>
      <c r="D183" s="55"/>
      <c r="E183" s="57"/>
      <c r="F183" s="49"/>
      <c r="G183" s="49"/>
      <c r="H183" s="58"/>
      <c r="K183" s="40"/>
      <c r="L183" s="40"/>
    </row>
    <row r="184" spans="2:12" s="13" customFormat="1" ht="12" customHeight="1">
      <c r="B184" s="53">
        <f>B180+10</f>
        <v>782920</v>
      </c>
      <c r="C184" s="54" t="s">
        <v>88</v>
      </c>
      <c r="D184" s="55" t="s">
        <v>26</v>
      </c>
      <c r="E184" s="57">
        <v>1</v>
      </c>
      <c r="F184" s="48">
        <f>PRODUCT(F185,E185)</f>
        <v>0</v>
      </c>
      <c r="G184" s="49">
        <f>E184*F184</f>
        <v>0</v>
      </c>
      <c r="H184" s="50"/>
      <c r="K184" s="40">
        <f>SUM(Duinsprong:Dromenvanger!G184)</f>
        <v>0</v>
      </c>
      <c r="L184" s="40">
        <f>G184-K184</f>
        <v>0</v>
      </c>
    </row>
    <row r="185" spans="2:12" s="71" customFormat="1" ht="39" customHeight="1">
      <c r="B185" s="27"/>
      <c r="C185" s="54" t="s">
        <v>89</v>
      </c>
      <c r="D185" s="28" t="s">
        <v>21</v>
      </c>
      <c r="E185" s="57">
        <f>SUM(Duinsprong!E185,'Linus-onderwijs'!E185,'De Groene Bogen (Irissenstr)'!E185,'Olof Palme'!E185,'De Groene Bogen (beukstr)'!E185+'Th J Rijken'!E185,Lambertusschool!E185,JPS!E185,'Het Kompas'!E185,'De Bussel'!E185,'De Bussel (kleine)'!E185,Palet!E185,Vijfhoeven!E185,Wilgen!E185,Dromenvanger!E185)</f>
        <v>126</v>
      </c>
      <c r="F185" s="111">
        <v>0</v>
      </c>
      <c r="G185" s="73"/>
      <c r="H185" s="74"/>
      <c r="K185" s="40"/>
      <c r="L185" s="40"/>
    </row>
    <row r="186" spans="2:12">
      <c r="B186" s="56"/>
      <c r="C186" s="54" t="s">
        <v>84</v>
      </c>
      <c r="D186" s="55"/>
      <c r="E186" s="57"/>
      <c r="F186" s="49"/>
      <c r="G186" s="49"/>
      <c r="H186" s="58"/>
      <c r="K186" s="40"/>
      <c r="L186" s="40"/>
    </row>
    <row r="187" spans="2:12" ht="26.1" customHeight="1">
      <c r="B187" s="56"/>
      <c r="C187" s="54" t="s">
        <v>90</v>
      </c>
      <c r="D187" s="55"/>
      <c r="E187" s="57"/>
      <c r="F187" s="49"/>
      <c r="G187" s="49"/>
      <c r="H187" s="58"/>
      <c r="K187" s="40"/>
      <c r="L187" s="40"/>
    </row>
    <row r="188" spans="2:12">
      <c r="B188" s="56"/>
      <c r="C188" s="54"/>
      <c r="D188" s="55"/>
      <c r="E188" s="57"/>
      <c r="F188" s="49"/>
      <c r="G188" s="49"/>
      <c r="H188" s="58"/>
      <c r="K188" s="40"/>
      <c r="L188" s="40"/>
    </row>
    <row r="189" spans="2:12" s="13" customFormat="1">
      <c r="B189" s="53">
        <f>B184+10</f>
        <v>782930</v>
      </c>
      <c r="C189" s="54" t="s">
        <v>117</v>
      </c>
      <c r="D189" s="55" t="s">
        <v>26</v>
      </c>
      <c r="E189" s="57">
        <v>4</v>
      </c>
      <c r="F189" s="48">
        <f>PRODUCT(F190,E190)</f>
        <v>0</v>
      </c>
      <c r="G189" s="49">
        <f>E189*F189</f>
        <v>0</v>
      </c>
      <c r="H189" s="50"/>
      <c r="K189" s="40">
        <f>SUM(Duinsprong:Dromenvanger!G189)</f>
        <v>0</v>
      </c>
      <c r="L189" s="40">
        <f>G189-K189</f>
        <v>0</v>
      </c>
    </row>
    <row r="190" spans="2:12" s="71" customFormat="1" ht="22.5">
      <c r="B190" s="27"/>
      <c r="C190" s="54" t="s">
        <v>118</v>
      </c>
      <c r="D190" s="28" t="s">
        <v>21</v>
      </c>
      <c r="E190" s="57">
        <f>SUM(Duinsprong!E190,'Linus-onderwijs'!E190,'De Groene Bogen (Irissenstr)'!E190,'Olof Palme'!E190,'De Groene Bogen (beukstr)'!E190+'Th J Rijken'!E190,Lambertusschool!E190,JPS!E190,'Het Kompas'!E190,'De Bussel'!E190,'De Bussel (kleine)'!E190,Palet!E190,Vijfhoeven!E190,Wilgen!E190,Dromenvanger!E190)</f>
        <v>81</v>
      </c>
      <c r="F190" s="111">
        <v>0</v>
      </c>
      <c r="G190" s="73"/>
      <c r="H190" s="74"/>
      <c r="K190" s="40"/>
      <c r="L190" s="40"/>
    </row>
    <row r="191" spans="2:12">
      <c r="B191" s="56"/>
      <c r="C191" s="54" t="s">
        <v>84</v>
      </c>
      <c r="D191" s="55"/>
      <c r="E191" s="57"/>
      <c r="F191" s="49"/>
      <c r="G191" s="49"/>
      <c r="H191" s="58"/>
      <c r="K191" s="40"/>
      <c r="L191" s="40"/>
    </row>
    <row r="192" spans="2:12">
      <c r="B192" s="56"/>
      <c r="C192" s="54"/>
      <c r="D192" s="55"/>
      <c r="E192" s="57"/>
      <c r="F192" s="49"/>
      <c r="G192" s="49"/>
      <c r="H192" s="58"/>
      <c r="K192" s="40"/>
      <c r="L192" s="40"/>
    </row>
    <row r="193" spans="2:12" s="71" customFormat="1">
      <c r="B193" s="27">
        <v>784</v>
      </c>
      <c r="C193" s="75" t="s">
        <v>91</v>
      </c>
      <c r="D193" s="82"/>
      <c r="E193" s="81"/>
      <c r="F193" s="73"/>
      <c r="G193" s="73"/>
      <c r="H193" s="74"/>
      <c r="K193" s="40"/>
      <c r="L193" s="40"/>
    </row>
    <row r="194" spans="2:12" s="40" customFormat="1">
      <c r="B194" s="27">
        <v>7841</v>
      </c>
      <c r="C194" s="75" t="s">
        <v>92</v>
      </c>
      <c r="D194" s="28"/>
      <c r="E194" s="72"/>
      <c r="F194" s="48"/>
      <c r="G194" s="48"/>
      <c r="H194" s="29"/>
    </row>
    <row r="195" spans="2:12" s="13" customFormat="1">
      <c r="B195" s="53">
        <v>784110</v>
      </c>
      <c r="C195" s="54" t="s">
        <v>93</v>
      </c>
      <c r="D195" s="55" t="s">
        <v>26</v>
      </c>
      <c r="E195" s="57">
        <v>4</v>
      </c>
      <c r="F195" s="48">
        <f>PRODUCT(F196,E196)</f>
        <v>0</v>
      </c>
      <c r="G195" s="49">
        <f>E195*F195</f>
        <v>0</v>
      </c>
      <c r="H195" s="50"/>
      <c r="K195" s="40">
        <f>SUM(Duinsprong:Dromenvanger!G195)</f>
        <v>0</v>
      </c>
      <c r="L195" s="40">
        <f>G195-K195</f>
        <v>0</v>
      </c>
    </row>
    <row r="196" spans="2:12" s="71" customFormat="1" ht="22.5">
      <c r="B196" s="27"/>
      <c r="C196" s="54" t="s">
        <v>94</v>
      </c>
      <c r="D196" s="28" t="s">
        <v>21</v>
      </c>
      <c r="E196" s="57">
        <f>SUM(Duinsprong!E196,'Linus-onderwijs'!E196,'De Groene Bogen (Irissenstr)'!E196,'Olof Palme'!E196,'De Groene Bogen (beukstr)'!E196+'Th J Rijken'!E196,Lambertusschool!E196,JPS!E196,'Het Kompas'!E196,'De Bussel'!E196,'De Bussel (kleine)'!E196,Palet!E196,Vijfhoeven!E196,Wilgen!E196,Dromenvanger!E196)</f>
        <v>5</v>
      </c>
      <c r="F196" s="111">
        <v>0</v>
      </c>
      <c r="G196" s="73"/>
      <c r="H196" s="74"/>
      <c r="K196" s="40"/>
      <c r="L196" s="40"/>
    </row>
    <row r="197" spans="2:12">
      <c r="B197" s="56"/>
      <c r="C197" s="54"/>
      <c r="D197" s="55"/>
      <c r="E197" s="57"/>
      <c r="F197" s="49"/>
      <c r="G197" s="49"/>
      <c r="H197" s="58"/>
      <c r="K197" s="40"/>
      <c r="L197" s="40"/>
    </row>
    <row r="198" spans="2:12" s="13" customFormat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  <c r="K198" s="40">
        <f>SUM(Duinsprong:Dromenvanger!G198)</f>
        <v>0</v>
      </c>
      <c r="L198" s="40">
        <f>G198-K198</f>
        <v>0</v>
      </c>
    </row>
    <row r="199" spans="2:12" s="71" customFormat="1" ht="33.75">
      <c r="B199" s="27"/>
      <c r="C199" s="54" t="s">
        <v>209</v>
      </c>
      <c r="D199" s="28" t="s">
        <v>21</v>
      </c>
      <c r="E199" s="57">
        <f>SUM(Duinsprong!E199,'Linus-onderwijs'!E199,'De Groene Bogen (Irissenstr)'!E199,'Olof Palme'!E199,'De Groene Bogen (beukstr)'!E199+'Th J Rijken'!E199,Lambertusschool!E199,JPS!E199,'Het Kompas'!E199,'De Bussel'!E199,'De Bussel (kleine)'!E199,Palet!E199,Vijfhoeven!E199,Wilgen!E199,Dromenvanger!E199)</f>
        <v>4</v>
      </c>
      <c r="F199" s="111">
        <v>0</v>
      </c>
      <c r="G199" s="73"/>
      <c r="H199" s="74"/>
      <c r="K199" s="40"/>
      <c r="L199" s="40"/>
    </row>
    <row r="200" spans="2:12">
      <c r="B200" s="56"/>
      <c r="C200" s="54"/>
      <c r="D200" s="55"/>
      <c r="E200" s="57"/>
      <c r="F200" s="49"/>
      <c r="G200" s="49"/>
      <c r="H200" s="58"/>
      <c r="K200" s="40"/>
      <c r="L200" s="40"/>
    </row>
    <row r="201" spans="2:12" s="40" customFormat="1">
      <c r="B201" s="27">
        <v>7842</v>
      </c>
      <c r="C201" s="75" t="s">
        <v>108</v>
      </c>
      <c r="D201" s="28"/>
      <c r="E201" s="72"/>
      <c r="F201" s="48"/>
      <c r="G201" s="48"/>
      <c r="H201" s="29"/>
    </row>
    <row r="202" spans="2:12" s="13" customFormat="1">
      <c r="B202" s="53">
        <v>784210</v>
      </c>
      <c r="C202" s="54" t="s">
        <v>106</v>
      </c>
      <c r="D202" s="55" t="s">
        <v>26</v>
      </c>
      <c r="E202" s="57">
        <v>1</v>
      </c>
      <c r="F202" s="48">
        <f>PRODUCT(F203,E203)</f>
        <v>0</v>
      </c>
      <c r="G202" s="49">
        <f>E202*F202</f>
        <v>0</v>
      </c>
      <c r="H202" s="50"/>
      <c r="K202" s="40">
        <f>SUM(Duinsprong:Dromenvanger!G202)</f>
        <v>0</v>
      </c>
      <c r="L202" s="40">
        <f>G202-K202</f>
        <v>0</v>
      </c>
    </row>
    <row r="203" spans="2:12" s="71" customFormat="1">
      <c r="B203" s="27"/>
      <c r="C203" s="54" t="s">
        <v>107</v>
      </c>
      <c r="D203" s="28" t="s">
        <v>21</v>
      </c>
      <c r="E203" s="57">
        <f>SUM(Duinsprong!E203,'Linus-onderwijs'!E203,'De Groene Bogen (Irissenstr)'!E203,'Olof Palme'!E203,'De Groene Bogen (beukstr)'!E203+'Th J Rijken'!E203,Lambertusschool!E203,JPS!E203,'Het Kompas'!E203,'De Bussel'!E203,'De Bussel (kleine)'!E203,Palet!E203,Vijfhoeven!E203,Wilgen!E203,Dromenvanger!E203)</f>
        <v>43</v>
      </c>
      <c r="F203" s="111">
        <v>0</v>
      </c>
      <c r="G203" s="73"/>
      <c r="H203" s="74"/>
      <c r="K203" s="40"/>
      <c r="L203" s="40"/>
    </row>
    <row r="204" spans="2:12">
      <c r="B204" s="56"/>
      <c r="C204" s="54"/>
      <c r="D204" s="55"/>
      <c r="E204" s="57"/>
      <c r="F204" s="49"/>
      <c r="G204" s="49"/>
      <c r="H204" s="58"/>
      <c r="K204" s="40"/>
      <c r="L204" s="40"/>
    </row>
    <row r="205" spans="2:12" s="40" customFormat="1">
      <c r="B205" s="27">
        <v>7844</v>
      </c>
      <c r="C205" s="75" t="s">
        <v>109</v>
      </c>
      <c r="D205" s="28"/>
      <c r="E205" s="72"/>
      <c r="F205" s="48"/>
      <c r="G205" s="48"/>
      <c r="H205" s="29"/>
    </row>
    <row r="206" spans="2:12" s="13" customFormat="1">
      <c r="B206" s="53">
        <v>784410</v>
      </c>
      <c r="C206" s="54" t="s">
        <v>112</v>
      </c>
      <c r="D206" s="55" t="s">
        <v>26</v>
      </c>
      <c r="E206" s="57">
        <v>5</v>
      </c>
      <c r="F206" s="48">
        <f>PRODUCT(F208,E208)</f>
        <v>0</v>
      </c>
      <c r="G206" s="49">
        <f>E206*F206</f>
        <v>0</v>
      </c>
      <c r="H206" s="50"/>
      <c r="K206" s="40">
        <f>SUM(Duinsprong:Dromenvanger!G206)</f>
        <v>0</v>
      </c>
      <c r="L206" s="40">
        <f>G206-K206</f>
        <v>0</v>
      </c>
    </row>
    <row r="207" spans="2:12" s="71" customFormat="1" ht="22.5">
      <c r="B207" s="27"/>
      <c r="C207" s="54" t="s">
        <v>110</v>
      </c>
      <c r="D207" s="28"/>
      <c r="E207" s="81"/>
      <c r="F207" s="73"/>
      <c r="G207" s="73"/>
      <c r="H207" s="74"/>
      <c r="K207" s="40"/>
      <c r="L207" s="40"/>
    </row>
    <row r="208" spans="2:12" s="71" customFormat="1" ht="26.1" customHeight="1">
      <c r="B208" s="27"/>
      <c r="C208" s="54" t="s">
        <v>119</v>
      </c>
      <c r="D208" s="28" t="s">
        <v>120</v>
      </c>
      <c r="E208" s="57">
        <f>SUM(Duinsprong!E208,'Linus-onderwijs'!E208,'De Groene Bogen (Irissenstr)'!E208,'Olof Palme'!E208,'De Groene Bogen (beukstr)'!E208+'Th J Rijken'!E208,Lambertusschool!E208,JPS!E208,'Het Kompas'!E208,'De Bussel'!E208,'De Bussel (kleine)'!E208,Palet!E208,Vijfhoeven!E208,Wilgen!E208,Dromenvanger!E208)</f>
        <v>303.17000000000007</v>
      </c>
      <c r="F208" s="111">
        <v>0</v>
      </c>
      <c r="G208" s="73"/>
      <c r="H208" s="74"/>
      <c r="K208" s="40"/>
      <c r="L208" s="40"/>
    </row>
    <row r="209" spans="2:12">
      <c r="B209" s="56"/>
      <c r="C209" s="54"/>
      <c r="D209" s="55"/>
      <c r="E209" s="57"/>
      <c r="F209" s="49"/>
      <c r="G209" s="49"/>
      <c r="H209" s="58"/>
      <c r="K209" s="40"/>
      <c r="L209" s="40"/>
    </row>
    <row r="210" spans="2:12" s="13" customFormat="1">
      <c r="B210" s="53">
        <v>784420</v>
      </c>
      <c r="C210" s="54" t="s">
        <v>112</v>
      </c>
      <c r="D210" s="55" t="s">
        <v>26</v>
      </c>
      <c r="E210" s="57">
        <v>1</v>
      </c>
      <c r="F210" s="48">
        <f>PRODUCT(F212,E212)</f>
        <v>0</v>
      </c>
      <c r="G210" s="49">
        <f>E210*F210</f>
        <v>0</v>
      </c>
      <c r="H210" s="50"/>
      <c r="K210" s="40">
        <f>SUM(Duinsprong:Dromenvanger!G210)</f>
        <v>0</v>
      </c>
      <c r="L210" s="40">
        <f>G210-K210</f>
        <v>0</v>
      </c>
    </row>
    <row r="211" spans="2:12" s="71" customFormat="1" ht="22.5">
      <c r="B211" s="27"/>
      <c r="C211" s="54" t="s">
        <v>113</v>
      </c>
      <c r="D211" s="28"/>
      <c r="E211" s="81"/>
      <c r="F211" s="73"/>
      <c r="G211" s="73"/>
      <c r="H211" s="74"/>
      <c r="K211" s="40"/>
      <c r="L211" s="40"/>
    </row>
    <row r="212" spans="2:12" s="71" customFormat="1" ht="33.75">
      <c r="B212" s="78"/>
      <c r="C212" s="79" t="s">
        <v>114</v>
      </c>
      <c r="D212" s="80" t="s">
        <v>120</v>
      </c>
      <c r="E212" s="57">
        <f>SUM(Duinsprong!E212,'Linus-onderwijs'!E212,'De Groene Bogen (Irissenstr)'!E212,'Olof Palme'!E212,'De Groene Bogen (beukstr)'!E212+'Th J Rijken'!E212,Lambertusschool!E212,JPS!E212,'Het Kompas'!E212,'De Bussel'!E212,'De Bussel (kleine)'!E212,Palet!E212,Vijfhoeven!E212,Wilgen!E212,Dromenvanger!E212)</f>
        <v>348.26</v>
      </c>
      <c r="F212" s="112">
        <v>0</v>
      </c>
      <c r="G212" s="76"/>
      <c r="H212" s="77"/>
      <c r="K212" s="40"/>
      <c r="L212" s="40"/>
    </row>
    <row r="213" spans="2:12" s="71" customFormat="1">
      <c r="B213" s="27"/>
      <c r="C213" s="54"/>
      <c r="D213" s="28"/>
      <c r="E213" s="72"/>
      <c r="F213" s="48"/>
      <c r="G213" s="73"/>
      <c r="H213" s="74"/>
      <c r="K213" s="40"/>
      <c r="L213" s="40"/>
    </row>
    <row r="214" spans="2:12" s="40" customFormat="1">
      <c r="B214" s="27">
        <v>7845</v>
      </c>
      <c r="C214" s="75" t="s">
        <v>137</v>
      </c>
      <c r="D214" s="28"/>
      <c r="E214" s="72"/>
      <c r="F214" s="48"/>
      <c r="G214" s="48"/>
      <c r="H214" s="29"/>
    </row>
    <row r="215" spans="2:12" s="13" customFormat="1">
      <c r="B215" s="53">
        <v>784210</v>
      </c>
      <c r="C215" s="54" t="s">
        <v>138</v>
      </c>
      <c r="D215" s="55" t="s">
        <v>140</v>
      </c>
      <c r="E215" s="57">
        <v>1</v>
      </c>
      <c r="F215" s="48">
        <f>PRODUCT(F216,E216)</f>
        <v>0</v>
      </c>
      <c r="G215" s="49">
        <f>E215*F215</f>
        <v>0</v>
      </c>
      <c r="H215" s="50"/>
      <c r="K215" s="40">
        <f>SUM(Duinsprong:Dromenvanger!G215)</f>
        <v>0</v>
      </c>
      <c r="L215" s="40">
        <f>G215-K215</f>
        <v>0</v>
      </c>
    </row>
    <row r="216" spans="2:12" s="71" customFormat="1" ht="24.95" customHeight="1">
      <c r="B216" s="27"/>
      <c r="C216" s="54" t="s">
        <v>139</v>
      </c>
      <c r="D216" s="28" t="s">
        <v>143</v>
      </c>
      <c r="E216" s="57">
        <f>SUM(Duinsprong!E216,'Linus-onderwijs'!E216,'De Groene Bogen (Irissenstr)'!E216,'Olof Palme'!E216,'De Groene Bogen (beukstr)'!E216+'Th J Rijken'!E216,Lambertusschool!E216,JPS!E216,'Het Kompas'!E216,'De Bussel'!E216,'De Bussel (kleine)'!E216,Palet!E216,Vijfhoeven!E216,Wilgen!E216,Dromenvanger!E216)</f>
        <v>46</v>
      </c>
      <c r="F216" s="111">
        <v>0</v>
      </c>
      <c r="G216" s="73"/>
      <c r="H216" s="74"/>
      <c r="K216" s="40"/>
      <c r="L216" s="40"/>
    </row>
    <row r="217" spans="2:12" ht="26.1" customHeight="1">
      <c r="B217" s="56"/>
      <c r="C217" s="54" t="s">
        <v>141</v>
      </c>
      <c r="D217" s="55"/>
      <c r="E217" s="57"/>
      <c r="F217" s="49"/>
      <c r="G217" s="49"/>
      <c r="H217" s="58"/>
      <c r="K217" s="40"/>
      <c r="L217" s="41">
        <f>SUM(L21:L216)</f>
        <v>0</v>
      </c>
    </row>
    <row r="218" spans="2:12" ht="12.95" customHeight="1">
      <c r="B218" s="59"/>
      <c r="C218" s="60" t="s">
        <v>142</v>
      </c>
      <c r="D218" s="61"/>
      <c r="E218" s="62"/>
      <c r="F218" s="63"/>
      <c r="G218" s="63"/>
      <c r="H218" s="64"/>
      <c r="K218" s="40"/>
      <c r="L218" s="40"/>
    </row>
    <row r="219" spans="2:12" ht="15" customHeight="1" thickBot="1">
      <c r="B219" s="65"/>
      <c r="C219" s="66"/>
      <c r="D219" s="67"/>
      <c r="E219" s="68"/>
      <c r="F219" s="69"/>
      <c r="G219" s="69"/>
      <c r="H219" s="70"/>
      <c r="K219" s="40"/>
      <c r="L219" s="40"/>
    </row>
    <row r="220" spans="2:12" ht="15" customHeight="1">
      <c r="B220" s="59"/>
      <c r="C220" s="60" t="s">
        <v>222</v>
      </c>
      <c r="D220" s="61"/>
      <c r="E220" s="62"/>
      <c r="F220" s="63"/>
      <c r="G220" s="63">
        <f>SUM(G18:G219)</f>
        <v>0</v>
      </c>
      <c r="H220" s="64"/>
      <c r="K220" s="40">
        <f>SUM(Duinsprong:Dromenvanger!G220)</f>
        <v>0</v>
      </c>
      <c r="L220" s="40">
        <f>SUM(K19:K218)</f>
        <v>0</v>
      </c>
    </row>
    <row r="221" spans="2:12" s="71" customFormat="1">
      <c r="B221" s="27"/>
      <c r="C221" s="54"/>
      <c r="D221" s="28"/>
      <c r="E221" s="72"/>
      <c r="F221" s="48"/>
      <c r="G221" s="73"/>
      <c r="H221" s="74"/>
    </row>
    <row r="222" spans="2:12" s="40" customFormat="1">
      <c r="B222" s="27">
        <v>901</v>
      </c>
      <c r="C222" s="75" t="s">
        <v>220</v>
      </c>
      <c r="D222" s="28"/>
      <c r="E222" s="72"/>
      <c r="F222" s="48"/>
      <c r="G222" s="48"/>
      <c r="H222" s="29"/>
    </row>
    <row r="223" spans="2:12" s="13" customFormat="1">
      <c r="B223" s="53">
        <v>901010</v>
      </c>
      <c r="C223" s="54" t="s">
        <v>220</v>
      </c>
      <c r="D223" s="55" t="s">
        <v>221</v>
      </c>
      <c r="E223" s="113">
        <v>0</v>
      </c>
      <c r="F223" s="48"/>
      <c r="G223" s="49">
        <f>E223*G220</f>
        <v>0</v>
      </c>
      <c r="H223" s="50"/>
      <c r="K223" s="51">
        <f>SUM(Duinsprong:Dromenvanger!G223)</f>
        <v>0</v>
      </c>
      <c r="L223" s="52">
        <f>G223-K223</f>
        <v>0</v>
      </c>
    </row>
    <row r="224" spans="2:12" ht="26.1" customHeight="1" thickBot="1">
      <c r="B224" s="27"/>
      <c r="C224" s="18" t="s">
        <v>223</v>
      </c>
      <c r="D224" s="28"/>
      <c r="E224" s="28"/>
      <c r="F224" s="28"/>
      <c r="G224" s="28"/>
      <c r="H224" s="29"/>
    </row>
    <row r="225" spans="2:12" ht="12" thickTop="1">
      <c r="B225" s="30"/>
      <c r="C225" s="31"/>
      <c r="D225" s="32"/>
      <c r="E225" s="33"/>
      <c r="F225" s="34"/>
      <c r="G225" s="34"/>
      <c r="H225" s="35"/>
    </row>
    <row r="226" spans="2:12" s="24" customFormat="1" ht="15" customHeight="1">
      <c r="B226" s="25"/>
      <c r="C226" s="36" t="s">
        <v>122</v>
      </c>
      <c r="D226" s="37"/>
      <c r="E226" s="38"/>
      <c r="F226" s="39"/>
      <c r="G226" s="39">
        <f>SUM(G220:G223)</f>
        <v>0</v>
      </c>
      <c r="H226" s="23"/>
      <c r="K226" s="40">
        <f>SUM(Duinsprong:Dromenvanger!G226)</f>
        <v>0</v>
      </c>
      <c r="L226" s="41">
        <f>G226-K226</f>
        <v>0</v>
      </c>
    </row>
    <row r="227" spans="2:12" s="24" customFormat="1" ht="15" customHeight="1" thickBot="1">
      <c r="B227" s="25"/>
      <c r="C227" s="42" t="s">
        <v>121</v>
      </c>
      <c r="D227" s="43">
        <v>0.21</v>
      </c>
      <c r="E227" s="44"/>
      <c r="F227" s="45"/>
      <c r="G227" s="46">
        <f>PRODUCT(G226,D227)</f>
        <v>0</v>
      </c>
      <c r="H227" s="23"/>
    </row>
    <row r="228" spans="2:12" s="24" customFormat="1" ht="15" customHeight="1">
      <c r="B228" s="25"/>
      <c r="C228" s="36" t="s">
        <v>123</v>
      </c>
      <c r="D228" s="37"/>
      <c r="E228" s="44"/>
      <c r="F228" s="39"/>
      <c r="G228" s="47">
        <f>SUM(G226:G227)</f>
        <v>0</v>
      </c>
      <c r="H228" s="23"/>
      <c r="K228" s="40">
        <f>SUM(Duinsprong:Dromenvanger!G228)</f>
        <v>0</v>
      </c>
      <c r="L228" s="41">
        <f>G228-K228</f>
        <v>0</v>
      </c>
    </row>
    <row r="229" spans="2:12" s="24" customFormat="1" ht="15" customHeight="1">
      <c r="B229" s="25"/>
      <c r="C229" s="36"/>
      <c r="D229" s="37"/>
      <c r="E229" s="44"/>
      <c r="F229" s="39"/>
      <c r="G229" s="39"/>
      <c r="H229" s="23"/>
    </row>
    <row r="230" spans="2:12" s="24" customFormat="1" ht="15" customHeight="1">
      <c r="B230" s="25"/>
      <c r="C230" s="26" t="s">
        <v>3</v>
      </c>
      <c r="D230" s="110"/>
      <c r="E230" s="110"/>
      <c r="F230" s="110"/>
      <c r="G230" s="110"/>
      <c r="H230" s="23"/>
    </row>
    <row r="231" spans="2:12" s="24" customFormat="1" ht="15" customHeight="1">
      <c r="B231" s="25"/>
      <c r="C231" s="26" t="s">
        <v>4</v>
      </c>
      <c r="D231" s="110"/>
      <c r="E231" s="110"/>
      <c r="F231" s="110"/>
      <c r="G231" s="110"/>
      <c r="H231" s="23"/>
    </row>
    <row r="232" spans="2:12" s="24" customFormat="1" ht="15" customHeight="1">
      <c r="B232" s="25"/>
      <c r="C232" s="26" t="s">
        <v>5</v>
      </c>
      <c r="D232" s="110"/>
      <c r="E232" s="110"/>
      <c r="F232" s="110"/>
      <c r="G232" s="110"/>
      <c r="H232" s="23"/>
    </row>
    <row r="233" spans="2:12" ht="12" thickBot="1">
      <c r="B233" s="3"/>
      <c r="C233" s="4"/>
      <c r="D233" s="5"/>
      <c r="E233" s="6"/>
      <c r="F233" s="7"/>
      <c r="G233" s="7"/>
      <c r="H233" s="8"/>
    </row>
    <row r="234" spans="2:12" ht="14.1" customHeight="1" thickTop="1">
      <c r="B234" s="10"/>
      <c r="C234" s="10"/>
      <c r="D234" s="10"/>
      <c r="E234" s="10"/>
      <c r="F234" s="10"/>
      <c r="G234" s="10"/>
      <c r="H234" s="10"/>
    </row>
    <row r="235" spans="2:12">
      <c r="C235" s="12"/>
      <c r="E235" s="14"/>
      <c r="F235" s="13"/>
      <c r="G235" s="15"/>
      <c r="H235" s="16"/>
    </row>
    <row r="236" spans="2:12">
      <c r="C236" s="12"/>
      <c r="E236" s="14"/>
      <c r="F236" s="13"/>
      <c r="G236" s="15"/>
      <c r="H236" s="16"/>
    </row>
    <row r="237" spans="2:12">
      <c r="C237" s="17"/>
      <c r="D237" s="18"/>
      <c r="E237" s="14"/>
      <c r="F237" s="13"/>
      <c r="G237" s="15"/>
      <c r="H237" s="16"/>
    </row>
    <row r="238" spans="2:12">
      <c r="E238" s="14"/>
      <c r="F238" s="13"/>
      <c r="G238" s="15"/>
      <c r="H238" s="16"/>
    </row>
    <row r="239" spans="2:12">
      <c r="E239" s="14"/>
      <c r="F239" s="13"/>
      <c r="G239" s="15"/>
      <c r="H239" s="16"/>
    </row>
    <row r="240" spans="2:12">
      <c r="E240" s="14"/>
      <c r="F240" s="13"/>
      <c r="G240" s="15"/>
      <c r="H240" s="16"/>
    </row>
    <row r="241" spans="2:8">
      <c r="B241" s="9"/>
      <c r="C241" s="13"/>
      <c r="D241" s="19"/>
      <c r="E241" s="14"/>
      <c r="F241" s="13"/>
      <c r="G241" s="14"/>
      <c r="H241" s="16"/>
    </row>
    <row r="242" spans="2:8">
      <c r="B242" s="9"/>
      <c r="C242" s="13"/>
      <c r="D242" s="19"/>
      <c r="E242" s="14"/>
      <c r="F242" s="13"/>
      <c r="G242" s="14"/>
      <c r="H242" s="16"/>
    </row>
    <row r="243" spans="2:8">
      <c r="B243" s="9"/>
      <c r="C243" s="13"/>
      <c r="E243" s="14"/>
      <c r="F243" s="13"/>
      <c r="G243" s="15"/>
      <c r="H243" s="16"/>
    </row>
  </sheetData>
  <sheetProtection algorithmName="SHA-512" hashValue="a05MHp8ArTzMIT/rd+56nzz+/Y/ULeU5901FfXYvhPYt4JLB0JHyxm65HHNFWFiwiGSvPtOLJThzYhsvFM9bXg==" saltValue="n2gZ9sHoMFz1xTGsaxJoeQ==" spinCount="100000" sheet="1" objects="1" scenarios="1"/>
  <mergeCells count="3">
    <mergeCell ref="D230:G230"/>
    <mergeCell ref="D231:G231"/>
    <mergeCell ref="D232:G232"/>
  </mergeCells>
  <hyperlinks>
    <hyperlink ref="H9" r:id="rId1" xr:uid="{00000000-0004-0000-0000-000000000000}"/>
    <hyperlink ref="H10" r:id="rId2" xr:uid="{00000000-0004-0000-0000-000001000000}"/>
  </hyperlinks>
  <pageMargins left="0.55118110236220474" right="0.19685039370078741" top="0.98425196850393704" bottom="0.98425196850393704" header="0.51181102362204722" footer="0.51181102362204722"/>
  <pageSetup paperSize="9" scale="90" orientation="portrait" horizontalDpi="4294967293" r:id="rId3"/>
  <headerFooter alignWithMargins="0">
    <oddHeader>&amp;L&amp;"Arial,Vet"&amp;12Inschijvingsstaat - Groenonderhoud schoolpleinen</oddHeader>
    <oddFooter>&amp;C&amp;K000000Pagina &amp;P van &amp;N&amp;R&amp;K000000Groenonderhoud pleinen Scala</oddFooter>
  </headerFooter>
  <rowBreaks count="5" manualBreakCount="5">
    <brk id="55" min="1" max="7" man="1"/>
    <brk id="103" min="1" max="7" man="1"/>
    <brk id="147" min="1" max="7" man="1"/>
    <brk id="192" min="1" max="7" man="1"/>
    <brk id="233" min="1" max="7" man="1"/>
  </rowBreak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2"/>
  <sheetViews>
    <sheetView topLeftCell="A19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160</v>
      </c>
      <c r="H8" s="118" t="s">
        <v>98</v>
      </c>
    </row>
    <row r="9" spans="1:10" ht="12.75">
      <c r="B9" s="83"/>
      <c r="C9" s="119" t="s">
        <v>161</v>
      </c>
      <c r="H9" s="2" t="s">
        <v>99</v>
      </c>
    </row>
    <row r="10" spans="1:10" ht="12.75">
      <c r="B10" s="83"/>
      <c r="C10" s="119" t="s">
        <v>162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63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113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52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43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2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45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180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9.36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2.66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18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23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54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8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52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30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>
      <c r="B116" s="53">
        <f>B111+10</f>
        <v>782420</v>
      </c>
      <c r="C116" s="54" t="s">
        <v>36</v>
      </c>
      <c r="D116" s="55" t="s">
        <v>26</v>
      </c>
      <c r="E116" s="57">
        <f>Inschrijfstaat!E116</f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>
      <c r="B117" s="27"/>
      <c r="C117" s="54" t="s">
        <v>130</v>
      </c>
      <c r="D117" s="82"/>
      <c r="E117" s="72"/>
      <c r="F117" s="73"/>
      <c r="G117" s="127"/>
      <c r="H117" s="74"/>
    </row>
    <row r="118" spans="2:8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>
      <c r="B119" s="53"/>
      <c r="C119" s="54" t="s">
        <v>31</v>
      </c>
      <c r="D119" s="55" t="s">
        <v>17</v>
      </c>
      <c r="E119" s="57">
        <v>24</v>
      </c>
      <c r="F119" s="49">
        <f>Inschrijfstaat!F119</f>
        <v>0</v>
      </c>
      <c r="G119" s="49"/>
      <c r="H119" s="50"/>
    </row>
    <row r="120" spans="2:8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12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12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>
      <c r="B154" s="53">
        <f>B149+10</f>
        <v>782720</v>
      </c>
      <c r="C154" s="54" t="s">
        <v>39</v>
      </c>
      <c r="D154" s="55" t="s">
        <v>26</v>
      </c>
      <c r="E154" s="57">
        <f>Inschrijfstaat!E154</f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>
      <c r="B155" s="27"/>
      <c r="C155" s="54" t="s">
        <v>54</v>
      </c>
      <c r="D155" s="82"/>
      <c r="E155" s="72"/>
      <c r="F155" s="73"/>
      <c r="G155" s="127"/>
      <c r="H155" s="74"/>
    </row>
    <row r="156" spans="2:8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>
      <c r="B157" s="53"/>
      <c r="C157" s="54" t="s">
        <v>31</v>
      </c>
      <c r="D157" s="55" t="s">
        <v>35</v>
      </c>
      <c r="E157" s="57">
        <v>101</v>
      </c>
      <c r="F157" s="49">
        <f>Inschrijfstaat!F157</f>
        <v>0</v>
      </c>
      <c r="G157" s="49"/>
      <c r="H157" s="50"/>
    </row>
    <row r="158" spans="2:8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6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2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6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5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12.02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15.62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2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B229" s="9"/>
      <c r="C229" s="13"/>
      <c r="E229" s="14"/>
      <c r="F229" s="13"/>
      <c r="G229" s="149"/>
      <c r="H229" s="16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jiYy/GZ4QFhHgyfS8g2V+FNPtNYXZLCZtVTahEi597pvoEC42Mkd/ph6LS5b5SnK6FivFivTGa0O0hSr+/wVrA==" saltValue="DhAcZCa/vyYeHFvQQqqpoA==" spinCount="100000" sheet="1" objects="1" scenarios="1"/>
  <mergeCells count="1">
    <mergeCell ref="E13:E14"/>
  </mergeCells>
  <hyperlinks>
    <hyperlink ref="H9" r:id="rId1" xr:uid="{00000000-0004-0000-0900-000000000000}"/>
    <hyperlink ref="H10" r:id="rId2" xr:uid="{00000000-0004-0000-09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67" min="1" max="7" man="1"/>
    <brk id="158" min="1" max="7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32"/>
  <sheetViews>
    <sheetView topLeftCell="A204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163</v>
      </c>
      <c r="H8" s="118" t="s">
        <v>98</v>
      </c>
    </row>
    <row r="9" spans="1:10" ht="12.75">
      <c r="B9" s="83"/>
      <c r="C9" s="119" t="s">
        <v>164</v>
      </c>
      <c r="H9" s="2" t="s">
        <v>99</v>
      </c>
    </row>
    <row r="10" spans="1:10" ht="12.75">
      <c r="B10" s="83"/>
      <c r="C10" s="119" t="s">
        <v>165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480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174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 hidden="1">
      <c r="B29" s="53">
        <f>B25+10</f>
        <v>780330</v>
      </c>
      <c r="C29" s="54" t="s">
        <v>27</v>
      </c>
      <c r="D29" s="55" t="s">
        <v>26</v>
      </c>
      <c r="E29" s="57">
        <v>4</v>
      </c>
      <c r="F29" s="48">
        <f>PRODUCT(F31,E31)</f>
        <v>0</v>
      </c>
      <c r="G29" s="49">
        <f>E29*F29</f>
        <v>0</v>
      </c>
      <c r="H29" s="50"/>
    </row>
    <row r="30" spans="2:8" s="71" customFormat="1" hidden="1">
      <c r="B30" s="27"/>
      <c r="C30" s="54" t="s">
        <v>18</v>
      </c>
      <c r="D30" s="82"/>
      <c r="E30" s="72"/>
      <c r="F30" s="73"/>
      <c r="G30" s="127"/>
      <c r="H30" s="74"/>
    </row>
    <row r="31" spans="2:8" hidden="1">
      <c r="B31" s="56"/>
      <c r="C31" s="54" t="s">
        <v>16</v>
      </c>
      <c r="D31" s="55" t="s">
        <v>17</v>
      </c>
      <c r="E31" s="57">
        <v>0</v>
      </c>
      <c r="F31" s="49">
        <f>Inschrijfstaat!F31</f>
        <v>0</v>
      </c>
      <c r="G31" s="129"/>
      <c r="H31" s="58"/>
    </row>
    <row r="32" spans="2:8" hidden="1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52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 hidden="1">
      <c r="B37" s="53">
        <f>B33+10</f>
        <v>780350</v>
      </c>
      <c r="C37" s="54" t="s">
        <v>27</v>
      </c>
      <c r="D37" s="55" t="s">
        <v>26</v>
      </c>
      <c r="E37" s="57">
        <v>4</v>
      </c>
      <c r="F37" s="48">
        <f>PRODUCT(F39,E39)</f>
        <v>0</v>
      </c>
      <c r="G37" s="49">
        <f>E37*F37</f>
        <v>0</v>
      </c>
      <c r="H37" s="50"/>
    </row>
    <row r="38" spans="2:8" s="71" customFormat="1" hidden="1">
      <c r="B38" s="27"/>
      <c r="C38" s="54" t="s">
        <v>19</v>
      </c>
      <c r="D38" s="82"/>
      <c r="E38" s="72"/>
      <c r="F38" s="73"/>
      <c r="G38" s="127"/>
      <c r="H38" s="74"/>
    </row>
    <row r="39" spans="2:8" hidden="1">
      <c r="B39" s="56"/>
      <c r="C39" s="54" t="s">
        <v>20</v>
      </c>
      <c r="D39" s="55" t="s">
        <v>21</v>
      </c>
      <c r="E39" s="57">
        <v>0</v>
      </c>
      <c r="F39" s="49">
        <f>Inschrijfstaat!F39</f>
        <v>0</v>
      </c>
      <c r="G39" s="129"/>
      <c r="H39" s="58"/>
    </row>
    <row r="40" spans="2:8" s="13" customFormat="1" ht="22.5" hidden="1">
      <c r="B40" s="53"/>
      <c r="C40" s="54" t="s">
        <v>144</v>
      </c>
      <c r="D40" s="55"/>
      <c r="E40" s="57"/>
      <c r="F40" s="49"/>
      <c r="G40" s="49"/>
      <c r="H40" s="50"/>
    </row>
    <row r="41" spans="2:8" hidden="1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379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92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22.74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3.2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1467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660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122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47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 hidden="1">
      <c r="B94" s="53">
        <f>B89+10</f>
        <v>782330</v>
      </c>
      <c r="C94" s="54" t="s">
        <v>64</v>
      </c>
      <c r="D94" s="55" t="s">
        <v>26</v>
      </c>
      <c r="E94" s="57">
        <v>1</v>
      </c>
      <c r="F94" s="48">
        <f>PRODUCT(F97,E97)</f>
        <v>0</v>
      </c>
      <c r="G94" s="49">
        <f>E94*F94</f>
        <v>0</v>
      </c>
      <c r="H94" s="50"/>
    </row>
    <row r="95" spans="2:8" s="71" customFormat="1" hidden="1">
      <c r="B95" s="27"/>
      <c r="C95" s="54" t="s">
        <v>63</v>
      </c>
      <c r="D95" s="82"/>
      <c r="E95" s="72"/>
      <c r="F95" s="73"/>
      <c r="G95" s="127"/>
      <c r="H95" s="74"/>
    </row>
    <row r="96" spans="2:8" hidden="1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 hidden="1">
      <c r="B97" s="53"/>
      <c r="C97" s="54" t="s">
        <v>66</v>
      </c>
      <c r="D97" s="55" t="s">
        <v>17</v>
      </c>
      <c r="E97" s="57">
        <v>0</v>
      </c>
      <c r="F97" s="49">
        <f>Inschrijfstaat!F97</f>
        <v>0</v>
      </c>
      <c r="G97" s="49"/>
      <c r="H97" s="50"/>
    </row>
    <row r="98" spans="2:8" hidden="1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379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60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>
      <c r="B127" s="53">
        <f>B122+10</f>
        <v>782520</v>
      </c>
      <c r="C127" s="54" t="s">
        <v>38</v>
      </c>
      <c r="D127" s="55" t="s">
        <v>26</v>
      </c>
      <c r="E127" s="57">
        <f>Inschrijfstaat!E127</f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>
      <c r="B128" s="27"/>
      <c r="C128" s="54" t="s">
        <v>29</v>
      </c>
      <c r="D128" s="82"/>
      <c r="E128" s="72"/>
      <c r="F128" s="73"/>
      <c r="G128" s="127"/>
      <c r="H128" s="74"/>
    </row>
    <row r="129" spans="2:8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>
      <c r="B130" s="53"/>
      <c r="C130" s="54" t="s">
        <v>116</v>
      </c>
      <c r="D130" s="55" t="s">
        <v>35</v>
      </c>
      <c r="E130" s="57">
        <v>12</v>
      </c>
      <c r="F130" s="49">
        <f>Inschrijfstaat!F130</f>
        <v>0</v>
      </c>
      <c r="G130" s="49"/>
      <c r="H130" s="50"/>
    </row>
    <row r="131" spans="2:8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19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>
      <c r="B154" s="53">
        <f>B149+10</f>
        <v>782720</v>
      </c>
      <c r="C154" s="54" t="s">
        <v>39</v>
      </c>
      <c r="D154" s="55" t="s">
        <v>26</v>
      </c>
      <c r="E154" s="57">
        <f>Inschrijfstaat!E154</f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>
      <c r="B155" s="27"/>
      <c r="C155" s="54" t="s">
        <v>54</v>
      </c>
      <c r="D155" s="82"/>
      <c r="E155" s="72"/>
      <c r="F155" s="73"/>
      <c r="G155" s="127"/>
      <c r="H155" s="74"/>
    </row>
    <row r="156" spans="2:8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>
      <c r="B157" s="53"/>
      <c r="C157" s="54" t="s">
        <v>31</v>
      </c>
      <c r="D157" s="55" t="s">
        <v>35</v>
      </c>
      <c r="E157" s="57">
        <v>98</v>
      </c>
      <c r="F157" s="49">
        <f>Inschrijfstaat!F157</f>
        <v>0</v>
      </c>
      <c r="G157" s="49"/>
      <c r="H157" s="50"/>
    </row>
    <row r="158" spans="2:8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18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2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8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2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3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26.64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53.65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8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B229" s="9"/>
      <c r="C229" s="13"/>
      <c r="E229" s="14"/>
      <c r="F229" s="13"/>
      <c r="G229" s="149"/>
      <c r="H229" s="16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XYpQkO63ea5hMbKiISt05nV+jamIF0u5BtdIoJs1EhNnixrGYDtyeJhjSl3RCgIXThhqP6Ykvs9T6ho5HnCTiA==" saltValue="0LUtktnJ4R/V2TmZ7Jvofg==" spinCount="100000" sheet="1" objects="1" scenarios="1"/>
  <mergeCells count="1">
    <mergeCell ref="E13:E14"/>
  </mergeCells>
  <hyperlinks>
    <hyperlink ref="H9" r:id="rId1" xr:uid="{00000000-0004-0000-0A00-000000000000}"/>
    <hyperlink ref="H10" r:id="rId2" xr:uid="{00000000-0004-0000-0A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81" min="1" max="7" man="1"/>
    <brk id="183" min="1" max="7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32"/>
  <sheetViews>
    <sheetView topLeftCell="A204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166</v>
      </c>
      <c r="H8" s="118" t="s">
        <v>98</v>
      </c>
    </row>
    <row r="9" spans="1:10" ht="12.75">
      <c r="B9" s="83"/>
      <c r="C9" s="119" t="s">
        <v>167</v>
      </c>
      <c r="H9" s="2" t="s">
        <v>99</v>
      </c>
    </row>
    <row r="10" spans="1:10" ht="12.75">
      <c r="B10" s="83"/>
      <c r="C10" s="119" t="s">
        <v>168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167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 hidden="1">
      <c r="B25" s="53">
        <f>B21+10</f>
        <v>780320</v>
      </c>
      <c r="C25" s="54" t="s">
        <v>34</v>
      </c>
      <c r="D25" s="55" t="s">
        <v>26</v>
      </c>
      <c r="E25" s="57">
        <v>4</v>
      </c>
      <c r="F25" s="48">
        <f>PRODUCT(F27,E27)</f>
        <v>0</v>
      </c>
      <c r="G25" s="128">
        <f>PRODUCT(F25,E25)</f>
        <v>0</v>
      </c>
      <c r="H25" s="50"/>
    </row>
    <row r="26" spans="2:8" s="71" customFormat="1" hidden="1">
      <c r="B26" s="27"/>
      <c r="C26" s="54" t="s">
        <v>33</v>
      </c>
      <c r="D26" s="82"/>
      <c r="E26" s="72"/>
      <c r="F26" s="73"/>
      <c r="G26" s="127"/>
      <c r="H26" s="74"/>
    </row>
    <row r="27" spans="2:8" hidden="1">
      <c r="B27" s="56"/>
      <c r="C27" s="54" t="s">
        <v>105</v>
      </c>
      <c r="D27" s="55" t="s">
        <v>35</v>
      </c>
      <c r="E27" s="57">
        <v>0</v>
      </c>
      <c r="F27" s="49">
        <f>Inschrijfstaat!F27</f>
        <v>0</v>
      </c>
      <c r="G27" s="129"/>
      <c r="H27" s="58"/>
    </row>
    <row r="28" spans="2:8" hidden="1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50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2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 hidden="1">
      <c r="B37" s="53">
        <f>B33+10</f>
        <v>780350</v>
      </c>
      <c r="C37" s="54" t="s">
        <v>27</v>
      </c>
      <c r="D37" s="55" t="s">
        <v>26</v>
      </c>
      <c r="E37" s="57">
        <v>4</v>
      </c>
      <c r="F37" s="48">
        <f>PRODUCT(F39,E39)</f>
        <v>0</v>
      </c>
      <c r="G37" s="49">
        <f>E37*F37</f>
        <v>0</v>
      </c>
      <c r="H37" s="50"/>
    </row>
    <row r="38" spans="2:8" s="71" customFormat="1" hidden="1">
      <c r="B38" s="27"/>
      <c r="C38" s="54" t="s">
        <v>19</v>
      </c>
      <c r="D38" s="82"/>
      <c r="E38" s="72"/>
      <c r="F38" s="73"/>
      <c r="G38" s="127"/>
      <c r="H38" s="74"/>
    </row>
    <row r="39" spans="2:8" hidden="1">
      <c r="B39" s="56"/>
      <c r="C39" s="54" t="s">
        <v>20</v>
      </c>
      <c r="D39" s="55" t="s">
        <v>21</v>
      </c>
      <c r="E39" s="57">
        <v>0</v>
      </c>
      <c r="F39" s="49">
        <f>Inschrijfstaat!F39</f>
        <v>0</v>
      </c>
      <c r="G39" s="129"/>
      <c r="H39" s="58"/>
    </row>
    <row r="40" spans="2:8" s="13" customFormat="1" ht="22.5" hidden="1">
      <c r="B40" s="53"/>
      <c r="C40" s="54" t="s">
        <v>144</v>
      </c>
      <c r="D40" s="55"/>
      <c r="E40" s="57"/>
      <c r="F40" s="49"/>
      <c r="G40" s="49"/>
      <c r="H40" s="50"/>
    </row>
    <row r="41" spans="2:8" hidden="1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68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65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6.35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2.08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228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131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60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 hidden="1">
      <c r="B89" s="53">
        <f>B84+10</f>
        <v>782320</v>
      </c>
      <c r="C89" s="54" t="s">
        <v>60</v>
      </c>
      <c r="D89" s="55" t="s">
        <v>26</v>
      </c>
      <c r="E89" s="57">
        <v>1</v>
      </c>
      <c r="F89" s="48">
        <f>PRODUCT(F92,E92)</f>
        <v>0</v>
      </c>
      <c r="G89" s="49">
        <f>E89*F89</f>
        <v>0</v>
      </c>
      <c r="H89" s="50"/>
    </row>
    <row r="90" spans="2:8" s="71" customFormat="1" hidden="1">
      <c r="B90" s="27"/>
      <c r="C90" s="54" t="s">
        <v>59</v>
      </c>
      <c r="D90" s="82"/>
      <c r="E90" s="72"/>
      <c r="F90" s="73"/>
      <c r="G90" s="127"/>
      <c r="H90" s="74"/>
    </row>
    <row r="91" spans="2:8" hidden="1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 hidden="1">
      <c r="B92" s="53"/>
      <c r="C92" s="54" t="s">
        <v>62</v>
      </c>
      <c r="D92" s="55" t="s">
        <v>21</v>
      </c>
      <c r="E92" s="57">
        <v>0</v>
      </c>
      <c r="F92" s="49">
        <f>Inschrijfstaat!F92</f>
        <v>0</v>
      </c>
      <c r="G92" s="49"/>
      <c r="H92" s="50"/>
    </row>
    <row r="93" spans="2:8" hidden="1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50</v>
      </c>
      <c r="F97" s="49">
        <f>Inschrijfstaat!F97</f>
        <v>0</v>
      </c>
      <c r="G97" s="49"/>
      <c r="H97" s="50"/>
    </row>
    <row r="98" spans="2:8" hidden="1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107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 hidden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 hidden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 hidden="1">
      <c r="B123" s="27"/>
      <c r="C123" s="54" t="s">
        <v>29</v>
      </c>
      <c r="D123" s="82"/>
      <c r="E123" s="72"/>
      <c r="F123" s="73"/>
      <c r="G123" s="127"/>
      <c r="H123" s="74"/>
    </row>
    <row r="124" spans="2:8" hidden="1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 hidden="1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 hidden="1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 hidden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 hidden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7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1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7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1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8.34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14.82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2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B229" s="9"/>
      <c r="C229" s="13"/>
      <c r="E229" s="14"/>
      <c r="F229" s="13"/>
      <c r="G229" s="149"/>
      <c r="H229" s="16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YMzVj6AxL6LMLz1QGqJkNZAo3pjofYxptuaqmhShZqd0fyvZUuamGtEXNfEo5+JlXkKYeWd1OlKbIiX6KSIAzg==" saltValue="FuvDRJsnVSsmNV5UW0+9pg==" spinCount="100000" sheet="1" objects="1" scenarios="1"/>
  <mergeCells count="1">
    <mergeCell ref="E13:E14"/>
  </mergeCells>
  <hyperlinks>
    <hyperlink ref="H9" r:id="rId1" xr:uid="{00000000-0004-0000-0B00-000000000000}"/>
    <hyperlink ref="H10" r:id="rId2" xr:uid="{00000000-0004-0000-0B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81" min="1" max="7" man="1"/>
    <brk id="213" min="1" max="7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32"/>
  <sheetViews>
    <sheetView topLeftCell="A20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169</v>
      </c>
      <c r="H8" s="118" t="s">
        <v>98</v>
      </c>
    </row>
    <row r="9" spans="1:10" ht="12.75">
      <c r="B9" s="83"/>
      <c r="C9" s="119" t="s">
        <v>170</v>
      </c>
      <c r="H9" s="2" t="s">
        <v>99</v>
      </c>
    </row>
    <row r="10" spans="1:10" ht="12.75">
      <c r="B10" s="83"/>
      <c r="C10" s="119" t="s">
        <v>171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123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14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 hidden="1">
      <c r="B29" s="53">
        <f>B25+10</f>
        <v>780330</v>
      </c>
      <c r="C29" s="54" t="s">
        <v>27</v>
      </c>
      <c r="D29" s="55" t="s">
        <v>26</v>
      </c>
      <c r="E29" s="57">
        <v>4</v>
      </c>
      <c r="F29" s="48">
        <f>PRODUCT(F31,E31)</f>
        <v>0</v>
      </c>
      <c r="G29" s="49">
        <f>E29*F29</f>
        <v>0</v>
      </c>
      <c r="H29" s="50"/>
    </row>
    <row r="30" spans="2:8" s="71" customFormat="1" hidden="1">
      <c r="B30" s="27"/>
      <c r="C30" s="54" t="s">
        <v>18</v>
      </c>
      <c r="D30" s="82"/>
      <c r="E30" s="72"/>
      <c r="F30" s="73"/>
      <c r="G30" s="127"/>
      <c r="H30" s="74"/>
    </row>
    <row r="31" spans="2:8" hidden="1">
      <c r="B31" s="56"/>
      <c r="C31" s="54" t="s">
        <v>16</v>
      </c>
      <c r="D31" s="55" t="s">
        <v>17</v>
      </c>
      <c r="E31" s="57">
        <v>0</v>
      </c>
      <c r="F31" s="49">
        <f>Inschrijfstaat!F31</f>
        <v>0</v>
      </c>
      <c r="G31" s="129"/>
      <c r="H31" s="58"/>
    </row>
    <row r="32" spans="2:8" hidden="1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 hidden="1">
      <c r="B37" s="53">
        <f>B33+10</f>
        <v>780350</v>
      </c>
      <c r="C37" s="54" t="s">
        <v>27</v>
      </c>
      <c r="D37" s="55" t="s">
        <v>26</v>
      </c>
      <c r="E37" s="57">
        <v>4</v>
      </c>
      <c r="F37" s="48">
        <f>PRODUCT(F39,E39)</f>
        <v>0</v>
      </c>
      <c r="G37" s="49">
        <f>E37*F37</f>
        <v>0</v>
      </c>
      <c r="H37" s="50"/>
    </row>
    <row r="38" spans="2:8" s="71" customFormat="1" hidden="1">
      <c r="B38" s="27"/>
      <c r="C38" s="54" t="s">
        <v>19</v>
      </c>
      <c r="D38" s="82"/>
      <c r="E38" s="72"/>
      <c r="F38" s="73"/>
      <c r="G38" s="127"/>
      <c r="H38" s="74"/>
    </row>
    <row r="39" spans="2:8" hidden="1">
      <c r="B39" s="56"/>
      <c r="C39" s="54" t="s">
        <v>20</v>
      </c>
      <c r="D39" s="55" t="s">
        <v>21</v>
      </c>
      <c r="E39" s="57">
        <v>0</v>
      </c>
      <c r="F39" s="49">
        <f>Inschrijfstaat!F39</f>
        <v>0</v>
      </c>
      <c r="G39" s="129"/>
      <c r="H39" s="58"/>
    </row>
    <row r="40" spans="2:8" s="13" customFormat="1" ht="22.5" hidden="1">
      <c r="B40" s="53"/>
      <c r="C40" s="54" t="s">
        <v>144</v>
      </c>
      <c r="D40" s="55"/>
      <c r="E40" s="57"/>
      <c r="F40" s="49"/>
      <c r="G40" s="49"/>
      <c r="H40" s="50"/>
    </row>
    <row r="41" spans="2:8" hidden="1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258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88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7.5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 hidden="1">
      <c r="B64" s="53">
        <f>B60+10</f>
        <v>780450</v>
      </c>
      <c r="C64" s="54" t="s">
        <v>46</v>
      </c>
      <c r="D64" s="55" t="s">
        <v>26</v>
      </c>
      <c r="E64" s="57">
        <v>4</v>
      </c>
      <c r="F64" s="48">
        <f>PRODUCT(F66,E66)</f>
        <v>0</v>
      </c>
      <c r="G64" s="49">
        <f>E64*F64</f>
        <v>0</v>
      </c>
      <c r="H64" s="50"/>
    </row>
    <row r="65" spans="2:8" s="71" customFormat="1" ht="22.5" hidden="1">
      <c r="B65" s="27"/>
      <c r="C65" s="54" t="s">
        <v>48</v>
      </c>
      <c r="D65" s="82"/>
      <c r="E65" s="72"/>
      <c r="F65" s="73"/>
      <c r="G65" s="127"/>
      <c r="H65" s="74"/>
    </row>
    <row r="66" spans="2:8" hidden="1">
      <c r="B66" s="56"/>
      <c r="C66" s="54" t="s">
        <v>16</v>
      </c>
      <c r="D66" s="55" t="s">
        <v>120</v>
      </c>
      <c r="E66" s="57">
        <v>0</v>
      </c>
      <c r="F66" s="49">
        <f>Inschrijfstaat!F66</f>
        <v>0</v>
      </c>
      <c r="G66" s="129"/>
      <c r="H66" s="58"/>
    </row>
    <row r="67" spans="2:8" hidden="1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148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130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3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15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 hidden="1">
      <c r="B94" s="53">
        <f>B89+10</f>
        <v>782330</v>
      </c>
      <c r="C94" s="54" t="s">
        <v>64</v>
      </c>
      <c r="D94" s="55" t="s">
        <v>26</v>
      </c>
      <c r="E94" s="57">
        <v>1</v>
      </c>
      <c r="F94" s="48">
        <f>PRODUCT(F97,E97)</f>
        <v>0</v>
      </c>
      <c r="G94" s="49">
        <f>E94*F94</f>
        <v>0</v>
      </c>
      <c r="H94" s="50"/>
    </row>
    <row r="95" spans="2:8" s="71" customFormat="1" hidden="1">
      <c r="B95" s="27"/>
      <c r="C95" s="54" t="s">
        <v>63</v>
      </c>
      <c r="D95" s="82"/>
      <c r="E95" s="72"/>
      <c r="F95" s="73"/>
      <c r="G95" s="127"/>
      <c r="H95" s="74"/>
    </row>
    <row r="96" spans="2:8" hidden="1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 hidden="1">
      <c r="B97" s="53"/>
      <c r="C97" s="54" t="s">
        <v>66</v>
      </c>
      <c r="D97" s="55" t="s">
        <v>17</v>
      </c>
      <c r="E97" s="57">
        <v>0</v>
      </c>
      <c r="F97" s="49">
        <f>Inschrijfstaat!F97</f>
        <v>0</v>
      </c>
      <c r="G97" s="49"/>
      <c r="H97" s="50"/>
    </row>
    <row r="98" spans="2:8" hidden="1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54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>
      <c r="B116" s="53">
        <f>B111+10</f>
        <v>782420</v>
      </c>
      <c r="C116" s="54" t="s">
        <v>36</v>
      </c>
      <c r="D116" s="55" t="s">
        <v>26</v>
      </c>
      <c r="E116" s="57">
        <f>Inschrijfstaat!E116</f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>
      <c r="B117" s="27"/>
      <c r="C117" s="54" t="s">
        <v>130</v>
      </c>
      <c r="D117" s="82"/>
      <c r="E117" s="72"/>
      <c r="F117" s="73"/>
      <c r="G117" s="127"/>
      <c r="H117" s="74"/>
    </row>
    <row r="118" spans="2:8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>
      <c r="B119" s="53"/>
      <c r="C119" s="54" t="s">
        <v>31</v>
      </c>
      <c r="D119" s="55" t="s">
        <v>17</v>
      </c>
      <c r="E119" s="57">
        <v>67</v>
      </c>
      <c r="F119" s="49">
        <f>Inschrijfstaat!F119</f>
        <v>0</v>
      </c>
      <c r="G119" s="49"/>
      <c r="H119" s="50"/>
    </row>
    <row r="120" spans="2:8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3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 hidden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13</v>
      </c>
      <c r="F162" s="49">
        <f>Inschrijfstaat!F162</f>
        <v>0</v>
      </c>
      <c r="G162" s="49"/>
      <c r="H162" s="50"/>
    </row>
    <row r="163" spans="2:8" s="13" customFormat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 hidden="1">
      <c r="B180" s="53">
        <v>782910</v>
      </c>
      <c r="C180" s="54" t="s">
        <v>86</v>
      </c>
      <c r="D180" s="55" t="s">
        <v>26</v>
      </c>
      <c r="E180" s="57"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hidden="1" customHeight="1">
      <c r="B181" s="27"/>
      <c r="C181" s="54" t="s">
        <v>87</v>
      </c>
      <c r="D181" s="28" t="s">
        <v>21</v>
      </c>
      <c r="E181" s="72">
        <v>0</v>
      </c>
      <c r="F181" s="49">
        <f>Inschrijfstaat!F181</f>
        <v>0</v>
      </c>
      <c r="G181" s="127"/>
      <c r="H181" s="74"/>
    </row>
    <row r="182" spans="2:8" hidden="1">
      <c r="B182" s="56"/>
      <c r="C182" s="54" t="s">
        <v>84</v>
      </c>
      <c r="D182" s="55"/>
      <c r="E182" s="57"/>
      <c r="F182" s="49"/>
      <c r="G182" s="129"/>
      <c r="H182" s="58"/>
    </row>
    <row r="183" spans="2:8" hidden="1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7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2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3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7.5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13.04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2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HdhFq/qIEp/klVuIUp6or6h2DMyeu/yighZEG1lRT8pfx6oEB8ydMcUMCjZq7TLTwooBqdypybwnb00UIUfFag==" saltValue="c1LUjxZhxj3XYVnWeq9QhQ==" spinCount="100000" sheet="1" objects="1" scenarios="1"/>
  <mergeCells count="1">
    <mergeCell ref="E13:E14"/>
  </mergeCells>
  <hyperlinks>
    <hyperlink ref="H9" r:id="rId1" xr:uid="{00000000-0004-0000-0C00-000000000000}"/>
    <hyperlink ref="H10" r:id="rId2" xr:uid="{00000000-0004-0000-0C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92" min="1" max="7" man="1"/>
    <brk id="213" min="1" max="7" man="1"/>
  </row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32"/>
  <sheetViews>
    <sheetView topLeftCell="A199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50" t="s">
        <v>172</v>
      </c>
      <c r="H8" s="118" t="s">
        <v>98</v>
      </c>
    </row>
    <row r="9" spans="1:10" ht="12.75">
      <c r="B9" s="83"/>
      <c r="C9" s="119" t="s">
        <v>173</v>
      </c>
      <c r="H9" s="2" t="s">
        <v>99</v>
      </c>
    </row>
    <row r="10" spans="1:10" ht="12.75">
      <c r="B10" s="83"/>
      <c r="C10" s="119" t="s">
        <v>174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82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5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28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 hidden="1">
      <c r="B37" s="53">
        <f>B33+10</f>
        <v>780350</v>
      </c>
      <c r="C37" s="54" t="s">
        <v>27</v>
      </c>
      <c r="D37" s="55" t="s">
        <v>26</v>
      </c>
      <c r="E37" s="57">
        <v>6</v>
      </c>
      <c r="F37" s="48">
        <f>PRODUCT(F39,E39)</f>
        <v>0</v>
      </c>
      <c r="G37" s="49">
        <f>E37*F37</f>
        <v>0</v>
      </c>
      <c r="H37" s="50"/>
    </row>
    <row r="38" spans="2:8" s="71" customFormat="1" hidden="1">
      <c r="B38" s="27"/>
      <c r="C38" s="54" t="s">
        <v>19</v>
      </c>
      <c r="D38" s="82"/>
      <c r="E38" s="72"/>
      <c r="F38" s="73"/>
      <c r="G38" s="127"/>
      <c r="H38" s="74"/>
    </row>
    <row r="39" spans="2:8" hidden="1">
      <c r="B39" s="56"/>
      <c r="C39" s="54" t="s">
        <v>20</v>
      </c>
      <c r="D39" s="55" t="s">
        <v>21</v>
      </c>
      <c r="E39" s="57">
        <v>3</v>
      </c>
      <c r="F39" s="49">
        <f>Inschrijfstaat!F39</f>
        <v>0</v>
      </c>
      <c r="G39" s="129"/>
      <c r="H39" s="58"/>
    </row>
    <row r="40" spans="2:8" s="13" customFormat="1" ht="22.5" hidden="1">
      <c r="B40" s="53"/>
      <c r="C40" s="54" t="s">
        <v>144</v>
      </c>
      <c r="D40" s="55"/>
      <c r="E40" s="57"/>
      <c r="F40" s="49"/>
      <c r="G40" s="49"/>
      <c r="H40" s="50"/>
    </row>
    <row r="41" spans="2:8" hidden="1">
      <c r="B41" s="56"/>
      <c r="C41" s="54"/>
      <c r="D41" s="55"/>
      <c r="E41" s="57"/>
      <c r="F41" s="49"/>
      <c r="G41" s="129"/>
      <c r="H41" s="58"/>
    </row>
    <row r="42" spans="2:8" s="13" customFormat="1" hidden="1">
      <c r="B42" s="53">
        <f>B37+10</f>
        <v>780360</v>
      </c>
      <c r="C42" s="54" t="s">
        <v>28</v>
      </c>
      <c r="D42" s="55" t="s">
        <v>26</v>
      </c>
      <c r="E42" s="57">
        <v>4</v>
      </c>
      <c r="F42" s="48">
        <f>PRODUCT(F44,E44)</f>
        <v>0</v>
      </c>
      <c r="G42" s="49">
        <f>E42*F42</f>
        <v>0</v>
      </c>
      <c r="H42" s="50"/>
    </row>
    <row r="43" spans="2:8" s="71" customFormat="1" hidden="1">
      <c r="B43" s="27"/>
      <c r="C43" s="54" t="s">
        <v>22</v>
      </c>
      <c r="D43" s="82"/>
      <c r="E43" s="72"/>
      <c r="F43" s="73"/>
      <c r="G43" s="127"/>
      <c r="H43" s="74"/>
    </row>
    <row r="44" spans="2:8" hidden="1">
      <c r="B44" s="56"/>
      <c r="C44" s="54" t="s">
        <v>16</v>
      </c>
      <c r="D44" s="55" t="s">
        <v>17</v>
      </c>
      <c r="E44" s="57">
        <v>0</v>
      </c>
      <c r="F44" s="49">
        <f>Inschrijfstaat!F44</f>
        <v>0</v>
      </c>
      <c r="G44" s="129"/>
      <c r="H44" s="58"/>
    </row>
    <row r="45" spans="2:8" s="13" customFormat="1" ht="33.75" hidden="1">
      <c r="B45" s="53"/>
      <c r="C45" s="54" t="s">
        <v>23</v>
      </c>
      <c r="D45" s="55"/>
      <c r="E45" s="57"/>
      <c r="F45" s="49"/>
      <c r="G45" s="49"/>
      <c r="H45" s="50"/>
    </row>
    <row r="46" spans="2:8" hidden="1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10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3.48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0.49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 hidden="1">
      <c r="B68" s="27">
        <v>781</v>
      </c>
      <c r="C68" s="75" t="s">
        <v>69</v>
      </c>
      <c r="D68" s="82"/>
      <c r="E68" s="81"/>
      <c r="F68" s="73"/>
      <c r="G68" s="127"/>
      <c r="H68" s="74"/>
    </row>
    <row r="69" spans="2:8" s="40" customFormat="1" hidden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 hidden="1">
      <c r="B70" s="53">
        <v>781010</v>
      </c>
      <c r="C70" s="54" t="s">
        <v>71</v>
      </c>
      <c r="D70" s="55" t="s">
        <v>26</v>
      </c>
      <c r="E70" s="57"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 hidden="1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idden="1">
      <c r="B72" s="53"/>
      <c r="C72" s="54" t="s">
        <v>72</v>
      </c>
      <c r="D72" s="55" t="s">
        <v>17</v>
      </c>
      <c r="E72" s="57">
        <v>0</v>
      </c>
      <c r="F72" s="49">
        <f>Inschrijfstaat!F72</f>
        <v>0</v>
      </c>
      <c r="G72" s="49"/>
      <c r="H72" s="50"/>
    </row>
    <row r="73" spans="2:8" hidden="1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v>781020</v>
      </c>
      <c r="C74" s="54" t="s">
        <v>74</v>
      </c>
      <c r="D74" s="55" t="s">
        <v>26</v>
      </c>
      <c r="E74" s="57">
        <v>6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81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 hidden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 hidden="1">
      <c r="B79" s="53">
        <v>781110</v>
      </c>
      <c r="C79" s="54" t="s">
        <v>77</v>
      </c>
      <c r="D79" s="55" t="s">
        <v>26</v>
      </c>
      <c r="E79" s="57">
        <v>1</v>
      </c>
      <c r="F79" s="48">
        <f>PRODUCT(F80,E80)</f>
        <v>0</v>
      </c>
      <c r="G79" s="49">
        <f>E79*F79</f>
        <v>0</v>
      </c>
      <c r="H79" s="50"/>
    </row>
    <row r="80" spans="2:8" s="71" customFormat="1" hidden="1">
      <c r="B80" s="27"/>
      <c r="C80" s="54" t="s">
        <v>78</v>
      </c>
      <c r="D80" s="28" t="s">
        <v>35</v>
      </c>
      <c r="E80" s="72">
        <v>0</v>
      </c>
      <c r="F80" s="49">
        <f>Inschrijfstaat!F80</f>
        <v>0</v>
      </c>
      <c r="G80" s="127"/>
      <c r="H80" s="74"/>
    </row>
    <row r="81" spans="2:8" hidden="1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151"/>
    </row>
    <row r="85" spans="2:8" s="71" customFormat="1">
      <c r="B85" s="27"/>
      <c r="C85" s="54" t="s">
        <v>57</v>
      </c>
      <c r="D85" s="82"/>
      <c r="E85" s="72"/>
      <c r="F85" s="73"/>
      <c r="G85" s="127"/>
      <c r="H85" s="152"/>
    </row>
    <row r="86" spans="2:8">
      <c r="B86" s="56"/>
      <c r="C86" s="54" t="s">
        <v>61</v>
      </c>
      <c r="D86" s="55"/>
      <c r="E86" s="57"/>
      <c r="F86" s="49"/>
      <c r="G86" s="129"/>
      <c r="H86" s="152"/>
    </row>
    <row r="87" spans="2:8" s="13" customFormat="1" ht="22.5">
      <c r="B87" s="53"/>
      <c r="C87" s="54" t="s">
        <v>58</v>
      </c>
      <c r="D87" s="55" t="s">
        <v>17</v>
      </c>
      <c r="E87" s="57">
        <v>74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151"/>
    </row>
    <row r="90" spans="2:8" s="71" customFormat="1">
      <c r="B90" s="27"/>
      <c r="C90" s="54" t="s">
        <v>59</v>
      </c>
      <c r="D90" s="82"/>
      <c r="E90" s="72"/>
      <c r="F90" s="73"/>
      <c r="G90" s="127"/>
      <c r="H90" s="152"/>
    </row>
    <row r="91" spans="2:8">
      <c r="B91" s="56"/>
      <c r="C91" s="54" t="s">
        <v>61</v>
      </c>
      <c r="D91" s="55"/>
      <c r="E91" s="57"/>
      <c r="F91" s="49"/>
      <c r="G91" s="129"/>
      <c r="H91" s="152"/>
    </row>
    <row r="92" spans="2:8" s="13" customFormat="1" ht="33.75">
      <c r="B92" s="53"/>
      <c r="C92" s="54" t="s">
        <v>62</v>
      </c>
      <c r="D92" s="55" t="s">
        <v>21</v>
      </c>
      <c r="E92" s="57">
        <v>1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28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3.5</v>
      </c>
      <c r="F114" s="49">
        <f>Inschrijfstaat!F114</f>
        <v>0</v>
      </c>
      <c r="G114" s="49"/>
      <c r="H114" s="50"/>
    </row>
    <row r="115" spans="2:8" hidden="1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 hidden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 hidden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 hidden="1">
      <c r="B123" s="27"/>
      <c r="C123" s="54" t="s">
        <v>29</v>
      </c>
      <c r="D123" s="82"/>
      <c r="E123" s="72"/>
      <c r="F123" s="73"/>
      <c r="G123" s="127"/>
      <c r="H123" s="74"/>
    </row>
    <row r="124" spans="2:8" hidden="1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 hidden="1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 hidden="1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 hidden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5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>
      <c r="B166" s="53">
        <v>782810</v>
      </c>
      <c r="C166" s="54" t="s">
        <v>80</v>
      </c>
      <c r="D166" s="55" t="s">
        <v>26</v>
      </c>
      <c r="E166" s="57">
        <f>Inschrijfstaat!E166</f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t="22.5">
      <c r="B167" s="27"/>
      <c r="C167" s="54" t="s">
        <v>175</v>
      </c>
      <c r="D167" s="28" t="s">
        <v>21</v>
      </c>
      <c r="E167" s="72">
        <v>3</v>
      </c>
      <c r="F167" s="49">
        <f>Inschrijfstaat!F167</f>
        <v>0</v>
      </c>
      <c r="G167" s="127"/>
      <c r="H167" s="74"/>
    </row>
    <row r="168" spans="2:8">
      <c r="B168" s="56"/>
      <c r="C168" s="54" t="s">
        <v>176</v>
      </c>
      <c r="D168" s="55"/>
      <c r="E168" s="57"/>
      <c r="F168" s="49"/>
      <c r="G168" s="129"/>
      <c r="H168" s="58"/>
    </row>
    <row r="169" spans="2:8">
      <c r="B169" s="56"/>
      <c r="C169" s="54"/>
      <c r="D169" s="55"/>
      <c r="E169" s="57"/>
      <c r="F169" s="49"/>
      <c r="G169" s="129"/>
      <c r="H169" s="58"/>
    </row>
    <row r="170" spans="2:8" s="13" customFormat="1">
      <c r="B170" s="53">
        <f>B166+10</f>
        <v>782820</v>
      </c>
      <c r="C170" s="54" t="s">
        <v>80</v>
      </c>
      <c r="D170" s="55" t="s">
        <v>26</v>
      </c>
      <c r="E170" s="57">
        <f>Inschrijfstaat!E170</f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>
      <c r="B172" s="56"/>
      <c r="C172" s="54" t="s">
        <v>84</v>
      </c>
      <c r="D172" s="55"/>
      <c r="E172" s="57"/>
      <c r="F172" s="49"/>
      <c r="G172" s="129"/>
      <c r="H172" s="58"/>
    </row>
    <row r="173" spans="2:8" ht="22.5">
      <c r="B173" s="56"/>
      <c r="C173" s="54" t="s">
        <v>85</v>
      </c>
      <c r="D173" s="55"/>
      <c r="E173" s="57"/>
      <c r="F173" s="49"/>
      <c r="G173" s="129"/>
      <c r="H173" s="58"/>
    </row>
    <row r="174" spans="2:8">
      <c r="B174" s="56"/>
      <c r="C174" s="54"/>
      <c r="D174" s="55"/>
      <c r="E174" s="57"/>
      <c r="F174" s="49"/>
      <c r="G174" s="129"/>
      <c r="H174" s="58"/>
    </row>
    <row r="175" spans="2:8" s="13" customFormat="1">
      <c r="B175" s="53">
        <f>B170+10</f>
        <v>782830</v>
      </c>
      <c r="C175" s="54" t="s">
        <v>117</v>
      </c>
      <c r="D175" s="55" t="s">
        <v>26</v>
      </c>
      <c r="E175" s="57">
        <f>Inschrijfstaat!E175</f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>
      <c r="B176" s="27"/>
      <c r="C176" s="54" t="s">
        <v>118</v>
      </c>
      <c r="D176" s="28" t="s">
        <v>21</v>
      </c>
      <c r="E176" s="72">
        <v>3</v>
      </c>
      <c r="F176" s="49">
        <f>Inschrijfstaat!F176</f>
        <v>0</v>
      </c>
      <c r="G176" s="127"/>
      <c r="H176" s="74"/>
    </row>
    <row r="177" spans="2:8">
      <c r="B177" s="56"/>
      <c r="C177" s="54" t="s">
        <v>84</v>
      </c>
      <c r="D177" s="55"/>
      <c r="E177" s="57"/>
      <c r="F177" s="49"/>
      <c r="G177" s="129"/>
      <c r="H177" s="58"/>
    </row>
    <row r="178" spans="2:8">
      <c r="B178" s="56"/>
      <c r="C178" s="54"/>
      <c r="D178" s="55"/>
      <c r="E178" s="57"/>
      <c r="F178" s="49"/>
      <c r="G178" s="129"/>
      <c r="H178" s="58"/>
    </row>
    <row r="179" spans="2:8" s="40" customFormat="1" hidden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 hidden="1">
      <c r="B180" s="53">
        <v>782910</v>
      </c>
      <c r="C180" s="54" t="s">
        <v>86</v>
      </c>
      <c r="D180" s="55" t="s">
        <v>26</v>
      </c>
      <c r="E180" s="57"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hidden="1" customHeight="1">
      <c r="B181" s="27"/>
      <c r="C181" s="54" t="s">
        <v>87</v>
      </c>
      <c r="D181" s="28" t="s">
        <v>21</v>
      </c>
      <c r="E181" s="72">
        <v>0</v>
      </c>
      <c r="F181" s="49">
        <f>Inschrijfstaat!F181</f>
        <v>0</v>
      </c>
      <c r="G181" s="127"/>
      <c r="H181" s="74"/>
    </row>
    <row r="182" spans="2:8" hidden="1">
      <c r="B182" s="56"/>
      <c r="C182" s="54" t="s">
        <v>84</v>
      </c>
      <c r="D182" s="55"/>
      <c r="E182" s="57"/>
      <c r="F182" s="49"/>
      <c r="G182" s="129"/>
      <c r="H182" s="58"/>
    </row>
    <row r="183" spans="2:8" hidden="1">
      <c r="B183" s="56"/>
      <c r="C183" s="54"/>
      <c r="D183" s="55"/>
      <c r="E183" s="57"/>
      <c r="F183" s="49"/>
      <c r="G183" s="129"/>
      <c r="H183" s="58"/>
    </row>
    <row r="184" spans="2:8" s="13" customFormat="1" hidden="1">
      <c r="B184" s="53">
        <f>B180+10</f>
        <v>782920</v>
      </c>
      <c r="C184" s="54" t="s">
        <v>88</v>
      </c>
      <c r="D184" s="55" t="s">
        <v>26</v>
      </c>
      <c r="E184" s="57"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hidden="1" customHeight="1">
      <c r="B185" s="27"/>
      <c r="C185" s="130" t="s">
        <v>89</v>
      </c>
      <c r="D185" s="28" t="s">
        <v>21</v>
      </c>
      <c r="E185" s="72">
        <v>0</v>
      </c>
      <c r="F185" s="49">
        <f>Inschrijfstaat!F185</f>
        <v>0</v>
      </c>
      <c r="G185" s="127"/>
      <c r="H185" s="74"/>
    </row>
    <row r="186" spans="2:8" hidden="1">
      <c r="B186" s="56"/>
      <c r="C186" s="54" t="s">
        <v>84</v>
      </c>
      <c r="D186" s="55"/>
      <c r="E186" s="57"/>
      <c r="F186" s="49"/>
      <c r="G186" s="129"/>
      <c r="H186" s="58"/>
    </row>
    <row r="187" spans="2:8" ht="12.95" hidden="1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 hidden="1">
      <c r="B188" s="56"/>
      <c r="C188" s="54"/>
      <c r="D188" s="55"/>
      <c r="E188" s="57"/>
      <c r="F188" s="49"/>
      <c r="G188" s="129"/>
      <c r="H188" s="58"/>
    </row>
    <row r="189" spans="2:8" s="13" customFormat="1" hidden="1">
      <c r="B189" s="53">
        <f>B184+10</f>
        <v>782930</v>
      </c>
      <c r="C189" s="54" t="s">
        <v>117</v>
      </c>
      <c r="D189" s="55" t="s">
        <v>26</v>
      </c>
      <c r="E189" s="57"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 hidden="1">
      <c r="B190" s="27"/>
      <c r="C190" s="54" t="s">
        <v>118</v>
      </c>
      <c r="D190" s="28" t="s">
        <v>21</v>
      </c>
      <c r="E190" s="72">
        <v>0</v>
      </c>
      <c r="F190" s="49">
        <f>Inschrijfstaat!F190</f>
        <v>0</v>
      </c>
      <c r="G190" s="127"/>
      <c r="H190" s="74"/>
    </row>
    <row r="191" spans="2:8" hidden="1">
      <c r="B191" s="56"/>
      <c r="C191" s="54" t="s">
        <v>84</v>
      </c>
      <c r="D191" s="55"/>
      <c r="E191" s="57"/>
      <c r="F191" s="49"/>
      <c r="G191" s="129"/>
      <c r="H191" s="58"/>
    </row>
    <row r="192" spans="2:8" hidden="1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205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206</v>
      </c>
      <c r="D196" s="28" t="s">
        <v>21</v>
      </c>
      <c r="E196" s="72">
        <v>1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>
      <c r="B198" s="53">
        <f>B195+10</f>
        <v>784120</v>
      </c>
      <c r="C198" s="54" t="s">
        <v>145</v>
      </c>
      <c r="D198" s="55" t="s">
        <v>26</v>
      </c>
      <c r="E198" s="57">
        <f>Inschrijfstaat!E198</f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>
      <c r="B199" s="27"/>
      <c r="C199" s="54" t="s">
        <v>146</v>
      </c>
      <c r="D199" s="28" t="s">
        <v>21</v>
      </c>
      <c r="E199" s="72">
        <v>2</v>
      </c>
      <c r="F199" s="49">
        <f>Inschrijfstaat!F199</f>
        <v>0</v>
      </c>
      <c r="G199" s="127"/>
      <c r="H199" s="74"/>
    </row>
    <row r="200" spans="2:8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1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3.98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 ht="22.5">
      <c r="B211" s="27"/>
      <c r="C211" s="54" t="s">
        <v>113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114</v>
      </c>
      <c r="D212" s="28" t="s">
        <v>120</v>
      </c>
      <c r="E212" s="72">
        <v>3.98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1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GF9NRt+S1ESYgxWBFrj1TY3LD0bfPT0RAqum4xZGyRAH5oXq2eNmtI16L2ay4dA/+bqJ7bjw2BQaTgiEnSpyaQ==" saltValue="i+5x0/o604b3V0v0oGj2Dw==" spinCount="100000" sheet="1" objects="1" scenarios="1"/>
  <mergeCells count="1">
    <mergeCell ref="E13:E14"/>
  </mergeCells>
  <hyperlinks>
    <hyperlink ref="H9" r:id="rId1" xr:uid="{00000000-0004-0000-0D00-000000000000}"/>
    <hyperlink ref="H10" r:id="rId2" xr:uid="{00000000-0004-0000-0D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109" min="1" max="7" man="1"/>
    <brk id="213" min="1" max="7" man="1"/>
  </row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32"/>
  <sheetViews>
    <sheetView topLeftCell="A208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177</v>
      </c>
      <c r="H8" s="118" t="s">
        <v>98</v>
      </c>
    </row>
    <row r="9" spans="1:10" ht="12.75">
      <c r="B9" s="83"/>
      <c r="C9" s="119" t="s">
        <v>178</v>
      </c>
      <c r="H9" s="2" t="s">
        <v>99</v>
      </c>
    </row>
    <row r="10" spans="1:10" ht="12.75">
      <c r="B10" s="83"/>
      <c r="C10" s="119" t="s">
        <v>179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 hidden="1">
      <c r="B21" s="53">
        <v>780310</v>
      </c>
      <c r="C21" s="54" t="s">
        <v>27</v>
      </c>
      <c r="D21" s="55" t="s">
        <v>26</v>
      </c>
      <c r="E21" s="57">
        <v>4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 hidden="1">
      <c r="B22" s="27"/>
      <c r="C22" s="54" t="s">
        <v>32</v>
      </c>
      <c r="D22" s="82"/>
      <c r="E22" s="72"/>
      <c r="F22" s="49"/>
      <c r="G22" s="129"/>
      <c r="H22" s="58"/>
    </row>
    <row r="23" spans="2:8" hidden="1">
      <c r="B23" s="56"/>
      <c r="C23" s="54" t="s">
        <v>16</v>
      </c>
      <c r="D23" s="55" t="s">
        <v>17</v>
      </c>
      <c r="E23" s="57">
        <v>0</v>
      </c>
      <c r="F23" s="49">
        <f>Inschrijfstaat!F23</f>
        <v>0</v>
      </c>
      <c r="G23" s="129"/>
      <c r="H23" s="58"/>
    </row>
    <row r="24" spans="2:8" hidden="1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152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 hidden="1">
      <c r="B29" s="53">
        <f>B25+10</f>
        <v>780330</v>
      </c>
      <c r="C29" s="54" t="s">
        <v>27</v>
      </c>
      <c r="D29" s="55" t="s">
        <v>26</v>
      </c>
      <c r="E29" s="57">
        <v>4</v>
      </c>
      <c r="F29" s="48">
        <f>PRODUCT(F31,E31)</f>
        <v>0</v>
      </c>
      <c r="G29" s="49">
        <f>E29*F29</f>
        <v>0</v>
      </c>
      <c r="H29" s="50"/>
    </row>
    <row r="30" spans="2:8" s="71" customFormat="1" hidden="1">
      <c r="B30" s="27"/>
      <c r="C30" s="54" t="s">
        <v>18</v>
      </c>
      <c r="D30" s="82"/>
      <c r="E30" s="72"/>
      <c r="F30" s="73"/>
      <c r="G30" s="127"/>
      <c r="H30" s="74"/>
    </row>
    <row r="31" spans="2:8" hidden="1">
      <c r="B31" s="56"/>
      <c r="C31" s="54" t="s">
        <v>16</v>
      </c>
      <c r="D31" s="55" t="s">
        <v>17</v>
      </c>
      <c r="E31" s="57">
        <v>0</v>
      </c>
      <c r="F31" s="49">
        <f>Inschrijfstaat!F31</f>
        <v>0</v>
      </c>
      <c r="G31" s="129"/>
      <c r="H31" s="58"/>
    </row>
    <row r="32" spans="2:8" hidden="1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7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75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10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11.18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1.23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10.5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28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 hidden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 hidden="1">
      <c r="B84" s="53">
        <v>782310</v>
      </c>
      <c r="C84" s="54" t="s">
        <v>55</v>
      </c>
      <c r="D84" s="55" t="s">
        <v>26</v>
      </c>
      <c r="E84" s="57">
        <v>2</v>
      </c>
      <c r="F84" s="48">
        <f>PRODUCT(F87,E87)</f>
        <v>0</v>
      </c>
      <c r="G84" s="49">
        <f>E84*F84</f>
        <v>0</v>
      </c>
      <c r="H84" s="50"/>
    </row>
    <row r="85" spans="2:8" s="71" customFormat="1" hidden="1">
      <c r="B85" s="27"/>
      <c r="C85" s="54" t="s">
        <v>57</v>
      </c>
      <c r="D85" s="82"/>
      <c r="E85" s="72"/>
      <c r="F85" s="73"/>
      <c r="G85" s="127"/>
      <c r="H85" s="74"/>
    </row>
    <row r="86" spans="2:8" hidden="1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 hidden="1">
      <c r="B87" s="53"/>
      <c r="C87" s="54" t="s">
        <v>58</v>
      </c>
      <c r="D87" s="55" t="s">
        <v>17</v>
      </c>
      <c r="E87" s="57">
        <v>0</v>
      </c>
      <c r="F87" s="49">
        <f>Inschrijfstaat!F87</f>
        <v>0</v>
      </c>
      <c r="G87" s="49"/>
      <c r="H87" s="50"/>
    </row>
    <row r="88" spans="2:8" hidden="1">
      <c r="B88" s="56"/>
      <c r="C88" s="54"/>
      <c r="D88" s="55"/>
      <c r="E88" s="57"/>
      <c r="F88" s="49"/>
      <c r="G88" s="129"/>
      <c r="H88" s="58"/>
    </row>
    <row r="89" spans="2:8" s="13" customFormat="1" hidden="1">
      <c r="B89" s="53">
        <f>B84+10</f>
        <v>782320</v>
      </c>
      <c r="C89" s="54" t="s">
        <v>60</v>
      </c>
      <c r="D89" s="55" t="s">
        <v>26</v>
      </c>
      <c r="E89" s="57">
        <v>1</v>
      </c>
      <c r="F89" s="48">
        <f>PRODUCT(F92,E92)</f>
        <v>0</v>
      </c>
      <c r="G89" s="49">
        <f>E89*F89</f>
        <v>0</v>
      </c>
      <c r="H89" s="50"/>
    </row>
    <row r="90" spans="2:8" s="71" customFormat="1" hidden="1">
      <c r="B90" s="27"/>
      <c r="C90" s="54" t="s">
        <v>59</v>
      </c>
      <c r="D90" s="82"/>
      <c r="E90" s="72"/>
      <c r="F90" s="73"/>
      <c r="G90" s="127"/>
      <c r="H90" s="74"/>
    </row>
    <row r="91" spans="2:8" hidden="1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 hidden="1">
      <c r="B92" s="53"/>
      <c r="C92" s="54" t="s">
        <v>62</v>
      </c>
      <c r="D92" s="55" t="s">
        <v>21</v>
      </c>
      <c r="E92" s="57">
        <v>0</v>
      </c>
      <c r="F92" s="49">
        <f>Inschrijfstaat!F92</f>
        <v>0</v>
      </c>
      <c r="G92" s="49"/>
      <c r="H92" s="50"/>
    </row>
    <row r="93" spans="2:8" hidden="1">
      <c r="B93" s="56"/>
      <c r="C93" s="54"/>
      <c r="D93" s="55"/>
      <c r="E93" s="57"/>
      <c r="F93" s="49"/>
      <c r="G93" s="129"/>
      <c r="H93" s="58"/>
    </row>
    <row r="94" spans="2:8" s="13" customFormat="1" hidden="1">
      <c r="B94" s="53">
        <f>B89+10</f>
        <v>782330</v>
      </c>
      <c r="C94" s="54" t="s">
        <v>64</v>
      </c>
      <c r="D94" s="55" t="s">
        <v>26</v>
      </c>
      <c r="E94" s="57">
        <v>1</v>
      </c>
      <c r="F94" s="48">
        <f>PRODUCT(F97,E97)</f>
        <v>0</v>
      </c>
      <c r="G94" s="49">
        <f>E94*F94</f>
        <v>0</v>
      </c>
      <c r="H94" s="50"/>
    </row>
    <row r="95" spans="2:8" s="71" customFormat="1" hidden="1">
      <c r="B95" s="27"/>
      <c r="C95" s="54" t="s">
        <v>63</v>
      </c>
      <c r="D95" s="82"/>
      <c r="E95" s="72"/>
      <c r="F95" s="73"/>
      <c r="G95" s="127"/>
      <c r="H95" s="74"/>
    </row>
    <row r="96" spans="2:8" hidden="1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 hidden="1">
      <c r="B97" s="53"/>
      <c r="C97" s="54" t="s">
        <v>66</v>
      </c>
      <c r="D97" s="55" t="s">
        <v>17</v>
      </c>
      <c r="E97" s="57">
        <v>0</v>
      </c>
      <c r="F97" s="49">
        <f>Inschrijfstaat!F97</f>
        <v>0</v>
      </c>
      <c r="G97" s="49"/>
      <c r="H97" s="50"/>
    </row>
    <row r="98" spans="2:8" hidden="1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15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61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>
      <c r="B138" s="53">
        <f>B133+10</f>
        <v>782620</v>
      </c>
      <c r="C138" s="54" t="s">
        <v>39</v>
      </c>
      <c r="D138" s="55" t="s">
        <v>26</v>
      </c>
      <c r="E138" s="57">
        <f>Inschrijfstaat!E138</f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customHeight="1">
      <c r="B141" s="53"/>
      <c r="C141" s="54" t="s">
        <v>115</v>
      </c>
      <c r="D141" s="55" t="s">
        <v>35</v>
      </c>
      <c r="E141" s="57">
        <v>7</v>
      </c>
      <c r="F141" s="49">
        <f>Inschrijfstaat!F141</f>
        <v>0</v>
      </c>
      <c r="G141" s="49"/>
      <c r="H141" s="50"/>
    </row>
    <row r="142" spans="2:8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 ht="22.5">
      <c r="B161" s="56"/>
      <c r="C161" s="54" t="s">
        <v>183</v>
      </c>
      <c r="D161" s="55"/>
      <c r="E161" s="57"/>
      <c r="F161" s="49"/>
      <c r="G161" s="129"/>
      <c r="H161" s="58"/>
    </row>
    <row r="162" spans="2:8" ht="22.5">
      <c r="B162" s="56"/>
      <c r="C162" s="54" t="s">
        <v>31</v>
      </c>
      <c r="D162" s="55" t="s">
        <v>35</v>
      </c>
      <c r="E162" s="57">
        <v>70</v>
      </c>
      <c r="F162" s="49">
        <f>Inschrijfstaat!F162</f>
        <v>0</v>
      </c>
      <c r="G162" s="129"/>
      <c r="H162" s="58"/>
    </row>
    <row r="163" spans="2:8" s="13" customFormat="1">
      <c r="B163" s="53"/>
      <c r="C163" s="54" t="s">
        <v>184</v>
      </c>
      <c r="D163" s="55"/>
      <c r="E163" s="57"/>
      <c r="F163" s="49"/>
      <c r="G163" s="49"/>
      <c r="H163" s="50"/>
    </row>
    <row r="164" spans="2:8">
      <c r="B164" s="56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>
      <c r="B170" s="53">
        <f>B166+10</f>
        <v>782820</v>
      </c>
      <c r="C170" s="54" t="s">
        <v>80</v>
      </c>
      <c r="D170" s="55" t="s">
        <v>26</v>
      </c>
      <c r="E170" s="57">
        <f>Inschrijfstaat!E170</f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>
      <c r="B171" s="27"/>
      <c r="C171" s="54" t="s">
        <v>83</v>
      </c>
      <c r="D171" s="28" t="s">
        <v>21</v>
      </c>
      <c r="E171" s="72">
        <v>5</v>
      </c>
      <c r="F171" s="49">
        <f>Inschrijfstaat!F171</f>
        <v>0</v>
      </c>
      <c r="G171" s="127"/>
      <c r="H171" s="74"/>
    </row>
    <row r="172" spans="2:8">
      <c r="B172" s="56"/>
      <c r="C172" s="54" t="s">
        <v>84</v>
      </c>
      <c r="D172" s="55"/>
      <c r="E172" s="57"/>
      <c r="F172" s="49"/>
      <c r="G172" s="129"/>
      <c r="H172" s="58"/>
    </row>
    <row r="173" spans="2:8" ht="22.5">
      <c r="B173" s="56"/>
      <c r="C173" s="54" t="s">
        <v>85</v>
      </c>
      <c r="D173" s="55"/>
      <c r="E173" s="57"/>
      <c r="F173" s="49"/>
      <c r="G173" s="129"/>
      <c r="H173" s="58"/>
    </row>
    <row r="174" spans="2:8">
      <c r="B174" s="56"/>
      <c r="C174" s="54"/>
      <c r="D174" s="55"/>
      <c r="E174" s="57"/>
      <c r="F174" s="49"/>
      <c r="G174" s="129"/>
      <c r="H174" s="58"/>
    </row>
    <row r="175" spans="2:8" s="13" customFormat="1">
      <c r="B175" s="53">
        <f>B170+10</f>
        <v>782830</v>
      </c>
      <c r="C175" s="54" t="s">
        <v>117</v>
      </c>
      <c r="D175" s="55" t="s">
        <v>26</v>
      </c>
      <c r="E175" s="57">
        <f>Inschrijfstaat!E175</f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>
      <c r="B176" s="27"/>
      <c r="C176" s="54" t="s">
        <v>118</v>
      </c>
      <c r="D176" s="28" t="s">
        <v>21</v>
      </c>
      <c r="E176" s="72">
        <v>5</v>
      </c>
      <c r="F176" s="49">
        <f>Inschrijfstaat!F176</f>
        <v>0</v>
      </c>
      <c r="G176" s="127"/>
      <c r="H176" s="74"/>
    </row>
    <row r="177" spans="2:8">
      <c r="B177" s="56"/>
      <c r="C177" s="54" t="s">
        <v>84</v>
      </c>
      <c r="D177" s="55"/>
      <c r="E177" s="57"/>
      <c r="F177" s="49"/>
      <c r="G177" s="129"/>
      <c r="H177" s="58"/>
    </row>
    <row r="178" spans="2:8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7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3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7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 hidden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 hidden="1">
      <c r="B202" s="53">
        <v>784210</v>
      </c>
      <c r="C202" s="54" t="s">
        <v>106</v>
      </c>
      <c r="D202" s="55" t="s">
        <v>26</v>
      </c>
      <c r="E202" s="57"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 hidden="1">
      <c r="B203" s="27"/>
      <c r="C203" s="54" t="s">
        <v>107</v>
      </c>
      <c r="D203" s="28" t="s">
        <v>21</v>
      </c>
      <c r="E203" s="72">
        <v>0</v>
      </c>
      <c r="F203" s="49">
        <f>Inschrijfstaat!F203</f>
        <v>0</v>
      </c>
      <c r="G203" s="127"/>
      <c r="H203" s="74"/>
    </row>
    <row r="204" spans="2:8" hidden="1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12.41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 ht="22.5">
      <c r="B211" s="27"/>
      <c r="C211" s="54" t="s">
        <v>113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114</v>
      </c>
      <c r="D212" s="28" t="s">
        <v>120</v>
      </c>
      <c r="E212" s="72">
        <v>14.4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3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B229" s="9"/>
      <c r="C229" s="13"/>
      <c r="E229" s="14"/>
      <c r="F229" s="13"/>
      <c r="G229" s="149"/>
      <c r="H229" s="16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iPvlFkl9OwAGehhFSxkFhyqbtLBbJn452Vs0PXvcWBOgV1bMGoh0sufpsRgPa2QmuD0cCKOgjbCtxyLe/Eg1Rg==" saltValue="y+Q7pnfaAE+s1BiDKPkSNw==" spinCount="100000" sheet="1" objects="1" scenarios="1"/>
  <mergeCells count="1">
    <mergeCell ref="E13:E14"/>
  </mergeCells>
  <hyperlinks>
    <hyperlink ref="H9" r:id="rId1" xr:uid="{00000000-0004-0000-0E00-000000000000}"/>
    <hyperlink ref="H10" r:id="rId2" xr:uid="{00000000-0004-0000-0E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114" min="1" max="7" man="1"/>
    <brk id="209" min="1" max="7" man="1"/>
  </rowBreak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32"/>
  <sheetViews>
    <sheetView topLeftCell="A207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180</v>
      </c>
      <c r="H8" s="118" t="s">
        <v>98</v>
      </c>
    </row>
    <row r="9" spans="1:10" ht="12.75">
      <c r="B9" s="83"/>
      <c r="C9" s="119" t="s">
        <v>181</v>
      </c>
      <c r="H9" s="2" t="s">
        <v>99</v>
      </c>
    </row>
    <row r="10" spans="1:10" ht="12.75">
      <c r="B10" s="83"/>
      <c r="C10" s="119" t="s">
        <v>182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19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57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4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4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164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16.38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2.2799999999999998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174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82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19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 hidden="1">
      <c r="B89" s="53">
        <f>B84+10</f>
        <v>782320</v>
      </c>
      <c r="C89" s="54" t="s">
        <v>60</v>
      </c>
      <c r="D89" s="55" t="s">
        <v>26</v>
      </c>
      <c r="E89" s="57">
        <v>1</v>
      </c>
      <c r="F89" s="48">
        <f>PRODUCT(F92,E92)</f>
        <v>0</v>
      </c>
      <c r="G89" s="49">
        <f>E89*F89</f>
        <v>0</v>
      </c>
      <c r="H89" s="50"/>
    </row>
    <row r="90" spans="2:8" s="71" customFormat="1" hidden="1">
      <c r="B90" s="27"/>
      <c r="C90" s="54" t="s">
        <v>59</v>
      </c>
      <c r="D90" s="82"/>
      <c r="E90" s="72"/>
      <c r="F90" s="73"/>
      <c r="G90" s="127"/>
      <c r="H90" s="74"/>
    </row>
    <row r="91" spans="2:8" hidden="1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 hidden="1">
      <c r="B92" s="53"/>
      <c r="C92" s="54" t="s">
        <v>62</v>
      </c>
      <c r="D92" s="55" t="s">
        <v>21</v>
      </c>
      <c r="E92" s="57">
        <v>0</v>
      </c>
      <c r="F92" s="49">
        <f>Inschrijfstaat!F92</f>
        <v>0</v>
      </c>
      <c r="G92" s="49"/>
      <c r="H92" s="50"/>
    </row>
    <row r="93" spans="2:8" hidden="1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4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>
      <c r="B104" s="53">
        <f>B99+10</f>
        <v>782350</v>
      </c>
      <c r="C104" s="54" t="s">
        <v>185</v>
      </c>
      <c r="D104" s="55" t="s">
        <v>26</v>
      </c>
      <c r="E104" s="57">
        <f>Inschrijfstaat!E104</f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>
      <c r="B105" s="27"/>
      <c r="C105" s="54" t="s">
        <v>186</v>
      </c>
      <c r="D105" s="82"/>
      <c r="E105" s="72"/>
      <c r="F105" s="73"/>
      <c r="G105" s="127"/>
      <c r="H105" s="74"/>
    </row>
    <row r="106" spans="2:8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>
      <c r="B107" s="53"/>
      <c r="C107" s="54" t="s">
        <v>58</v>
      </c>
      <c r="D107" s="55" t="s">
        <v>17</v>
      </c>
      <c r="E107" s="57">
        <v>240</v>
      </c>
      <c r="F107" s="49">
        <f>Inschrijfstaat!F107</f>
        <v>0</v>
      </c>
      <c r="G107" s="49"/>
      <c r="H107" s="50"/>
    </row>
    <row r="108" spans="2:8" s="13" customFormat="1" ht="33.75">
      <c r="B108" s="53"/>
      <c r="C108" s="54" t="s">
        <v>187</v>
      </c>
      <c r="D108" s="55"/>
      <c r="E108" s="57"/>
      <c r="F108" s="49"/>
      <c r="G108" s="49"/>
      <c r="H108" s="50"/>
    </row>
    <row r="109" spans="2:8">
      <c r="B109" s="56"/>
      <c r="C109" s="54"/>
      <c r="D109" s="55"/>
      <c r="E109" s="57"/>
      <c r="F109" s="49"/>
      <c r="G109" s="129"/>
      <c r="H109" s="58"/>
    </row>
    <row r="110" spans="2:8" s="40" customFormat="1" hidden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 hidden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 hidden="1">
      <c r="B112" s="27"/>
      <c r="C112" s="54" t="s">
        <v>56</v>
      </c>
      <c r="D112" s="82"/>
      <c r="E112" s="72"/>
      <c r="F112" s="73"/>
      <c r="G112" s="127"/>
      <c r="H112" s="74"/>
    </row>
    <row r="113" spans="2:8" hidden="1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 hidden="1">
      <c r="B114" s="53"/>
      <c r="C114" s="54" t="s">
        <v>31</v>
      </c>
      <c r="D114" s="55" t="s">
        <v>17</v>
      </c>
      <c r="E114" s="57">
        <v>0</v>
      </c>
      <c r="F114" s="49">
        <f>Inschrijfstaat!F114</f>
        <v>0</v>
      </c>
      <c r="G114" s="49"/>
      <c r="H114" s="50"/>
    </row>
    <row r="115" spans="2:8" hidden="1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52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 hidden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5</v>
      </c>
      <c r="F162" s="49">
        <f>Inschrijfstaat!F162</f>
        <v>0</v>
      </c>
      <c r="G162" s="49"/>
      <c r="H162" s="50"/>
    </row>
    <row r="163" spans="2:8" s="13" customFormat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5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15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5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1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18.66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23.78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E229" s="14"/>
      <c r="F229" s="13"/>
      <c r="G229" s="149"/>
      <c r="H229" s="16"/>
    </row>
    <row r="230" spans="1:9">
      <c r="B230" s="9"/>
      <c r="C230" s="13"/>
      <c r="D230" s="19"/>
      <c r="E230" s="14"/>
      <c r="F230" s="13"/>
      <c r="G230" s="16"/>
      <c r="H230" s="16"/>
    </row>
    <row r="231" spans="1:9">
      <c r="B231" s="9"/>
      <c r="C231" s="13"/>
      <c r="E231" s="14"/>
      <c r="F231" s="13"/>
      <c r="G231" s="149"/>
      <c r="H231" s="16"/>
    </row>
    <row r="232" spans="1:9">
      <c r="F232" s="13"/>
    </row>
  </sheetData>
  <sheetProtection algorithmName="SHA-512" hashValue="m9dU7miZlxJpLysif5iHnoEw3YlOYtQOVTJLPAKVKEAdFShVtz18/BShdOfX1xdFprTfy1cHyQhdJ4bzevLllw==" saltValue="AVMJrjNzhG2CY3fvHs5IhA==" spinCount="100000" sheet="1" objects="1" scenarios="1"/>
  <mergeCells count="1">
    <mergeCell ref="E13:E14"/>
  </mergeCells>
  <phoneticPr fontId="1" type="noConversion"/>
  <hyperlinks>
    <hyperlink ref="H9" r:id="rId1" xr:uid="{00000000-0004-0000-0F00-000000000000}"/>
    <hyperlink ref="H10" r:id="rId2" xr:uid="{00000000-0004-0000-0F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81" min="1" max="7" man="1"/>
    <brk id="209" min="1" max="7" man="1"/>
  </rowBreaks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32"/>
  <sheetViews>
    <sheetView topLeftCell="A199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213</v>
      </c>
      <c r="H8" s="118" t="s">
        <v>98</v>
      </c>
    </row>
    <row r="9" spans="1:10" ht="12.75">
      <c r="B9" s="83"/>
      <c r="C9" s="119" t="s">
        <v>214</v>
      </c>
      <c r="H9" s="2" t="s">
        <v>99</v>
      </c>
    </row>
    <row r="10" spans="1:10" ht="12.75">
      <c r="B10" s="83"/>
      <c r="C10" s="119" t="s">
        <v>215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0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0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0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0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0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>
      <c r="B49" s="27"/>
      <c r="C49" s="54" t="s">
        <v>43</v>
      </c>
      <c r="D49" s="82"/>
      <c r="E49" s="72"/>
      <c r="F49" s="73"/>
      <c r="G49" s="127"/>
      <c r="H49" s="74"/>
    </row>
    <row r="50" spans="2:8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0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0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0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0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0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0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0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>
      <c r="B100" s="27"/>
      <c r="C100" s="54" t="s">
        <v>156</v>
      </c>
      <c r="D100" s="82"/>
      <c r="E100" s="72"/>
      <c r="F100" s="73"/>
      <c r="G100" s="127"/>
      <c r="H100" s="74"/>
    </row>
    <row r="101" spans="2:8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>
      <c r="B103" s="56"/>
      <c r="C103" s="54"/>
      <c r="D103" s="55"/>
      <c r="E103" s="57"/>
      <c r="F103" s="49"/>
      <c r="G103" s="129"/>
      <c r="H103" s="58"/>
    </row>
    <row r="104" spans="2:8" s="13" customFormat="1" ht="22.5">
      <c r="B104" s="53">
        <f>B99+10</f>
        <v>782350</v>
      </c>
      <c r="C104" s="54" t="s">
        <v>185</v>
      </c>
      <c r="D104" s="55" t="s">
        <v>26</v>
      </c>
      <c r="E104" s="57">
        <f>Inschrijfstaat!E104</f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>
      <c r="B105" s="27"/>
      <c r="C105" s="54" t="s">
        <v>186</v>
      </c>
      <c r="D105" s="82"/>
      <c r="E105" s="72"/>
      <c r="F105" s="73"/>
      <c r="G105" s="127"/>
      <c r="H105" s="74"/>
    </row>
    <row r="106" spans="2:8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>
      <c r="B108" s="53"/>
      <c r="C108" s="54" t="s">
        <v>187</v>
      </c>
      <c r="D108" s="55"/>
      <c r="E108" s="57"/>
      <c r="F108" s="49"/>
      <c r="G108" s="49"/>
      <c r="H108" s="50"/>
    </row>
    <row r="109" spans="2:8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0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>
      <c r="B117" s="27"/>
      <c r="C117" s="54" t="s">
        <v>130</v>
      </c>
      <c r="D117" s="82"/>
      <c r="E117" s="72"/>
      <c r="F117" s="73"/>
      <c r="G117" s="127"/>
      <c r="H117" s="74"/>
    </row>
    <row r="118" spans="2:8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>
      <c r="B128" s="27"/>
      <c r="C128" s="54" t="s">
        <v>29</v>
      </c>
      <c r="D128" s="82"/>
      <c r="E128" s="72"/>
      <c r="F128" s="73"/>
      <c r="G128" s="127"/>
      <c r="H128" s="74"/>
    </row>
    <row r="129" spans="2:8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>
      <c r="B137" s="56"/>
      <c r="C137" s="54"/>
      <c r="D137" s="55"/>
      <c r="E137" s="57"/>
      <c r="F137" s="49"/>
      <c r="G137" s="129"/>
      <c r="H137" s="58"/>
    </row>
    <row r="138" spans="2:8" s="13" customFormat="1" ht="22.5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>
      <c r="B150" s="27"/>
      <c r="C150" s="54" t="s">
        <v>54</v>
      </c>
      <c r="D150" s="82"/>
      <c r="E150" s="72"/>
      <c r="F150" s="73"/>
      <c r="G150" s="127"/>
      <c r="H150" s="74"/>
    </row>
    <row r="151" spans="2:8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>
      <c r="B153" s="56"/>
      <c r="C153" s="54"/>
      <c r="D153" s="55"/>
      <c r="E153" s="57"/>
      <c r="F153" s="49"/>
      <c r="G153" s="129"/>
      <c r="H153" s="58"/>
    </row>
    <row r="154" spans="2:8" s="13" customFormat="1" ht="22.5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>
      <c r="B155" s="27"/>
      <c r="C155" s="54" t="s">
        <v>54</v>
      </c>
      <c r="D155" s="82"/>
      <c r="E155" s="72"/>
      <c r="F155" s="73"/>
      <c r="G155" s="127"/>
      <c r="H155" s="74"/>
    </row>
    <row r="156" spans="2:8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>
      <c r="B168" s="56"/>
      <c r="C168" s="54" t="s">
        <v>82</v>
      </c>
      <c r="D168" s="55"/>
      <c r="E168" s="57"/>
      <c r="F168" s="49"/>
      <c r="G168" s="129"/>
      <c r="H168" s="58"/>
    </row>
    <row r="169" spans="2:8">
      <c r="B169" s="56"/>
      <c r="C169" s="54"/>
      <c r="D169" s="55"/>
      <c r="E169" s="57"/>
      <c r="F169" s="49"/>
      <c r="G169" s="129"/>
      <c r="H169" s="58"/>
    </row>
    <row r="170" spans="2:8" s="13" customFormat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>
      <c r="B172" s="56"/>
      <c r="C172" s="54" t="s">
        <v>84</v>
      </c>
      <c r="D172" s="55"/>
      <c r="E172" s="57"/>
      <c r="F172" s="49"/>
      <c r="G172" s="129"/>
      <c r="H172" s="58"/>
    </row>
    <row r="173" spans="2:8" ht="22.5">
      <c r="B173" s="56"/>
      <c r="C173" s="54" t="s">
        <v>85</v>
      </c>
      <c r="D173" s="55"/>
      <c r="E173" s="57"/>
      <c r="F173" s="49"/>
      <c r="G173" s="129"/>
      <c r="H173" s="58"/>
    </row>
    <row r="174" spans="2:8">
      <c r="B174" s="56"/>
      <c r="C174" s="54"/>
      <c r="D174" s="55"/>
      <c r="E174" s="57"/>
      <c r="F174" s="49"/>
      <c r="G174" s="129"/>
      <c r="H174" s="58"/>
    </row>
    <row r="175" spans="2:8" s="13" customFormat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>
      <c r="B177" s="56"/>
      <c r="C177" s="54" t="s">
        <v>84</v>
      </c>
      <c r="D177" s="55"/>
      <c r="E177" s="57"/>
      <c r="F177" s="49"/>
      <c r="G177" s="129"/>
      <c r="H177" s="58"/>
    </row>
    <row r="178" spans="2:8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0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0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0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0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0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0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0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42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E229" s="14"/>
      <c r="F229" s="13"/>
      <c r="G229" s="149"/>
      <c r="H229" s="16"/>
    </row>
    <row r="230" spans="1:9">
      <c r="B230" s="9"/>
      <c r="C230" s="13"/>
      <c r="D230" s="19"/>
      <c r="E230" s="14"/>
      <c r="F230" s="13"/>
      <c r="G230" s="16"/>
      <c r="H230" s="16"/>
    </row>
    <row r="231" spans="1:9">
      <c r="B231" s="9"/>
      <c r="C231" s="13"/>
      <c r="E231" s="14"/>
      <c r="F231" s="13"/>
      <c r="G231" s="149"/>
      <c r="H231" s="16"/>
    </row>
    <row r="232" spans="1:9">
      <c r="F232" s="13"/>
    </row>
  </sheetData>
  <sheetProtection algorithmName="SHA-512" hashValue="LmdJHRCk2THZa8/YeEAjM2V1P7oVpSZy32W0pRhw/rdlsDGoW7v7quNFg7e4HMMBpYpqiUBoVS8fD5bVb+e2uQ==" saltValue="AkmB+1nJzNQMcLjOsm9b0Q==" spinCount="100000" sheet="1" objects="1" scenarios="1"/>
  <mergeCells count="1">
    <mergeCell ref="E13:E14"/>
  </mergeCells>
  <hyperlinks>
    <hyperlink ref="H9" r:id="rId1" xr:uid="{00000000-0004-0000-1000-000000000000}"/>
    <hyperlink ref="H10" r:id="rId2" xr:uid="{00000000-0004-0000-10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4" manualBreakCount="4">
    <brk id="59" min="1" max="7" man="1"/>
    <brk id="109" min="1" max="7" man="1"/>
    <brk id="164" min="1" max="7" man="1"/>
    <brk id="213" min="1" max="7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zoomScaleNormal="100" zoomScaleSheetLayoutView="130" workbookViewId="0">
      <selection activeCell="F18" sqref="F18"/>
    </sheetView>
  </sheetViews>
  <sheetFormatPr defaultRowHeight="12.75"/>
  <cols>
    <col min="1" max="1" width="19.28515625" style="114" customWidth="1"/>
    <col min="2" max="3" width="14.28515625" style="114" customWidth="1"/>
    <col min="4" max="256" width="11.42578125" style="114" customWidth="1"/>
    <col min="257" max="16384" width="9.140625" style="114"/>
  </cols>
  <sheetData>
    <row r="1" spans="1:3">
      <c r="B1" s="114" t="s">
        <v>188</v>
      </c>
    </row>
    <row r="3" spans="1:3">
      <c r="A3" s="114" t="s">
        <v>189</v>
      </c>
      <c r="B3" s="114" t="s">
        <v>190</v>
      </c>
      <c r="C3" s="114" t="s">
        <v>200</v>
      </c>
    </row>
    <row r="5" spans="1:3">
      <c r="A5" s="114" t="s">
        <v>102</v>
      </c>
      <c r="B5" s="115">
        <f>Duinsprong!G228</f>
        <v>0</v>
      </c>
    </row>
    <row r="6" spans="1:3">
      <c r="A6" s="114" t="s">
        <v>191</v>
      </c>
      <c r="B6" s="115">
        <f>'Linus-onderwijs'!G228</f>
        <v>0</v>
      </c>
    </row>
    <row r="7" spans="1:3">
      <c r="A7" s="116" t="s">
        <v>211</v>
      </c>
      <c r="B7" s="115">
        <f>'De Groene Bogen (Irissenstr)'!G228</f>
        <v>0</v>
      </c>
    </row>
    <row r="8" spans="1:3">
      <c r="A8" s="116" t="s">
        <v>212</v>
      </c>
      <c r="B8" s="115">
        <f>'De Groene Bogen (beukstr)'!G228</f>
        <v>0</v>
      </c>
    </row>
    <row r="9" spans="1:3">
      <c r="A9" s="114" t="s">
        <v>192</v>
      </c>
      <c r="B9" s="115">
        <f>'Olof Palme'!G228</f>
        <v>0</v>
      </c>
    </row>
    <row r="10" spans="1:3">
      <c r="A10" s="114" t="s">
        <v>193</v>
      </c>
      <c r="B10" s="115">
        <f>'Th J Rijken'!G228</f>
        <v>0</v>
      </c>
    </row>
    <row r="11" spans="1:3">
      <c r="A11" s="114" t="s">
        <v>152</v>
      </c>
      <c r="B11" s="115">
        <f>Lambertusschool!G228</f>
        <v>0</v>
      </c>
    </row>
    <row r="12" spans="1:3">
      <c r="A12" s="114" t="s">
        <v>160</v>
      </c>
      <c r="B12" s="115">
        <f>JPS!G228</f>
        <v>0</v>
      </c>
    </row>
    <row r="13" spans="1:3">
      <c r="A13" s="114" t="s">
        <v>194</v>
      </c>
      <c r="B13" s="115">
        <f>'Het Kompas'!G228</f>
        <v>0</v>
      </c>
    </row>
    <row r="14" spans="1:3">
      <c r="A14" s="114" t="s">
        <v>195</v>
      </c>
      <c r="B14" s="115">
        <f>'De Bussel'!G228</f>
        <v>0</v>
      </c>
    </row>
    <row r="15" spans="1:3">
      <c r="A15" s="114" t="s">
        <v>196</v>
      </c>
      <c r="B15" s="115">
        <f>'De Bussel (kleine)'!G228</f>
        <v>0</v>
      </c>
    </row>
    <row r="16" spans="1:3">
      <c r="A16" s="114" t="s">
        <v>197</v>
      </c>
      <c r="B16" s="115">
        <f>Palet!G228</f>
        <v>0</v>
      </c>
    </row>
    <row r="17" spans="1:3">
      <c r="A17" s="114" t="s">
        <v>198</v>
      </c>
      <c r="B17" s="115">
        <f>Vijfhoeven!G228</f>
        <v>0</v>
      </c>
    </row>
    <row r="18" spans="1:3">
      <c r="A18" s="114" t="s">
        <v>199</v>
      </c>
      <c r="B18" s="115">
        <f>Wilgen!G228</f>
        <v>0</v>
      </c>
    </row>
    <row r="19" spans="1:3">
      <c r="A19" s="114" t="s">
        <v>213</v>
      </c>
      <c r="B19" s="115">
        <f>Dromenvanger!G228</f>
        <v>0</v>
      </c>
      <c r="C19" s="114" t="s">
        <v>217</v>
      </c>
    </row>
    <row r="21" spans="1:3">
      <c r="B21" s="115">
        <f>SUM(B5:B20)</f>
        <v>0</v>
      </c>
      <c r="C21" s="114" t="s">
        <v>201</v>
      </c>
    </row>
    <row r="24" spans="1:3">
      <c r="A24" s="116"/>
    </row>
  </sheetData>
  <sheetProtection algorithmName="SHA-512" hashValue="ZzdBj182TlcZ8kDgf25Bz4tgeZCNe6rzeIE//9SYAJRv5eDTZwLNr6+5u20id41nlpRHAZQ9lZUbn7bxGEpGBA==" saltValue="AosaEMsajizYzSqHENb2H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8"/>
  <sheetViews>
    <sheetView topLeftCell="A207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0.7109375" style="18" customWidth="1"/>
    <col min="4" max="4" width="5.7109375" style="13" customWidth="1"/>
    <col min="5" max="5" width="10.42578125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 ht="12.75">
      <c r="A8" s="86"/>
      <c r="B8" s="83" t="s">
        <v>101</v>
      </c>
      <c r="C8" s="89" t="s">
        <v>102</v>
      </c>
      <c r="H8" s="118" t="s">
        <v>98</v>
      </c>
    </row>
    <row r="9" spans="1:10" ht="12.75">
      <c r="B9" s="83"/>
      <c r="C9" s="89" t="s">
        <v>103</v>
      </c>
      <c r="H9" s="2" t="s">
        <v>99</v>
      </c>
    </row>
    <row r="10" spans="1:10" ht="12.75">
      <c r="B10" s="83"/>
      <c r="C10" s="89" t="s">
        <v>104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94" t="s">
        <v>9</v>
      </c>
      <c r="F13" s="95" t="s">
        <v>10</v>
      </c>
      <c r="G13" s="122" t="s">
        <v>11</v>
      </c>
      <c r="H13" s="35" t="s">
        <v>12</v>
      </c>
      <c r="J13" s="96"/>
    </row>
    <row r="14" spans="1:10" ht="12" thickBot="1">
      <c r="B14" s="97" t="s">
        <v>0</v>
      </c>
      <c r="C14" s="98"/>
      <c r="D14" s="99" t="s">
        <v>2</v>
      </c>
      <c r="E14" s="100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81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81"/>
      <c r="F18" s="73"/>
      <c r="G18" s="127"/>
      <c r="H18" s="74"/>
    </row>
    <row r="19" spans="2:8" s="71" customFormat="1">
      <c r="B19" s="27"/>
      <c r="C19" s="75"/>
      <c r="D19" s="82"/>
      <c r="E19" s="81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81"/>
      <c r="F22" s="49"/>
      <c r="G22" s="129"/>
      <c r="H22" s="74"/>
    </row>
    <row r="23" spans="2:8">
      <c r="B23" s="56"/>
      <c r="C23" s="54" t="s">
        <v>16</v>
      </c>
      <c r="D23" s="55" t="s">
        <v>17</v>
      </c>
      <c r="E23" s="57">
        <v>176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81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201.5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128">
        <f>PRODUCT(F29,E29)</f>
        <v>0</v>
      </c>
      <c r="H29" s="50"/>
    </row>
    <row r="30" spans="2:8" s="71" customFormat="1">
      <c r="B30" s="27"/>
      <c r="C30" s="54" t="s">
        <v>18</v>
      </c>
      <c r="D30" s="82"/>
      <c r="E30" s="81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14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6</v>
      </c>
      <c r="F33" s="48">
        <f>PRODUCT(F35,E35)</f>
        <v>0</v>
      </c>
      <c r="G33" s="128">
        <f>PRODUCT(F33,E33)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B29+20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81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6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12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81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21</v>
      </c>
      <c r="F44" s="49">
        <f>Inschrijfstaat!F44</f>
        <v>0</v>
      </c>
      <c r="G44" s="129"/>
      <c r="H44" s="58"/>
    </row>
    <row r="45" spans="2:8" s="13" customFormat="1" ht="45">
      <c r="B45" s="53"/>
      <c r="C45" s="54" t="s">
        <v>23</v>
      </c>
      <c r="D45" s="55"/>
      <c r="E45" s="57"/>
      <c r="F45" s="49"/>
      <c r="G45" s="12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t="22.5">
      <c r="B48" s="53">
        <v>780410</v>
      </c>
      <c r="C48" s="54" t="s">
        <v>42</v>
      </c>
      <c r="D48" s="55" t="s">
        <v>26</v>
      </c>
      <c r="E48" s="57">
        <f>Inschrijfstaat!E48</f>
        <v>6</v>
      </c>
      <c r="F48" s="48">
        <f>PRODUCT(F50,E50)</f>
        <v>0</v>
      </c>
      <c r="G48" s="49">
        <f>E48*F48</f>
        <v>0</v>
      </c>
      <c r="H48" s="50"/>
    </row>
    <row r="49" spans="2:8" s="71" customFormat="1">
      <c r="B49" s="27"/>
      <c r="C49" s="54" t="s">
        <v>43</v>
      </c>
      <c r="D49" s="82"/>
      <c r="E49" s="81"/>
      <c r="F49" s="73"/>
      <c r="G49" s="127"/>
      <c r="H49" s="74"/>
    </row>
    <row r="50" spans="2:8">
      <c r="B50" s="56"/>
      <c r="C50" s="54" t="s">
        <v>16</v>
      </c>
      <c r="D50" s="55" t="s">
        <v>17</v>
      </c>
      <c r="E50" s="57">
        <v>30</v>
      </c>
      <c r="F50" s="49">
        <f>Inschrijfstaat!F50</f>
        <v>0</v>
      </c>
      <c r="G50" s="129"/>
      <c r="H50" s="58"/>
    </row>
    <row r="51" spans="2:8">
      <c r="B51" s="56"/>
      <c r="C51" s="54"/>
      <c r="D51" s="55"/>
      <c r="E51" s="57"/>
      <c r="F51" s="49"/>
      <c r="G51" s="129"/>
      <c r="H51" s="58"/>
    </row>
    <row r="52" spans="2:8" s="13" customFormat="1" ht="22.5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81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34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 ht="22.5" hidden="1">
      <c r="B56" s="53">
        <f>B52+10</f>
        <v>780430</v>
      </c>
      <c r="C56" s="54" t="s">
        <v>42</v>
      </c>
      <c r="D56" s="55" t="s">
        <v>26</v>
      </c>
      <c r="E56" s="57">
        <v>6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81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81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29.19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81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5.72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81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 hidden="1">
      <c r="B70" s="53">
        <v>781010</v>
      </c>
      <c r="C70" s="54" t="s">
        <v>71</v>
      </c>
      <c r="D70" s="55" t="s">
        <v>26</v>
      </c>
      <c r="E70" s="57"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 hidden="1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t="22.5" hidden="1">
      <c r="B72" s="53"/>
      <c r="C72" s="54" t="s">
        <v>72</v>
      </c>
      <c r="D72" s="55" t="s">
        <v>17</v>
      </c>
      <c r="E72" s="57">
        <v>0</v>
      </c>
      <c r="F72" s="49">
        <f>Inschrijfstaat!F72</f>
        <v>0</v>
      </c>
      <c r="G72" s="49"/>
      <c r="H72" s="50"/>
    </row>
    <row r="73" spans="2:8" hidden="1">
      <c r="B73" s="56"/>
      <c r="C73" s="54"/>
      <c r="D73" s="55"/>
      <c r="E73" s="57"/>
      <c r="F73" s="49"/>
      <c r="G73" s="129"/>
      <c r="H73" s="58"/>
    </row>
    <row r="74" spans="2:8" s="13" customFormat="1">
      <c r="B74" s="53">
        <v>781020</v>
      </c>
      <c r="C74" s="54" t="s">
        <v>74</v>
      </c>
      <c r="D74" s="55" t="s">
        <v>26</v>
      </c>
      <c r="E74" s="57">
        <f>Inschrijfstaat!E74</f>
        <v>6</v>
      </c>
      <c r="F74" s="48">
        <f>PRODUCT(F76,E76)</f>
        <v>0</v>
      </c>
      <c r="G74" s="49">
        <f>E74*F74</f>
        <v>0</v>
      </c>
      <c r="H74" s="50"/>
    </row>
    <row r="75" spans="2:8" s="71" customFormat="1" ht="33.75">
      <c r="B75" s="27"/>
      <c r="C75" s="54" t="s">
        <v>75</v>
      </c>
      <c r="D75" s="82"/>
      <c r="E75" s="81"/>
      <c r="F75" s="73"/>
      <c r="G75" s="127"/>
      <c r="H75" s="74"/>
    </row>
    <row r="76" spans="2:8" s="13" customFormat="1" ht="22.5">
      <c r="B76" s="53"/>
      <c r="C76" s="54" t="s">
        <v>72</v>
      </c>
      <c r="D76" s="55" t="s">
        <v>17</v>
      </c>
      <c r="E76" s="57">
        <v>3.5</v>
      </c>
      <c r="F76" s="49">
        <f>Inschrijfstaat!F76</f>
        <v>0</v>
      </c>
      <c r="G76" s="49"/>
      <c r="H76" s="50"/>
    </row>
    <row r="77" spans="2:8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78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81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 hidden="1">
      <c r="B84" s="53">
        <v>782310</v>
      </c>
      <c r="C84" s="54" t="s">
        <v>55</v>
      </c>
      <c r="D84" s="55" t="s">
        <v>26</v>
      </c>
      <c r="E84" s="57">
        <v>2</v>
      </c>
      <c r="F84" s="48">
        <f>PRODUCT(F87,E87)</f>
        <v>0</v>
      </c>
      <c r="G84" s="49">
        <f>E84*F84</f>
        <v>0</v>
      </c>
      <c r="H84" s="50"/>
    </row>
    <row r="85" spans="2:8" s="71" customFormat="1" hidden="1">
      <c r="B85" s="27"/>
      <c r="C85" s="54" t="s">
        <v>57</v>
      </c>
      <c r="D85" s="82"/>
      <c r="E85" s="81"/>
      <c r="F85" s="73"/>
      <c r="G85" s="127"/>
      <c r="H85" s="74"/>
    </row>
    <row r="86" spans="2:8" hidden="1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 hidden="1">
      <c r="B87" s="53"/>
      <c r="C87" s="54" t="s">
        <v>58</v>
      </c>
      <c r="D87" s="55" t="s">
        <v>17</v>
      </c>
      <c r="E87" s="57">
        <v>0</v>
      </c>
      <c r="F87" s="49">
        <f>Inschrijfstaat!F87</f>
        <v>0</v>
      </c>
      <c r="G87" s="49"/>
      <c r="H87" s="50"/>
    </row>
    <row r="88" spans="2:8" hidden="1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81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6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81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14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81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170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v>782410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81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7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idden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22.5" hidden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22.5" hidden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24.95" customHeight="1">
      <c r="B144" s="27"/>
      <c r="C144" s="54" t="s">
        <v>53</v>
      </c>
      <c r="D144" s="82"/>
      <c r="E144" s="81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26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>
      <c r="B149" s="53">
        <v>782710</v>
      </c>
      <c r="C149" s="54" t="s">
        <v>38</v>
      </c>
      <c r="D149" s="55" t="s">
        <v>26</v>
      </c>
      <c r="E149" s="57">
        <f>Inschrijfstaat!E149</f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>
      <c r="B150" s="27"/>
      <c r="C150" s="54" t="s">
        <v>54</v>
      </c>
      <c r="D150" s="82"/>
      <c r="E150" s="81"/>
      <c r="F150" s="73"/>
      <c r="G150" s="127"/>
      <c r="H150" s="74"/>
    </row>
    <row r="151" spans="2:8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>
      <c r="B152" s="53"/>
      <c r="C152" s="54" t="s">
        <v>31</v>
      </c>
      <c r="D152" s="55" t="s">
        <v>35</v>
      </c>
      <c r="E152" s="57">
        <v>163</v>
      </c>
      <c r="F152" s="49">
        <f>Inschrijfstaat!F152</f>
        <v>0</v>
      </c>
      <c r="G152" s="49"/>
      <c r="H152" s="50"/>
    </row>
    <row r="153" spans="2:8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81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5.5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>
      <c r="B166" s="53">
        <v>782810</v>
      </c>
      <c r="C166" s="54" t="s">
        <v>80</v>
      </c>
      <c r="D166" s="55" t="s">
        <v>26</v>
      </c>
      <c r="E166" s="57">
        <f>Inschrijfstaat!E166</f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>
      <c r="B167" s="27"/>
      <c r="C167" s="54" t="s">
        <v>81</v>
      </c>
      <c r="D167" s="28" t="s">
        <v>21</v>
      </c>
      <c r="E167" s="72">
        <v>2</v>
      </c>
      <c r="F167" s="49">
        <f>Inschrijfstaat!F167</f>
        <v>0</v>
      </c>
      <c r="G167" s="127"/>
      <c r="H167" s="74"/>
    </row>
    <row r="168" spans="2:8">
      <c r="B168" s="56"/>
      <c r="C168" s="54" t="s">
        <v>82</v>
      </c>
      <c r="D168" s="55"/>
      <c r="E168" s="57"/>
      <c r="F168" s="49"/>
      <c r="G168" s="129"/>
      <c r="H168" s="58"/>
    </row>
    <row r="169" spans="2:8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36.950000000000003" customHeight="1">
      <c r="B181" s="27"/>
      <c r="C181" s="54" t="s">
        <v>87</v>
      </c>
      <c r="D181" s="28" t="s">
        <v>21</v>
      </c>
      <c r="E181" s="72">
        <v>1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39" customHeight="1">
      <c r="B185" s="27"/>
      <c r="C185" s="54" t="s">
        <v>89</v>
      </c>
      <c r="D185" s="28" t="s">
        <v>21</v>
      </c>
      <c r="E185" s="72">
        <v>8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26.1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3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81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93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94</v>
      </c>
      <c r="D196" s="28" t="s">
        <v>21</v>
      </c>
      <c r="E196" s="72">
        <v>1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2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81"/>
      <c r="F207" s="73"/>
      <c r="G207" s="127"/>
      <c r="H207" s="74"/>
    </row>
    <row r="208" spans="2:8" s="71" customFormat="1" ht="14.1" customHeight="1">
      <c r="B208" s="27"/>
      <c r="C208" s="54" t="s">
        <v>119</v>
      </c>
      <c r="D208" s="28" t="s">
        <v>120</v>
      </c>
      <c r="E208" s="72">
        <f>SUM(E62,E66)</f>
        <v>34.910000000000004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 ht="22.5">
      <c r="B211" s="27"/>
      <c r="C211" s="54" t="s">
        <v>113</v>
      </c>
      <c r="D211" s="28"/>
      <c r="E211" s="81"/>
      <c r="F211" s="73"/>
      <c r="G211" s="127"/>
      <c r="H211" s="74"/>
    </row>
    <row r="212" spans="2:8" s="71" customFormat="1" ht="39.950000000000003" customHeight="1">
      <c r="B212" s="156"/>
      <c r="C212" s="157" t="s">
        <v>114</v>
      </c>
      <c r="D212" s="158" t="s">
        <v>120</v>
      </c>
      <c r="E212" s="159">
        <v>38.409999999999997</v>
      </c>
      <c r="F212" s="160">
        <f>Inschrijfstaat!F212</f>
        <v>0</v>
      </c>
      <c r="G212" s="161"/>
      <c r="H212" s="162"/>
    </row>
    <row r="213" spans="2:8" s="71" customFormat="1">
      <c r="B213" s="163"/>
      <c r="C213" s="164"/>
      <c r="D213" s="165"/>
      <c r="E213" s="166"/>
      <c r="F213" s="167"/>
      <c r="G213" s="168"/>
      <c r="H213" s="169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s="24" customFormat="1" ht="12" thickTop="1">
      <c r="A229" s="9"/>
      <c r="B229" s="11"/>
      <c r="C229" s="153"/>
      <c r="D229" s="154"/>
      <c r="E229" s="20"/>
      <c r="F229" s="155"/>
      <c r="G229" s="155"/>
      <c r="H229" s="9"/>
      <c r="I229" s="11"/>
    </row>
    <row r="230" spans="1:9">
      <c r="C230" s="12"/>
      <c r="E230" s="14"/>
      <c r="F230" s="13"/>
      <c r="G230" s="149"/>
      <c r="H230" s="16"/>
    </row>
    <row r="231" spans="1:9">
      <c r="C231" s="12"/>
      <c r="E231" s="14"/>
      <c r="F231" s="13"/>
      <c r="G231" s="149"/>
      <c r="H231" s="16"/>
    </row>
    <row r="232" spans="1:9">
      <c r="C232" s="17"/>
      <c r="D232" s="18"/>
      <c r="E232" s="14"/>
      <c r="F232" s="13"/>
      <c r="G232" s="149"/>
      <c r="H232" s="16"/>
    </row>
    <row r="233" spans="1:9">
      <c r="E233" s="14"/>
      <c r="F233" s="13"/>
      <c r="G233" s="149"/>
      <c r="H233" s="16"/>
    </row>
    <row r="234" spans="1:9">
      <c r="E234" s="14"/>
      <c r="F234" s="13"/>
      <c r="G234" s="149"/>
      <c r="H234" s="16"/>
    </row>
    <row r="235" spans="1:9">
      <c r="E235" s="14"/>
      <c r="F235" s="13"/>
      <c r="G235" s="149"/>
      <c r="H235" s="16"/>
    </row>
    <row r="236" spans="1:9">
      <c r="B236" s="9"/>
      <c r="C236" s="13"/>
      <c r="D236" s="19"/>
      <c r="E236" s="14"/>
      <c r="F236" s="13"/>
      <c r="G236" s="16"/>
      <c r="H236" s="16"/>
    </row>
    <row r="237" spans="1:9">
      <c r="B237" s="9"/>
      <c r="C237" s="13"/>
      <c r="D237" s="19"/>
      <c r="E237" s="14"/>
      <c r="F237" s="13"/>
      <c r="G237" s="16"/>
      <c r="H237" s="16"/>
    </row>
    <row r="238" spans="1:9">
      <c r="B238" s="9"/>
      <c r="C238" s="13"/>
      <c r="E238" s="14"/>
      <c r="F238" s="13"/>
      <c r="G238" s="149"/>
      <c r="H238" s="16"/>
    </row>
  </sheetData>
  <sheetProtection algorithmName="SHA-512" hashValue="Ilg6DqXUkPAEHpYtuUfg1zUwhPO1zI6IYES1YVqeJn/l9XzqOFHrMCmrZQ1qLGymoO6lMSt7MY0Q8LfzBiY2KQ==" saltValue="oqv9tlqyJ/1WLsCdL3fNnA==" spinCount="100000" sheet="1" objects="1" scenarios="1"/>
  <hyperlinks>
    <hyperlink ref="H9" r:id="rId1" xr:uid="{00000000-0004-0000-0200-000000000000}"/>
    <hyperlink ref="H10" r:id="rId2" xr:uid="{00000000-0004-0000-02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67" min="1" max="7" man="1"/>
    <brk id="178" min="1" max="7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1"/>
  <sheetViews>
    <sheetView topLeftCell="A20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0.7109375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3" t="s">
        <v>125</v>
      </c>
      <c r="H8" s="118" t="s">
        <v>98</v>
      </c>
    </row>
    <row r="9" spans="1:10" ht="12.75">
      <c r="B9" s="83"/>
      <c r="C9" s="13" t="s">
        <v>126</v>
      </c>
      <c r="H9" s="2" t="s">
        <v>99</v>
      </c>
    </row>
    <row r="10" spans="1:10" ht="12.75">
      <c r="B10" s="83"/>
      <c r="C10" s="13" t="s">
        <v>127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323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138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4.5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77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5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286</v>
      </c>
      <c r="F44" s="49">
        <f>Inschrijfstaat!F44</f>
        <v>0</v>
      </c>
      <c r="G44" s="129"/>
      <c r="H44" s="58"/>
    </row>
    <row r="45" spans="2:8" s="13" customFormat="1" ht="4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t="22.5" hidden="1">
      <c r="B48" s="53">
        <v>780410</v>
      </c>
      <c r="C48" s="54" t="s">
        <v>42</v>
      </c>
      <c r="D48" s="55" t="s">
        <v>26</v>
      </c>
      <c r="E48" s="57">
        <v>6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t="22.5" hidden="1">
      <c r="B52" s="53">
        <f>B48+10</f>
        <v>780420</v>
      </c>
      <c r="C52" s="54" t="s">
        <v>42</v>
      </c>
      <c r="D52" s="55" t="s">
        <v>26</v>
      </c>
      <c r="E52" s="57">
        <v>6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 ht="22.5" hidden="1">
      <c r="B56" s="53">
        <f>B52+10</f>
        <v>780430</v>
      </c>
      <c r="C56" s="54" t="s">
        <v>42</v>
      </c>
      <c r="D56" s="55" t="s">
        <v>26</v>
      </c>
      <c r="E56" s="57">
        <v>6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17.079999999999998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128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1.57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t="22.5">
      <c r="B72" s="53"/>
      <c r="C72" s="54" t="s">
        <v>72</v>
      </c>
      <c r="D72" s="55" t="s">
        <v>17</v>
      </c>
      <c r="E72" s="57">
        <v>237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t="22.5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125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 ht="22.5">
      <c r="B85" s="27"/>
      <c r="C85" s="54" t="s">
        <v>129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32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10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4.5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75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>
      <c r="B116" s="53">
        <f>B111+10</f>
        <v>782420</v>
      </c>
      <c r="C116" s="54" t="s">
        <v>36</v>
      </c>
      <c r="D116" s="55" t="s">
        <v>26</v>
      </c>
      <c r="E116" s="57">
        <f>Inschrijfstaat!E116</f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>
      <c r="B117" s="27"/>
      <c r="C117" s="54" t="s">
        <v>130</v>
      </c>
      <c r="D117" s="82"/>
      <c r="E117" s="72"/>
      <c r="F117" s="73"/>
      <c r="G117" s="127"/>
      <c r="H117" s="74"/>
    </row>
    <row r="118" spans="2:8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>
      <c r="B119" s="53"/>
      <c r="C119" s="54" t="s">
        <v>31</v>
      </c>
      <c r="D119" s="55" t="s">
        <v>17</v>
      </c>
      <c r="E119" s="57">
        <v>15</v>
      </c>
      <c r="F119" s="49">
        <f>Inschrijfstaat!F119</f>
        <v>0</v>
      </c>
      <c r="G119" s="49"/>
      <c r="H119" s="50"/>
    </row>
    <row r="120" spans="2:8">
      <c r="B120" s="56"/>
      <c r="C120" s="54"/>
      <c r="D120" s="55"/>
      <c r="E120" s="57"/>
      <c r="F120" s="49"/>
      <c r="G120" s="129"/>
      <c r="H120" s="58"/>
    </row>
    <row r="121" spans="2:8" s="40" customFormat="1" hidden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 hidden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 hidden="1">
      <c r="B123" s="27"/>
      <c r="C123" s="54" t="s">
        <v>29</v>
      </c>
      <c r="D123" s="82"/>
      <c r="E123" s="72"/>
      <c r="F123" s="73"/>
      <c r="G123" s="127"/>
      <c r="H123" s="74"/>
    </row>
    <row r="124" spans="2:8" hidden="1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 hidden="1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 hidden="1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>
      <c r="B133" s="53">
        <v>782610</v>
      </c>
      <c r="C133" s="54" t="s">
        <v>38</v>
      </c>
      <c r="D133" s="55" t="s">
        <v>26</v>
      </c>
      <c r="E133" s="57">
        <f>Inschrijfstaat!E133</f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26.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>
      <c r="B136" s="53"/>
      <c r="C136" s="54" t="s">
        <v>116</v>
      </c>
      <c r="D136" s="55" t="s">
        <v>35</v>
      </c>
      <c r="E136" s="57">
        <v>27</v>
      </c>
      <c r="F136" s="49">
        <f>Inschrijfstaat!F136</f>
        <v>0</v>
      </c>
      <c r="G136" s="49"/>
      <c r="H136" s="50"/>
    </row>
    <row r="137" spans="2:8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>
      <c r="B149" s="53">
        <v>782710</v>
      </c>
      <c r="C149" s="54" t="s">
        <v>38</v>
      </c>
      <c r="D149" s="55" t="s">
        <v>26</v>
      </c>
      <c r="E149" s="57">
        <f>Inschrijfstaat!E149</f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>
      <c r="B150" s="27"/>
      <c r="C150" s="54" t="s">
        <v>54</v>
      </c>
      <c r="D150" s="82"/>
      <c r="E150" s="72"/>
      <c r="F150" s="73"/>
      <c r="G150" s="127"/>
      <c r="H150" s="74"/>
    </row>
    <row r="151" spans="2:8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>
      <c r="B152" s="53"/>
      <c r="C152" s="54" t="s">
        <v>31</v>
      </c>
      <c r="D152" s="55" t="s">
        <v>35</v>
      </c>
      <c r="E152" s="57">
        <v>105</v>
      </c>
      <c r="F152" s="49">
        <f>Inschrijfstaat!F152</f>
        <v>0</v>
      </c>
      <c r="G152" s="49"/>
      <c r="H152" s="50"/>
    </row>
    <row r="153" spans="2:8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 hidden="1">
      <c r="B180" s="53">
        <v>782910</v>
      </c>
      <c r="C180" s="54" t="s">
        <v>86</v>
      </c>
      <c r="D180" s="55" t="s">
        <v>26</v>
      </c>
      <c r="E180" s="57"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.95" hidden="1" customHeight="1">
      <c r="B181" s="27"/>
      <c r="C181" s="54" t="s">
        <v>87</v>
      </c>
      <c r="D181" s="28" t="s">
        <v>21</v>
      </c>
      <c r="E181" s="72">
        <v>0</v>
      </c>
      <c r="F181" s="49">
        <f>Inschrijfstaat!F181</f>
        <v>0</v>
      </c>
      <c r="G181" s="127"/>
      <c r="H181" s="74"/>
    </row>
    <row r="182" spans="2:8" hidden="1">
      <c r="B182" s="56"/>
      <c r="C182" s="54" t="s">
        <v>84</v>
      </c>
      <c r="D182" s="55"/>
      <c r="E182" s="57"/>
      <c r="F182" s="49"/>
      <c r="G182" s="129"/>
      <c r="H182" s="58"/>
    </row>
    <row r="183" spans="2:8" hidden="1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39" customHeight="1">
      <c r="B185" s="27"/>
      <c r="C185" s="54" t="s">
        <v>89</v>
      </c>
      <c r="D185" s="28" t="s">
        <v>21</v>
      </c>
      <c r="E185" s="72">
        <v>19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26.1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 hidden="1">
      <c r="B188" s="56"/>
      <c r="C188" s="54"/>
      <c r="D188" s="55"/>
      <c r="E188" s="57"/>
      <c r="F188" s="49"/>
      <c r="G188" s="129"/>
      <c r="H188" s="58"/>
    </row>
    <row r="189" spans="2:8" s="13" customFormat="1" hidden="1">
      <c r="B189" s="53">
        <f>B184+10</f>
        <v>782930</v>
      </c>
      <c r="C189" s="54" t="s">
        <v>117</v>
      </c>
      <c r="D189" s="55" t="s">
        <v>26</v>
      </c>
      <c r="E189" s="57"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 hidden="1">
      <c r="B190" s="27"/>
      <c r="C190" s="54" t="s">
        <v>118</v>
      </c>
      <c r="D190" s="28" t="s">
        <v>21</v>
      </c>
      <c r="E190" s="72">
        <v>0</v>
      </c>
      <c r="F190" s="49">
        <f>Inschrijfstaat!F190</f>
        <v>0</v>
      </c>
      <c r="G190" s="127"/>
      <c r="H190" s="74"/>
    </row>
    <row r="191" spans="2:8" hidden="1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4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18.649999999999999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26.5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s="24" customFormat="1" ht="12" thickTop="1">
      <c r="A229" s="9"/>
      <c r="B229" s="11"/>
      <c r="C229" s="153"/>
      <c r="D229" s="154"/>
      <c r="E229" s="20"/>
      <c r="F229" s="155"/>
      <c r="G229" s="155"/>
      <c r="H229" s="9"/>
      <c r="I229" s="11"/>
    </row>
    <row r="230" spans="1:9">
      <c r="F230" s="13"/>
    </row>
    <row r="231" spans="1:9">
      <c r="F231" s="13"/>
    </row>
  </sheetData>
  <sheetProtection algorithmName="SHA-512" hashValue="Es1rXjTfn0a/sGRjO8hK9/b8xiD6wAnVPgIda1EVxbP+Mg69hmeygz495ql4UsxHgnvtAoR9W5+QASZCdBriBQ==" saltValue="E/vOo9X2i81mUc3ypBykHA==" spinCount="100000" sheet="1" objects="1" scenarios="1"/>
  <mergeCells count="1">
    <mergeCell ref="E13:E14"/>
  </mergeCells>
  <hyperlinks>
    <hyperlink ref="H9" r:id="rId1" xr:uid="{00000000-0004-0000-0300-000000000000}"/>
    <hyperlink ref="H10" r:id="rId2" xr:uid="{00000000-0004-0000-03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67" min="1" max="7" man="1"/>
    <brk id="178" min="1" max="7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2"/>
  <sheetViews>
    <sheetView topLeftCell="A207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0.7109375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3" t="s">
        <v>210</v>
      </c>
      <c r="H8" s="118" t="s">
        <v>98</v>
      </c>
    </row>
    <row r="9" spans="1:10" ht="12.75">
      <c r="B9" s="83"/>
      <c r="C9" s="13" t="s">
        <v>132</v>
      </c>
      <c r="H9" s="2" t="s">
        <v>99</v>
      </c>
    </row>
    <row r="10" spans="1:10" ht="12.75">
      <c r="B10" s="83"/>
      <c r="C10" s="13" t="s">
        <v>133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50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90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47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 hidden="1">
      <c r="B33" s="53">
        <f>B29+10</f>
        <v>780340</v>
      </c>
      <c r="C33" s="54" t="s">
        <v>27</v>
      </c>
      <c r="D33" s="55" t="s">
        <v>26</v>
      </c>
      <c r="E33" s="57">
        <v>6</v>
      </c>
      <c r="F33" s="48">
        <f>PRODUCT(F35,E35)</f>
        <v>0</v>
      </c>
      <c r="G33" s="49">
        <f>E33*F33</f>
        <v>0</v>
      </c>
      <c r="H33" s="50"/>
    </row>
    <row r="34" spans="2:8" s="71" customFormat="1" ht="22.5" hidden="1">
      <c r="B34" s="27"/>
      <c r="C34" s="54" t="s">
        <v>68</v>
      </c>
      <c r="D34" s="82"/>
      <c r="E34" s="72"/>
      <c r="F34" s="73"/>
      <c r="G34" s="127"/>
      <c r="H34" s="74"/>
    </row>
    <row r="35" spans="2:8" hidden="1">
      <c r="B35" s="56"/>
      <c r="C35" s="54" t="s">
        <v>16</v>
      </c>
      <c r="D35" s="55" t="s">
        <v>17</v>
      </c>
      <c r="E35" s="57">
        <v>0</v>
      </c>
      <c r="F35" s="49">
        <f>Inschrijfstaat!F35</f>
        <v>0</v>
      </c>
      <c r="G35" s="129"/>
      <c r="H35" s="58"/>
    </row>
    <row r="36" spans="2:8" hidden="1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7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36</v>
      </c>
      <c r="F44" s="49">
        <f>Inschrijfstaat!F44</f>
        <v>0</v>
      </c>
      <c r="G44" s="129"/>
      <c r="H44" s="58"/>
    </row>
    <row r="45" spans="2:8" s="13" customFormat="1" ht="4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t="22.5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t="22.5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 ht="22.5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83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9.8699999999999992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0.86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t="22.5">
      <c r="B72" s="53"/>
      <c r="C72" s="54" t="s">
        <v>72</v>
      </c>
      <c r="D72" s="55" t="s">
        <v>17</v>
      </c>
      <c r="E72" s="57">
        <v>279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t="22.5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88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 hidden="1">
      <c r="B84" s="53">
        <v>782310</v>
      </c>
      <c r="C84" s="54" t="s">
        <v>55</v>
      </c>
      <c r="D84" s="55" t="s">
        <v>26</v>
      </c>
      <c r="E84" s="57">
        <v>2</v>
      </c>
      <c r="F84" s="48">
        <f>PRODUCT(F87,E87)</f>
        <v>0</v>
      </c>
      <c r="G84" s="49">
        <f>E84*F84</f>
        <v>0</v>
      </c>
      <c r="H84" s="50"/>
    </row>
    <row r="85" spans="2:8" s="71" customFormat="1" hidden="1">
      <c r="B85" s="27"/>
      <c r="C85" s="54" t="s">
        <v>57</v>
      </c>
      <c r="D85" s="82"/>
      <c r="E85" s="72"/>
      <c r="F85" s="73"/>
      <c r="G85" s="127"/>
      <c r="H85" s="74"/>
    </row>
    <row r="86" spans="2:8" hidden="1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 hidden="1">
      <c r="B87" s="53"/>
      <c r="C87" s="54" t="s">
        <v>58</v>
      </c>
      <c r="D87" s="55" t="s">
        <v>17</v>
      </c>
      <c r="E87" s="57">
        <v>0</v>
      </c>
      <c r="F87" s="49">
        <f>Inschrijfstaat!F87</f>
        <v>0</v>
      </c>
      <c r="G87" s="49"/>
      <c r="H87" s="50"/>
    </row>
    <row r="88" spans="2:8" hidden="1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17</v>
      </c>
      <c r="E92" s="57">
        <v>42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47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 hidden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 hidden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 hidden="1">
      <c r="B112" s="27"/>
      <c r="C112" s="54" t="s">
        <v>56</v>
      </c>
      <c r="D112" s="82"/>
      <c r="E112" s="72"/>
      <c r="F112" s="73"/>
      <c r="G112" s="127"/>
      <c r="H112" s="74"/>
    </row>
    <row r="113" spans="2:8" hidden="1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 hidden="1">
      <c r="B114" s="53"/>
      <c r="C114" s="54" t="s">
        <v>31</v>
      </c>
      <c r="D114" s="55" t="s">
        <v>17</v>
      </c>
      <c r="E114" s="57">
        <v>0</v>
      </c>
      <c r="F114" s="49">
        <f>Inschrijfstaat!F114</f>
        <v>0</v>
      </c>
      <c r="G114" s="49"/>
      <c r="H114" s="50"/>
    </row>
    <row r="115" spans="2:8" hidden="1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v>782410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 hidden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 hidden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 hidden="1">
      <c r="B123" s="27"/>
      <c r="C123" s="54" t="s">
        <v>29</v>
      </c>
      <c r="D123" s="82"/>
      <c r="E123" s="72"/>
      <c r="F123" s="73"/>
      <c r="G123" s="127"/>
      <c r="H123" s="74"/>
    </row>
    <row r="124" spans="2:8" hidden="1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 hidden="1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 hidden="1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>
      <c r="B133" s="53">
        <v>782610</v>
      </c>
      <c r="C133" s="54" t="s">
        <v>38</v>
      </c>
      <c r="D133" s="55" t="s">
        <v>26</v>
      </c>
      <c r="E133" s="57">
        <f>Inschrijfstaat!E133</f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26.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>
      <c r="B136" s="53"/>
      <c r="C136" s="54" t="s">
        <v>116</v>
      </c>
      <c r="D136" s="55" t="s">
        <v>35</v>
      </c>
      <c r="E136" s="57">
        <v>19</v>
      </c>
      <c r="F136" s="49">
        <f>Inschrijfstaat!F136</f>
        <v>0</v>
      </c>
      <c r="G136" s="49"/>
      <c r="H136" s="50"/>
    </row>
    <row r="137" spans="2:8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26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26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90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12</v>
      </c>
      <c r="F162" s="49">
        <f>Inschrijfstaat!F162</f>
        <v>0</v>
      </c>
      <c r="G162" s="49"/>
      <c r="H162" s="50"/>
    </row>
    <row r="163" spans="2:8" s="13" customFormat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39" customHeight="1">
      <c r="B181" s="27"/>
      <c r="C181" s="54" t="s">
        <v>87</v>
      </c>
      <c r="D181" s="28" t="s">
        <v>21</v>
      </c>
      <c r="E181" s="72">
        <v>17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39.950000000000003" customHeight="1">
      <c r="B185" s="27"/>
      <c r="C185" s="130" t="s">
        <v>89</v>
      </c>
      <c r="D185" s="28" t="s">
        <v>21</v>
      </c>
      <c r="E185" s="72">
        <v>7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17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93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94</v>
      </c>
      <c r="D196" s="28" t="s">
        <v>21</v>
      </c>
      <c r="E196" s="72">
        <v>1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5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10.73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131</v>
      </c>
      <c r="D212" s="28" t="s">
        <v>120</v>
      </c>
      <c r="E212" s="72">
        <v>18.25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YCD3sClm/mMuc+RgbZmgXsE6GcODooJ6xGWysD175A77m6lH4ABtJtnF0/V/l0RCA94JhY7YFd5JrYmUhCJNBA==" saltValue="+HCz8FxyhrrRoKSsw5fNqw==" spinCount="100000" sheet="1" objects="1" scenarios="1"/>
  <mergeCells count="1">
    <mergeCell ref="E13:E14"/>
  </mergeCells>
  <hyperlinks>
    <hyperlink ref="H9" r:id="rId1" xr:uid="{00000000-0004-0000-0400-000000000000}"/>
    <hyperlink ref="H10" r:id="rId2" xr:uid="{00000000-0004-0000-04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67" min="1" max="7" man="1"/>
    <brk id="191" min="1" max="7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2"/>
  <sheetViews>
    <sheetView topLeftCell="A20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210</v>
      </c>
      <c r="H8" s="118" t="s">
        <v>98</v>
      </c>
    </row>
    <row r="9" spans="1:10" ht="12.75">
      <c r="B9" s="83"/>
      <c r="C9" s="119" t="s">
        <v>147</v>
      </c>
      <c r="H9" s="2" t="s">
        <v>99</v>
      </c>
    </row>
    <row r="10" spans="1:10" ht="12.75">
      <c r="B10" s="83"/>
      <c r="C10" s="119" t="s">
        <v>148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100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56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22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9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2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95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>
      <c r="B48" s="53">
        <v>780410</v>
      </c>
      <c r="C48" s="54" t="s">
        <v>42</v>
      </c>
      <c r="D48" s="55" t="s">
        <v>26</v>
      </c>
      <c r="E48" s="57">
        <f>Inschrijfstaat!E48</f>
        <v>6</v>
      </c>
      <c r="F48" s="48">
        <f>PRODUCT(F50,E50)</f>
        <v>0</v>
      </c>
      <c r="G48" s="49">
        <f>E48*F48</f>
        <v>0</v>
      </c>
      <c r="H48" s="50"/>
    </row>
    <row r="49" spans="2:8" s="71" customFormat="1">
      <c r="B49" s="27"/>
      <c r="C49" s="54" t="s">
        <v>43</v>
      </c>
      <c r="D49" s="82"/>
      <c r="E49" s="72"/>
      <c r="F49" s="73"/>
      <c r="G49" s="127"/>
      <c r="H49" s="74"/>
    </row>
    <row r="50" spans="2:8">
      <c r="B50" s="56"/>
      <c r="C50" s="54" t="s">
        <v>16</v>
      </c>
      <c r="D50" s="55" t="s">
        <v>17</v>
      </c>
      <c r="E50" s="57">
        <v>47</v>
      </c>
      <c r="F50" s="49">
        <f>Inschrijfstaat!F50</f>
        <v>0</v>
      </c>
      <c r="G50" s="129"/>
      <c r="H50" s="58"/>
    </row>
    <row r="51" spans="2:8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104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258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21.31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0.94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376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320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19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26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22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f>Inschrijfstaat!E104</f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49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28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 hidden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>
      <c r="B159" s="53">
        <f>B154+10</f>
        <v>782730</v>
      </c>
      <c r="C159" s="54" t="s">
        <v>37</v>
      </c>
      <c r="D159" s="55" t="s">
        <v>26</v>
      </c>
      <c r="E159" s="57">
        <f>Inschrijfstaat!E159</f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>
      <c r="B160" s="27"/>
      <c r="C160" s="54" t="s">
        <v>54</v>
      </c>
      <c r="D160" s="82"/>
      <c r="E160" s="72"/>
      <c r="F160" s="73"/>
      <c r="G160" s="127"/>
      <c r="H160" s="74"/>
    </row>
    <row r="161" spans="2:8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>
      <c r="B162" s="53"/>
      <c r="C162" s="54" t="s">
        <v>31</v>
      </c>
      <c r="D162" s="55" t="s">
        <v>35</v>
      </c>
      <c r="E162" s="57">
        <v>5</v>
      </c>
      <c r="F162" s="49">
        <f>Inschrijfstaat!F162</f>
        <v>0</v>
      </c>
      <c r="G162" s="49"/>
      <c r="H162" s="50"/>
    </row>
    <row r="163" spans="2:8" s="13" customFormat="1">
      <c r="B163" s="53"/>
      <c r="C163" s="54"/>
      <c r="D163" s="55"/>
      <c r="E163" s="57"/>
      <c r="F163" s="49"/>
      <c r="G163" s="49"/>
      <c r="H163" s="50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6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11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 hidden="1">
      <c r="B189" s="53">
        <f>B184+10</f>
        <v>782930</v>
      </c>
      <c r="C189" s="54" t="s">
        <v>117</v>
      </c>
      <c r="D189" s="55" t="s">
        <v>26</v>
      </c>
      <c r="E189" s="57"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 hidden="1">
      <c r="B190" s="27"/>
      <c r="C190" s="54" t="s">
        <v>118</v>
      </c>
      <c r="D190" s="28" t="s">
        <v>21</v>
      </c>
      <c r="E190" s="72">
        <v>0</v>
      </c>
      <c r="F190" s="49">
        <f>Inschrijfstaat!F190</f>
        <v>0</v>
      </c>
      <c r="G190" s="127"/>
      <c r="H190" s="74"/>
    </row>
    <row r="191" spans="2:8" hidden="1">
      <c r="B191" s="56"/>
      <c r="C191" s="54" t="s">
        <v>84</v>
      </c>
      <c r="D191" s="55"/>
      <c r="E191" s="57"/>
      <c r="F191" s="49"/>
      <c r="G191" s="129"/>
      <c r="H191" s="58"/>
    </row>
    <row r="192" spans="2:8" hidden="1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93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94</v>
      </c>
      <c r="D196" s="28" t="s">
        <v>21</v>
      </c>
      <c r="E196" s="72">
        <v>1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2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22.25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45">
      <c r="B212" s="27"/>
      <c r="C212" s="54" t="s">
        <v>203</v>
      </c>
      <c r="D212" s="28" t="s">
        <v>120</v>
      </c>
      <c r="E212" s="72">
        <v>31.05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B229" s="9"/>
      <c r="C229" s="13"/>
      <c r="E229" s="14"/>
      <c r="F229" s="13"/>
      <c r="G229" s="149"/>
      <c r="H229" s="16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mq/PkFlIBjU9BoLLDXDHQZDVlTNVUK6t8O4DhTQOQOUmChNuQU7rSVI/LrQdiPJfqtt5xGHB1Gv/ywnSxjiEEA==" saltValue="LYRDXUNKFBp7Ny0fpC9OeQ==" spinCount="100000" sheet="1" objects="1" scenarios="1"/>
  <mergeCells count="1">
    <mergeCell ref="E13:E14"/>
  </mergeCells>
  <hyperlinks>
    <hyperlink ref="H9" r:id="rId1" xr:uid="{00000000-0004-0000-0500-000000000000}"/>
    <hyperlink ref="H10" r:id="rId2" xr:uid="{00000000-0004-0000-05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59" min="1" max="7" man="1"/>
    <brk id="178" min="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2"/>
  <sheetViews>
    <sheetView topLeftCell="A20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0.7109375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134</v>
      </c>
      <c r="H8" s="118" t="s">
        <v>98</v>
      </c>
    </row>
    <row r="9" spans="1:10" ht="12.75">
      <c r="B9" s="83"/>
      <c r="C9" s="119" t="s">
        <v>135</v>
      </c>
      <c r="H9" s="2" t="s">
        <v>99</v>
      </c>
    </row>
    <row r="10" spans="1:10" ht="12.75">
      <c r="B10" s="83"/>
      <c r="C10" s="119" t="s">
        <v>136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240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98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36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24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29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273</v>
      </c>
      <c r="F44" s="49">
        <f>Inschrijfstaat!F44</f>
        <v>0</v>
      </c>
      <c r="G44" s="129"/>
      <c r="H44" s="58"/>
    </row>
    <row r="45" spans="2:8" s="13" customFormat="1" ht="4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t="22.5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t="22.5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 ht="22.5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49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5.0599999999999996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t="22.5">
      <c r="B72" s="53"/>
      <c r="C72" s="54" t="s">
        <v>72</v>
      </c>
      <c r="D72" s="55" t="s">
        <v>17</v>
      </c>
      <c r="E72" s="57">
        <v>188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t="22.5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78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100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64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36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17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v>782410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63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idden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>
      <c r="B138" s="53">
        <f>B133+10</f>
        <v>782620</v>
      </c>
      <c r="C138" s="54" t="s">
        <v>39</v>
      </c>
      <c r="D138" s="55" t="s">
        <v>26</v>
      </c>
      <c r="E138" s="57">
        <f>Inschrijfstaat!E138</f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26.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customHeight="1">
      <c r="B141" s="53"/>
      <c r="C141" s="54" t="s">
        <v>115</v>
      </c>
      <c r="D141" s="55" t="s">
        <v>35</v>
      </c>
      <c r="E141" s="57">
        <v>7</v>
      </c>
      <c r="F141" s="49">
        <f>Inschrijfstaat!F141</f>
        <v>0</v>
      </c>
      <c r="G141" s="49"/>
      <c r="H141" s="50"/>
    </row>
    <row r="142" spans="2:8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26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31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>
      <c r="B149" s="53">
        <v>782710</v>
      </c>
      <c r="C149" s="54" t="s">
        <v>38</v>
      </c>
      <c r="D149" s="55" t="s">
        <v>26</v>
      </c>
      <c r="E149" s="57">
        <f>Inschrijfstaat!E149</f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>
      <c r="B150" s="27"/>
      <c r="C150" s="54" t="s">
        <v>54</v>
      </c>
      <c r="D150" s="82"/>
      <c r="E150" s="72"/>
      <c r="F150" s="73"/>
      <c r="G150" s="127"/>
      <c r="H150" s="74"/>
    </row>
    <row r="151" spans="2:8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>
      <c r="B152" s="53"/>
      <c r="C152" s="54" t="s">
        <v>31</v>
      </c>
      <c r="D152" s="55" t="s">
        <v>35</v>
      </c>
      <c r="E152" s="57">
        <v>81</v>
      </c>
      <c r="F152" s="49">
        <f>Inschrijfstaat!F152</f>
        <v>0</v>
      </c>
      <c r="G152" s="49"/>
      <c r="H152" s="50"/>
    </row>
    <row r="153" spans="2:8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>
      <c r="B170" s="53">
        <f>B166+10</f>
        <v>782820</v>
      </c>
      <c r="C170" s="54" t="s">
        <v>80</v>
      </c>
      <c r="D170" s="55" t="s">
        <v>26</v>
      </c>
      <c r="E170" s="57">
        <f>Inschrijfstaat!E170</f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>
      <c r="B171" s="27"/>
      <c r="C171" s="54" t="s">
        <v>83</v>
      </c>
      <c r="D171" s="28" t="s">
        <v>21</v>
      </c>
      <c r="E171" s="72">
        <v>6</v>
      </c>
      <c r="F171" s="49">
        <f>Inschrijfstaat!F171</f>
        <v>0</v>
      </c>
      <c r="G171" s="127"/>
      <c r="H171" s="74"/>
    </row>
    <row r="172" spans="2:8">
      <c r="B172" s="56"/>
      <c r="C172" s="54" t="s">
        <v>84</v>
      </c>
      <c r="D172" s="55"/>
      <c r="E172" s="57"/>
      <c r="F172" s="49"/>
      <c r="G172" s="129"/>
      <c r="H172" s="58"/>
    </row>
    <row r="173" spans="2:8" ht="22.5">
      <c r="B173" s="56"/>
      <c r="C173" s="54" t="s">
        <v>85</v>
      </c>
      <c r="D173" s="55"/>
      <c r="E173" s="57"/>
      <c r="F173" s="49"/>
      <c r="G173" s="129"/>
      <c r="H173" s="58"/>
    </row>
    <row r="174" spans="2:8">
      <c r="B174" s="56"/>
      <c r="C174" s="54"/>
      <c r="D174" s="55"/>
      <c r="E174" s="57"/>
      <c r="F174" s="49"/>
      <c r="G174" s="129"/>
      <c r="H174" s="58"/>
    </row>
    <row r="175" spans="2:8" s="13" customFormat="1">
      <c r="B175" s="53">
        <f>B170+10</f>
        <v>782830</v>
      </c>
      <c r="C175" s="54" t="s">
        <v>117</v>
      </c>
      <c r="D175" s="55" t="s">
        <v>26</v>
      </c>
      <c r="E175" s="57">
        <f>Inschrijfstaat!E175</f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>
      <c r="B176" s="27"/>
      <c r="C176" s="54" t="s">
        <v>118</v>
      </c>
      <c r="D176" s="28" t="s">
        <v>21</v>
      </c>
      <c r="E176" s="72">
        <v>6</v>
      </c>
      <c r="F176" s="49">
        <f>Inschrijfstaat!F176</f>
        <v>0</v>
      </c>
      <c r="G176" s="127"/>
      <c r="H176" s="74"/>
    </row>
    <row r="177" spans="2:8">
      <c r="B177" s="56"/>
      <c r="C177" s="54" t="s">
        <v>84</v>
      </c>
      <c r="D177" s="55"/>
      <c r="E177" s="57"/>
      <c r="F177" s="49"/>
      <c r="G177" s="129"/>
      <c r="H177" s="58"/>
    </row>
    <row r="178" spans="2:8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39" customHeight="1">
      <c r="B181" s="27"/>
      <c r="C181" s="54" t="s">
        <v>87</v>
      </c>
      <c r="D181" s="28" t="s">
        <v>21</v>
      </c>
      <c r="E181" s="72">
        <v>8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39.950000000000003" customHeight="1">
      <c r="B185" s="27"/>
      <c r="C185" s="130" t="s">
        <v>89</v>
      </c>
      <c r="D185" s="28" t="s">
        <v>21</v>
      </c>
      <c r="E185" s="72">
        <v>29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8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>
      <c r="B198" s="53">
        <f>B195+10</f>
        <v>784120</v>
      </c>
      <c r="C198" s="54" t="s">
        <v>145</v>
      </c>
      <c r="D198" s="55" t="s">
        <v>26</v>
      </c>
      <c r="E198" s="57">
        <f>Inschrijfstaat!E198</f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>
      <c r="B199" s="27"/>
      <c r="C199" s="54" t="s">
        <v>146</v>
      </c>
      <c r="D199" s="28" t="s">
        <v>21</v>
      </c>
      <c r="E199" s="72">
        <v>2</v>
      </c>
      <c r="F199" s="49">
        <f>Inschrijfstaat!F199</f>
        <v>0</v>
      </c>
      <c r="G199" s="127"/>
      <c r="H199" s="74"/>
    </row>
    <row r="200" spans="2:8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9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33.75">
      <c r="B208" s="27"/>
      <c r="C208" s="54" t="s">
        <v>111</v>
      </c>
      <c r="D208" s="28" t="s">
        <v>120</v>
      </c>
      <c r="E208" s="72">
        <v>56.06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204</v>
      </c>
      <c r="D212" s="28" t="s">
        <v>120</v>
      </c>
      <c r="E212" s="72">
        <v>58.67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4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28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K9WbCKSI+MhIsm0jL88j2DVKP/bmwFEzwdblnD4P5fhJTnqbWnAVgevzeyAj/vqlg/qxa307sDkKoxCpKBAi6Q==" saltValue="kXQ4RPuwQZmqJYXzl5VnTQ==" spinCount="100000" sheet="1" objects="1" scenarios="1"/>
  <mergeCells count="1">
    <mergeCell ref="E13:E14"/>
  </mergeCells>
  <hyperlinks>
    <hyperlink ref="H9" r:id="rId1" xr:uid="{00000000-0004-0000-0600-000000000000}"/>
    <hyperlink ref="H10" r:id="rId2" xr:uid="{00000000-0004-0000-06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3" manualBreakCount="3">
    <brk id="67" min="1" max="7" man="1"/>
    <brk id="147" min="1" max="7" man="1"/>
    <brk id="213" min="1" max="7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31"/>
  <sheetViews>
    <sheetView topLeftCell="A201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149</v>
      </c>
      <c r="H8" s="118" t="s">
        <v>98</v>
      </c>
    </row>
    <row r="9" spans="1:10" ht="12.75">
      <c r="B9" s="83"/>
      <c r="C9" s="119" t="s">
        <v>150</v>
      </c>
      <c r="H9" s="2" t="s">
        <v>99</v>
      </c>
    </row>
    <row r="10" spans="1:10" ht="12.75">
      <c r="B10" s="83"/>
      <c r="C10" s="119" t="s">
        <v>151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 hidden="1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 hidden="1">
      <c r="B22" s="27"/>
      <c r="C22" s="54" t="s">
        <v>32</v>
      </c>
      <c r="D22" s="82"/>
      <c r="E22" s="72"/>
      <c r="F22" s="49"/>
      <c r="G22" s="129"/>
      <c r="H22" s="58"/>
    </row>
    <row r="23" spans="2:8" hidden="1">
      <c r="B23" s="56"/>
      <c r="C23" s="54" t="s">
        <v>16</v>
      </c>
      <c r="D23" s="55" t="s">
        <v>17</v>
      </c>
      <c r="E23" s="57">
        <v>0</v>
      </c>
      <c r="F23" s="49">
        <f>Inschrijfstaat!F23</f>
        <v>0</v>
      </c>
      <c r="G23" s="129"/>
      <c r="H23" s="58"/>
    </row>
    <row r="24" spans="2:8" hidden="1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53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37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9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 hidden="1">
      <c r="B37" s="53">
        <f>B33+10</f>
        <v>780350</v>
      </c>
      <c r="C37" s="54" t="s">
        <v>27</v>
      </c>
      <c r="D37" s="55" t="s">
        <v>26</v>
      </c>
      <c r="E37" s="57">
        <v>4</v>
      </c>
      <c r="F37" s="48">
        <f>PRODUCT(F39,E39)</f>
        <v>0</v>
      </c>
      <c r="G37" s="49">
        <f>E37*F37</f>
        <v>0</v>
      </c>
      <c r="H37" s="50"/>
    </row>
    <row r="38" spans="2:8" s="71" customFormat="1" hidden="1">
      <c r="B38" s="27"/>
      <c r="C38" s="54" t="s">
        <v>19</v>
      </c>
      <c r="D38" s="82"/>
      <c r="E38" s="72"/>
      <c r="F38" s="73"/>
      <c r="G38" s="127"/>
      <c r="H38" s="74"/>
    </row>
    <row r="39" spans="2:8" hidden="1">
      <c r="B39" s="56"/>
      <c r="C39" s="54" t="s">
        <v>20</v>
      </c>
      <c r="D39" s="55" t="s">
        <v>21</v>
      </c>
      <c r="E39" s="57">
        <v>0</v>
      </c>
      <c r="F39" s="49">
        <f>Inschrijfstaat!F39</f>
        <v>0</v>
      </c>
      <c r="G39" s="129"/>
      <c r="H39" s="58"/>
    </row>
    <row r="40" spans="2:8" s="13" customFormat="1" ht="22.5" hidden="1">
      <c r="B40" s="53"/>
      <c r="C40" s="54" t="s">
        <v>144</v>
      </c>
      <c r="D40" s="55"/>
      <c r="E40" s="57"/>
      <c r="F40" s="49"/>
      <c r="G40" s="49"/>
      <c r="H40" s="50"/>
    </row>
    <row r="41" spans="2:8" hidden="1">
      <c r="B41" s="56"/>
      <c r="C41" s="54"/>
      <c r="D41" s="55"/>
      <c r="E41" s="57"/>
      <c r="F41" s="49"/>
      <c r="G41" s="129"/>
      <c r="H41" s="58"/>
    </row>
    <row r="42" spans="2:8" s="13" customFormat="1" hidden="1">
      <c r="B42" s="53">
        <f>B37+10</f>
        <v>780360</v>
      </c>
      <c r="C42" s="54" t="s">
        <v>28</v>
      </c>
      <c r="D42" s="55" t="s">
        <v>26</v>
      </c>
      <c r="E42" s="57">
        <v>4</v>
      </c>
      <c r="F42" s="48">
        <f>PRODUCT(F44,E44)</f>
        <v>0</v>
      </c>
      <c r="G42" s="49">
        <f>E42*F42</f>
        <v>0</v>
      </c>
      <c r="H42" s="50"/>
    </row>
    <row r="43" spans="2:8" s="71" customFormat="1" hidden="1">
      <c r="B43" s="27"/>
      <c r="C43" s="54" t="s">
        <v>22</v>
      </c>
      <c r="D43" s="82"/>
      <c r="E43" s="72"/>
      <c r="F43" s="73"/>
      <c r="G43" s="127"/>
      <c r="H43" s="74"/>
    </row>
    <row r="44" spans="2:8" hidden="1">
      <c r="B44" s="56"/>
      <c r="C44" s="54" t="s">
        <v>16</v>
      </c>
      <c r="D44" s="55" t="s">
        <v>17</v>
      </c>
      <c r="E44" s="57">
        <v>0</v>
      </c>
      <c r="F44" s="49">
        <f>Inschrijfstaat!F44</f>
        <v>0</v>
      </c>
      <c r="G44" s="129"/>
      <c r="H44" s="58"/>
    </row>
    <row r="45" spans="2:8" s="13" customFormat="1" ht="33.75" hidden="1">
      <c r="B45" s="53"/>
      <c r="C45" s="54" t="s">
        <v>23</v>
      </c>
      <c r="D45" s="55"/>
      <c r="E45" s="57"/>
      <c r="F45" s="49"/>
      <c r="G45" s="49"/>
      <c r="H45" s="50"/>
    </row>
    <row r="46" spans="2:8" hidden="1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>
      <c r="B52" s="53">
        <f>B48+10</f>
        <v>780420</v>
      </c>
      <c r="C52" s="54" t="s">
        <v>42</v>
      </c>
      <c r="D52" s="55" t="s">
        <v>26</v>
      </c>
      <c r="E52" s="57">
        <f>Inschrijfstaat!E52</f>
        <v>6</v>
      </c>
      <c r="F52" s="48">
        <f>PRODUCT(F54,E54)</f>
        <v>0</v>
      </c>
      <c r="G52" s="49">
        <f>E52*F52</f>
        <v>0</v>
      </c>
      <c r="H52" s="50"/>
    </row>
    <row r="53" spans="2:8" s="71" customFormat="1">
      <c r="B53" s="27"/>
      <c r="C53" s="54" t="s">
        <v>44</v>
      </c>
      <c r="D53" s="82"/>
      <c r="E53" s="72"/>
      <c r="F53" s="73"/>
      <c r="G53" s="127"/>
      <c r="H53" s="74"/>
    </row>
    <row r="54" spans="2:8">
      <c r="B54" s="56"/>
      <c r="C54" s="54" t="s">
        <v>16</v>
      </c>
      <c r="D54" s="55" t="s">
        <v>17</v>
      </c>
      <c r="E54" s="57">
        <v>64</v>
      </c>
      <c r="F54" s="49">
        <f>Inschrijfstaat!F54</f>
        <v>0</v>
      </c>
      <c r="G54" s="129"/>
      <c r="H54" s="58"/>
    </row>
    <row r="55" spans="2:8">
      <c r="B55" s="56"/>
      <c r="C55" s="54"/>
      <c r="D55" s="55"/>
      <c r="E55" s="57"/>
      <c r="F55" s="49"/>
      <c r="G55" s="129"/>
      <c r="H55" s="58"/>
    </row>
    <row r="56" spans="2:8" s="13" customFormat="1">
      <c r="B56" s="53">
        <f>B52+10</f>
        <v>780430</v>
      </c>
      <c r="C56" s="54" t="s">
        <v>42</v>
      </c>
      <c r="D56" s="55" t="s">
        <v>26</v>
      </c>
      <c r="E56" s="57">
        <f>Inschrijfstaat!E56</f>
        <v>6</v>
      </c>
      <c r="F56" s="48">
        <f>PRODUCT(F58,E58)</f>
        <v>0</v>
      </c>
      <c r="G56" s="49">
        <f>E56*F56</f>
        <v>0</v>
      </c>
      <c r="H56" s="50"/>
    </row>
    <row r="57" spans="2:8" s="71" customFormat="1">
      <c r="B57" s="27"/>
      <c r="C57" s="54" t="s">
        <v>45</v>
      </c>
      <c r="D57" s="82"/>
      <c r="E57" s="72"/>
      <c r="F57" s="73"/>
      <c r="G57" s="127"/>
      <c r="H57" s="74"/>
    </row>
    <row r="58" spans="2:8">
      <c r="B58" s="56"/>
      <c r="C58" s="54" t="s">
        <v>16</v>
      </c>
      <c r="D58" s="55" t="s">
        <v>17</v>
      </c>
      <c r="E58" s="57">
        <v>100</v>
      </c>
      <c r="F58" s="49">
        <f>Inschrijfstaat!F58</f>
        <v>0</v>
      </c>
      <c r="G58" s="129"/>
      <c r="H58" s="58"/>
    </row>
    <row r="59" spans="2:8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9.06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2.4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 hidden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 hidden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 hidden="1">
      <c r="B70" s="53">
        <v>781010</v>
      </c>
      <c r="C70" s="54" t="s">
        <v>71</v>
      </c>
      <c r="D70" s="55" t="s">
        <v>26</v>
      </c>
      <c r="E70" s="57"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 hidden="1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 hidden="1">
      <c r="B72" s="53"/>
      <c r="C72" s="54" t="s">
        <v>72</v>
      </c>
      <c r="D72" s="55" t="s">
        <v>17</v>
      </c>
      <c r="E72" s="57">
        <v>0</v>
      </c>
      <c r="F72" s="49">
        <f>Inschrijfstaat!F72</f>
        <v>0</v>
      </c>
      <c r="G72" s="49"/>
      <c r="H72" s="50"/>
    </row>
    <row r="73" spans="2:8" hidden="1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 hidden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 hidden="1">
      <c r="B79" s="53">
        <v>781110</v>
      </c>
      <c r="C79" s="54" t="s">
        <v>77</v>
      </c>
      <c r="D79" s="55" t="s">
        <v>26</v>
      </c>
      <c r="E79" s="57">
        <v>1</v>
      </c>
      <c r="F79" s="48">
        <f>PRODUCT(F80,E80)</f>
        <v>0</v>
      </c>
      <c r="G79" s="49">
        <f>E79*F79</f>
        <v>0</v>
      </c>
      <c r="H79" s="50"/>
    </row>
    <row r="80" spans="2:8" s="71" customFormat="1" hidden="1">
      <c r="B80" s="27"/>
      <c r="C80" s="54" t="s">
        <v>78</v>
      </c>
      <c r="D80" s="28" t="s">
        <v>35</v>
      </c>
      <c r="E80" s="72">
        <v>0</v>
      </c>
      <c r="F80" s="49">
        <f>Inschrijfstaat!F80</f>
        <v>0</v>
      </c>
      <c r="G80" s="127"/>
      <c r="H80" s="74"/>
    </row>
    <row r="81" spans="2:8" hidden="1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9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15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37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 hidden="1">
      <c r="B99" s="53">
        <f>B94+10</f>
        <v>782340</v>
      </c>
      <c r="C99" s="54" t="s">
        <v>155</v>
      </c>
      <c r="D99" s="55" t="s">
        <v>26</v>
      </c>
      <c r="E99" s="57"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 hidden="1">
      <c r="B100" s="27"/>
      <c r="C100" s="54" t="s">
        <v>156</v>
      </c>
      <c r="D100" s="82"/>
      <c r="E100" s="72"/>
      <c r="F100" s="73"/>
      <c r="G100" s="127"/>
      <c r="H100" s="74"/>
    </row>
    <row r="101" spans="2:8" hidden="1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 hidden="1">
      <c r="B102" s="53"/>
      <c r="C102" s="54" t="s">
        <v>158</v>
      </c>
      <c r="D102" s="55" t="s">
        <v>21</v>
      </c>
      <c r="E102" s="57">
        <v>0</v>
      </c>
      <c r="F102" s="49">
        <f>Inschrijfstaat!F102</f>
        <v>0</v>
      </c>
      <c r="G102" s="49"/>
      <c r="H102" s="50"/>
    </row>
    <row r="103" spans="2:8" hidden="1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 hidden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 hidden="1">
      <c r="B111" s="53">
        <v>782410</v>
      </c>
      <c r="C111" s="54" t="s">
        <v>36</v>
      </c>
      <c r="D111" s="55" t="s">
        <v>26</v>
      </c>
      <c r="E111" s="57"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 hidden="1">
      <c r="B112" s="27"/>
      <c r="C112" s="54" t="s">
        <v>56</v>
      </c>
      <c r="D112" s="82"/>
      <c r="E112" s="72"/>
      <c r="F112" s="73"/>
      <c r="G112" s="127"/>
      <c r="H112" s="74"/>
    </row>
    <row r="113" spans="2:8" hidden="1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 hidden="1">
      <c r="B114" s="53"/>
      <c r="C114" s="54" t="s">
        <v>31</v>
      </c>
      <c r="D114" s="55" t="s">
        <v>17</v>
      </c>
      <c r="E114" s="57">
        <v>0</v>
      </c>
      <c r="F114" s="49">
        <f>Inschrijfstaat!F114</f>
        <v>0</v>
      </c>
      <c r="G114" s="49"/>
      <c r="H114" s="50"/>
    </row>
    <row r="115" spans="2:8" hidden="1">
      <c r="B115" s="56"/>
      <c r="C115" s="54"/>
      <c r="D115" s="55"/>
      <c r="E115" s="57"/>
      <c r="F115" s="49"/>
      <c r="G115" s="129"/>
      <c r="H115" s="58"/>
    </row>
    <row r="116" spans="2:8" s="13" customFormat="1" hidden="1">
      <c r="B116" s="53">
        <f>B111+10</f>
        <v>782420</v>
      </c>
      <c r="C116" s="54" t="s">
        <v>36</v>
      </c>
      <c r="D116" s="55" t="s">
        <v>26</v>
      </c>
      <c r="E116" s="57"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 hidden="1">
      <c r="B117" s="27"/>
      <c r="C117" s="54" t="s">
        <v>130</v>
      </c>
      <c r="D117" s="82"/>
      <c r="E117" s="72"/>
      <c r="F117" s="73"/>
      <c r="G117" s="127"/>
      <c r="H117" s="74"/>
    </row>
    <row r="118" spans="2:8" hidden="1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 hidden="1">
      <c r="B119" s="53"/>
      <c r="C119" s="54" t="s">
        <v>31</v>
      </c>
      <c r="D119" s="55" t="s">
        <v>17</v>
      </c>
      <c r="E119" s="57">
        <v>0</v>
      </c>
      <c r="F119" s="49">
        <f>Inschrijfstaat!F119</f>
        <v>0</v>
      </c>
      <c r="G119" s="49"/>
      <c r="H119" s="50"/>
    </row>
    <row r="120" spans="2:8" hidden="1">
      <c r="B120" s="56"/>
      <c r="C120" s="54"/>
      <c r="D120" s="55"/>
      <c r="E120" s="57"/>
      <c r="F120" s="49"/>
      <c r="G120" s="129"/>
      <c r="H120" s="58"/>
    </row>
    <row r="121" spans="2:8" s="40" customFormat="1" hidden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 hidden="1">
      <c r="B122" s="53">
        <v>782510</v>
      </c>
      <c r="C122" s="54" t="s">
        <v>37</v>
      </c>
      <c r="D122" s="55" t="s">
        <v>26</v>
      </c>
      <c r="E122" s="57"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 hidden="1">
      <c r="B123" s="27"/>
      <c r="C123" s="54" t="s">
        <v>29</v>
      </c>
      <c r="D123" s="82"/>
      <c r="E123" s="72"/>
      <c r="F123" s="73"/>
      <c r="G123" s="127"/>
      <c r="H123" s="74"/>
    </row>
    <row r="124" spans="2:8" hidden="1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 hidden="1">
      <c r="B125" s="53"/>
      <c r="C125" s="54" t="s">
        <v>31</v>
      </c>
      <c r="D125" s="55" t="s">
        <v>35</v>
      </c>
      <c r="E125" s="57">
        <v>0</v>
      </c>
      <c r="F125" s="49">
        <f>Inschrijfstaat!F125</f>
        <v>0</v>
      </c>
      <c r="G125" s="49"/>
      <c r="H125" s="50"/>
    </row>
    <row r="126" spans="2:8" hidden="1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hidden="1" customHeight="1">
      <c r="B133" s="53">
        <v>782610</v>
      </c>
      <c r="C133" s="54" t="s">
        <v>38</v>
      </c>
      <c r="D133" s="55" t="s">
        <v>26</v>
      </c>
      <c r="E133" s="57"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hidden="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 hidden="1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 hidden="1">
      <c r="B136" s="53"/>
      <c r="C136" s="54" t="s">
        <v>116</v>
      </c>
      <c r="D136" s="55" t="s">
        <v>35</v>
      </c>
      <c r="E136" s="57">
        <v>0</v>
      </c>
      <c r="F136" s="49">
        <f>Inschrijfstaat!F136</f>
        <v>0</v>
      </c>
      <c r="G136" s="49"/>
      <c r="H136" s="50"/>
    </row>
    <row r="137" spans="2:8" hidden="1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>
      <c r="B143" s="53">
        <f>B138+10</f>
        <v>782630</v>
      </c>
      <c r="C143" s="54" t="s">
        <v>37</v>
      </c>
      <c r="D143" s="55" t="s">
        <v>26</v>
      </c>
      <c r="E143" s="57">
        <f>Inschrijfstaat!E143</f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>
      <c r="B146" s="53"/>
      <c r="C146" s="54" t="s">
        <v>31</v>
      </c>
      <c r="D146" s="55" t="s">
        <v>35</v>
      </c>
      <c r="E146" s="57">
        <v>53</v>
      </c>
      <c r="F146" s="49">
        <f>Inschrijfstaat!F146</f>
        <v>0</v>
      </c>
      <c r="G146" s="49"/>
      <c r="H146" s="50"/>
    </row>
    <row r="147" spans="2:8">
      <c r="B147" s="56"/>
      <c r="C147" s="54"/>
      <c r="D147" s="55"/>
      <c r="E147" s="57"/>
      <c r="F147" s="49"/>
      <c r="G147" s="129"/>
      <c r="H147" s="58"/>
    </row>
    <row r="148" spans="2:8" s="40" customFormat="1" hidden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 hidden="1">
      <c r="B149" s="53">
        <v>782710</v>
      </c>
      <c r="C149" s="54" t="s">
        <v>38</v>
      </c>
      <c r="D149" s="55" t="s">
        <v>26</v>
      </c>
      <c r="E149" s="57"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 hidden="1">
      <c r="B150" s="27"/>
      <c r="C150" s="54" t="s">
        <v>54</v>
      </c>
      <c r="D150" s="82"/>
      <c r="E150" s="72"/>
      <c r="F150" s="73"/>
      <c r="G150" s="127"/>
      <c r="H150" s="74"/>
    </row>
    <row r="151" spans="2:8" hidden="1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 hidden="1">
      <c r="B152" s="53"/>
      <c r="C152" s="54" t="s">
        <v>31</v>
      </c>
      <c r="D152" s="55" t="s">
        <v>35</v>
      </c>
      <c r="E152" s="57">
        <v>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s="13" customFormat="1" hidden="1">
      <c r="B163" s="53"/>
      <c r="C163" s="54"/>
      <c r="D163" s="55"/>
      <c r="E163" s="57"/>
      <c r="F163" s="49"/>
      <c r="G163" s="49"/>
      <c r="H163" s="50"/>
    </row>
    <row r="164" spans="2:8" hidden="1">
      <c r="B164" s="56"/>
      <c r="C164" s="54"/>
      <c r="D164" s="55"/>
      <c r="E164" s="57"/>
      <c r="F164" s="49"/>
      <c r="G164" s="129"/>
      <c r="H164" s="58"/>
    </row>
    <row r="165" spans="2:8" s="40" customFormat="1" hidden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 hidden="1">
      <c r="B170" s="53">
        <f>B166+10</f>
        <v>782820</v>
      </c>
      <c r="C170" s="54" t="s">
        <v>80</v>
      </c>
      <c r="D170" s="55" t="s">
        <v>26</v>
      </c>
      <c r="E170" s="57"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 hidden="1">
      <c r="B171" s="27"/>
      <c r="C171" s="54" t="s">
        <v>83</v>
      </c>
      <c r="D171" s="28" t="s">
        <v>21</v>
      </c>
      <c r="E171" s="72">
        <v>0</v>
      </c>
      <c r="F171" s="49">
        <f>Inschrijfstaat!F171</f>
        <v>0</v>
      </c>
      <c r="G171" s="127"/>
      <c r="H171" s="74"/>
    </row>
    <row r="172" spans="2:8" hidden="1">
      <c r="B172" s="56"/>
      <c r="C172" s="54" t="s">
        <v>84</v>
      </c>
      <c r="D172" s="55"/>
      <c r="E172" s="57"/>
      <c r="F172" s="49"/>
      <c r="G172" s="129"/>
      <c r="H172" s="58"/>
    </row>
    <row r="173" spans="2:8" ht="22.5" hidden="1">
      <c r="B173" s="56"/>
      <c r="C173" s="54" t="s">
        <v>85</v>
      </c>
      <c r="D173" s="55"/>
      <c r="E173" s="57"/>
      <c r="F173" s="49"/>
      <c r="G173" s="129"/>
      <c r="H173" s="58"/>
    </row>
    <row r="174" spans="2:8" hidden="1">
      <c r="B174" s="56"/>
      <c r="C174" s="54"/>
      <c r="D174" s="55"/>
      <c r="E174" s="57"/>
      <c r="F174" s="49"/>
      <c r="G174" s="129"/>
      <c r="H174" s="58"/>
    </row>
    <row r="175" spans="2:8" s="13" customFormat="1" hidden="1">
      <c r="B175" s="53">
        <f>B170+10</f>
        <v>782830</v>
      </c>
      <c r="C175" s="54" t="s">
        <v>117</v>
      </c>
      <c r="D175" s="55" t="s">
        <v>26</v>
      </c>
      <c r="E175" s="57"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 hidden="1">
      <c r="B176" s="27"/>
      <c r="C176" s="54" t="s">
        <v>118</v>
      </c>
      <c r="D176" s="28" t="s">
        <v>21</v>
      </c>
      <c r="E176" s="72">
        <v>0</v>
      </c>
      <c r="F176" s="49">
        <f>Inschrijfstaat!F176</f>
        <v>0</v>
      </c>
      <c r="G176" s="127"/>
      <c r="H176" s="74"/>
    </row>
    <row r="177" spans="2:8" hidden="1">
      <c r="B177" s="56"/>
      <c r="C177" s="54" t="s">
        <v>84</v>
      </c>
      <c r="D177" s="55"/>
      <c r="E177" s="57"/>
      <c r="F177" s="49"/>
      <c r="G177" s="129"/>
      <c r="H177" s="58"/>
    </row>
    <row r="178" spans="2:8" hidden="1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7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5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12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>
      <c r="B195" s="53">
        <v>784110</v>
      </c>
      <c r="C195" s="54" t="s">
        <v>93</v>
      </c>
      <c r="D195" s="55" t="s">
        <v>26</v>
      </c>
      <c r="E195" s="57">
        <f>Inschrijfstaat!E195</f>
        <v>4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>
      <c r="B196" s="27"/>
      <c r="C196" s="54" t="s">
        <v>94</v>
      </c>
      <c r="D196" s="28" t="s">
        <v>21</v>
      </c>
      <c r="E196" s="72">
        <v>1</v>
      </c>
      <c r="F196" s="49">
        <f>Inschrijfstaat!F196</f>
        <v>0</v>
      </c>
      <c r="G196" s="127"/>
      <c r="H196" s="74"/>
    </row>
    <row r="197" spans="2:8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4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55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 ht="22.5">
      <c r="B211" s="27"/>
      <c r="C211" s="54" t="s">
        <v>113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114</v>
      </c>
      <c r="D212" s="28" t="s">
        <v>120</v>
      </c>
      <c r="E212" s="72">
        <v>13.01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2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</sheetData>
  <sheetProtection algorithmName="SHA-512" hashValue="WEfjT2pexUHWYrIeGln0SQi2LRwwp4qlXzjJHXSpkdEbWNUNzfIq9GeGeo9X8GcZ/6UV6N0dlMkBvhtPkre4Ng==" saltValue="aJhtbFa7m5oMmhsjUqoOhQ==" spinCount="100000" sheet="1" objects="1" scenarios="1"/>
  <mergeCells count="1">
    <mergeCell ref="E13:E14"/>
  </mergeCells>
  <hyperlinks>
    <hyperlink ref="H9" r:id="rId1" xr:uid="{00000000-0004-0000-0700-000000000000}"/>
    <hyperlink ref="H10" r:id="rId2" xr:uid="{00000000-0004-0000-07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2" manualBreakCount="2">
    <brk id="93" min="1" max="7" man="1"/>
    <brk id="213" min="1" max="7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2"/>
  <sheetViews>
    <sheetView topLeftCell="A204" zoomScaleNormal="100" zoomScaleSheetLayoutView="100" workbookViewId="0">
      <selection activeCell="E235" sqref="E235"/>
    </sheetView>
  </sheetViews>
  <sheetFormatPr defaultRowHeight="11.25"/>
  <cols>
    <col min="1" max="1" width="3.28515625" style="9" customWidth="1"/>
    <col min="2" max="2" width="7.85546875" style="11" customWidth="1"/>
    <col min="3" max="3" width="32" style="18" customWidth="1"/>
    <col min="4" max="4" width="5.7109375" style="13" customWidth="1"/>
    <col min="5" max="5" width="8" style="20" customWidth="1"/>
    <col min="6" max="6" width="13.7109375" style="21" customWidth="1"/>
    <col min="7" max="7" width="16.7109375" style="84" customWidth="1"/>
    <col min="8" max="8" width="15.7109375" style="22" customWidth="1"/>
    <col min="9" max="256" width="11.42578125" style="9" customWidth="1"/>
    <col min="257" max="16384" width="9.140625" style="9"/>
  </cols>
  <sheetData>
    <row r="1" spans="1:10" ht="12" thickBot="1"/>
    <row r="2" spans="1:10" ht="12" thickTop="1">
      <c r="B2" s="30"/>
      <c r="C2" s="31"/>
      <c r="D2" s="32"/>
      <c r="E2" s="33"/>
      <c r="F2" s="34"/>
      <c r="G2" s="117"/>
      <c r="H2" s="35"/>
    </row>
    <row r="3" spans="1:10">
      <c r="B3" s="83" t="s">
        <v>95</v>
      </c>
      <c r="H3" s="64"/>
    </row>
    <row r="4" spans="1:10">
      <c r="B4" s="83"/>
      <c r="H4" s="85"/>
    </row>
    <row r="5" spans="1:10">
      <c r="B5" s="83" t="s">
        <v>96</v>
      </c>
      <c r="E5" s="13" t="s">
        <v>218</v>
      </c>
      <c r="H5" s="85"/>
    </row>
    <row r="6" spans="1:10">
      <c r="B6" s="83" t="s">
        <v>97</v>
      </c>
      <c r="E6" s="13" t="s">
        <v>219</v>
      </c>
      <c r="H6" s="85"/>
    </row>
    <row r="7" spans="1:10">
      <c r="A7" s="86"/>
      <c r="B7" s="83" t="s">
        <v>13</v>
      </c>
      <c r="E7" s="13" t="s">
        <v>224</v>
      </c>
      <c r="H7" s="118" t="s">
        <v>216</v>
      </c>
    </row>
    <row r="8" spans="1:10">
      <c r="A8" s="86"/>
      <c r="B8" s="83" t="s">
        <v>101</v>
      </c>
      <c r="C8" s="119" t="s">
        <v>152</v>
      </c>
      <c r="H8" s="118" t="s">
        <v>98</v>
      </c>
    </row>
    <row r="9" spans="1:10" ht="12.75">
      <c r="B9" s="83"/>
      <c r="C9" s="119" t="s">
        <v>153</v>
      </c>
      <c r="H9" s="2" t="s">
        <v>99</v>
      </c>
    </row>
    <row r="10" spans="1:10" ht="12.75">
      <c r="B10" s="83"/>
      <c r="C10" s="119" t="s">
        <v>154</v>
      </c>
      <c r="H10" s="2" t="s">
        <v>100</v>
      </c>
    </row>
    <row r="11" spans="1:10" ht="12" thickBot="1">
      <c r="B11" s="3"/>
      <c r="C11" s="4"/>
      <c r="D11" s="5"/>
      <c r="E11" s="6"/>
      <c r="F11" s="7"/>
      <c r="G11" s="120"/>
      <c r="H11" s="8"/>
    </row>
    <row r="12" spans="1:10" ht="12.75" thickTop="1" thickBot="1">
      <c r="H12" s="90"/>
    </row>
    <row r="13" spans="1:10" ht="12.75" thickTop="1">
      <c r="B13" s="91" t="s">
        <v>6</v>
      </c>
      <c r="C13" s="92" t="s">
        <v>7</v>
      </c>
      <c r="D13" s="93" t="s">
        <v>8</v>
      </c>
      <c r="E13" s="121" t="s">
        <v>124</v>
      </c>
      <c r="F13" s="95" t="s">
        <v>10</v>
      </c>
      <c r="G13" s="122" t="s">
        <v>11</v>
      </c>
      <c r="H13" s="35" t="s">
        <v>12</v>
      </c>
      <c r="J13" s="96"/>
    </row>
    <row r="14" spans="1:10" ht="14.1" customHeight="1" thickBot="1">
      <c r="B14" s="97" t="s">
        <v>0</v>
      </c>
      <c r="C14" s="98"/>
      <c r="D14" s="99" t="s">
        <v>2</v>
      </c>
      <c r="E14" s="123"/>
      <c r="F14" s="101" t="s">
        <v>1</v>
      </c>
      <c r="G14" s="124"/>
      <c r="H14" s="8"/>
    </row>
    <row r="15" spans="1:10" ht="12.75" thickTop="1" thickBot="1">
      <c r="B15" s="102"/>
      <c r="C15" s="103"/>
      <c r="D15" s="104"/>
      <c r="E15" s="105"/>
      <c r="F15" s="125"/>
      <c r="G15" s="126"/>
    </row>
    <row r="16" spans="1:10" ht="12" thickTop="1">
      <c r="B16" s="91"/>
      <c r="C16" s="108"/>
      <c r="D16" s="93"/>
      <c r="E16" s="94"/>
      <c r="F16" s="95"/>
      <c r="G16" s="122"/>
      <c r="H16" s="35"/>
    </row>
    <row r="17" spans="2:8" s="71" customFormat="1">
      <c r="B17" s="27">
        <v>78</v>
      </c>
      <c r="C17" s="75" t="s">
        <v>15</v>
      </c>
      <c r="D17" s="82"/>
      <c r="E17" s="72"/>
      <c r="F17" s="73"/>
      <c r="G17" s="127"/>
      <c r="H17" s="74"/>
    </row>
    <row r="18" spans="2:8" s="71" customFormat="1">
      <c r="B18" s="27">
        <v>780</v>
      </c>
      <c r="C18" s="75" t="s">
        <v>24</v>
      </c>
      <c r="D18" s="82"/>
      <c r="E18" s="72"/>
      <c r="F18" s="73"/>
      <c r="G18" s="127"/>
      <c r="H18" s="74"/>
    </row>
    <row r="19" spans="2:8" s="71" customFormat="1">
      <c r="B19" s="27"/>
      <c r="C19" s="75"/>
      <c r="D19" s="82"/>
      <c r="E19" s="72"/>
      <c r="F19" s="73"/>
      <c r="G19" s="127"/>
      <c r="H19" s="74"/>
    </row>
    <row r="20" spans="2:8" s="40" customFormat="1">
      <c r="B20" s="27">
        <v>7803</v>
      </c>
      <c r="C20" s="75" t="s">
        <v>40</v>
      </c>
      <c r="D20" s="28"/>
      <c r="E20" s="72"/>
      <c r="F20" s="48"/>
      <c r="G20" s="128"/>
      <c r="H20" s="29"/>
    </row>
    <row r="21" spans="2:8" s="13" customFormat="1" ht="22.5">
      <c r="B21" s="53">
        <v>780310</v>
      </c>
      <c r="C21" s="54" t="s">
        <v>27</v>
      </c>
      <c r="D21" s="55" t="s">
        <v>26</v>
      </c>
      <c r="E21" s="57">
        <f>Inschrijfstaat!E21</f>
        <v>6</v>
      </c>
      <c r="F21" s="48">
        <f>PRODUCT(F23,E23)</f>
        <v>0</v>
      </c>
      <c r="G21" s="128">
        <f>PRODUCT(F21,E21)</f>
        <v>0</v>
      </c>
      <c r="H21" s="50"/>
    </row>
    <row r="22" spans="2:8" s="71" customFormat="1" ht="22.5">
      <c r="B22" s="27"/>
      <c r="C22" s="54" t="s">
        <v>32</v>
      </c>
      <c r="D22" s="82"/>
      <c r="E22" s="72"/>
      <c r="F22" s="49"/>
      <c r="G22" s="129"/>
      <c r="H22" s="58"/>
    </row>
    <row r="23" spans="2:8">
      <c r="B23" s="56"/>
      <c r="C23" s="54" t="s">
        <v>16</v>
      </c>
      <c r="D23" s="55" t="s">
        <v>17</v>
      </c>
      <c r="E23" s="57">
        <v>88</v>
      </c>
      <c r="F23" s="49">
        <f>Inschrijfstaat!F23</f>
        <v>0</v>
      </c>
      <c r="G23" s="129"/>
      <c r="H23" s="58"/>
    </row>
    <row r="24" spans="2:8">
      <c r="B24" s="56"/>
      <c r="C24" s="54"/>
      <c r="D24" s="55"/>
      <c r="E24" s="57"/>
      <c r="F24" s="49"/>
      <c r="G24" s="129"/>
      <c r="H24" s="58"/>
    </row>
    <row r="25" spans="2:8" s="13" customFormat="1">
      <c r="B25" s="53">
        <f>B21+10</f>
        <v>780320</v>
      </c>
      <c r="C25" s="54" t="s">
        <v>34</v>
      </c>
      <c r="D25" s="55" t="s">
        <v>26</v>
      </c>
      <c r="E25" s="57">
        <f>Inschrijfstaat!E25</f>
        <v>6</v>
      </c>
      <c r="F25" s="48">
        <f>PRODUCT(F27,E27)</f>
        <v>0</v>
      </c>
      <c r="G25" s="128">
        <f>PRODUCT(F25,E25)</f>
        <v>0</v>
      </c>
      <c r="H25" s="50"/>
    </row>
    <row r="26" spans="2:8" s="71" customFormat="1">
      <c r="B26" s="27"/>
      <c r="C26" s="54" t="s">
        <v>33</v>
      </c>
      <c r="D26" s="82"/>
      <c r="E26" s="72"/>
      <c r="F26" s="73"/>
      <c r="G26" s="127"/>
      <c r="H26" s="74"/>
    </row>
    <row r="27" spans="2:8">
      <c r="B27" s="56"/>
      <c r="C27" s="54" t="s">
        <v>105</v>
      </c>
      <c r="D27" s="55" t="s">
        <v>35</v>
      </c>
      <c r="E27" s="57">
        <v>184</v>
      </c>
      <c r="F27" s="49">
        <f>Inschrijfstaat!F27</f>
        <v>0</v>
      </c>
      <c r="G27" s="129"/>
      <c r="H27" s="58"/>
    </row>
    <row r="28" spans="2:8">
      <c r="B28" s="56"/>
      <c r="C28" s="54"/>
      <c r="D28" s="55"/>
      <c r="E28" s="57"/>
      <c r="F28" s="49"/>
      <c r="G28" s="129"/>
      <c r="H28" s="58"/>
    </row>
    <row r="29" spans="2:8" s="13" customFormat="1" ht="22.5">
      <c r="B29" s="53">
        <f>B25+10</f>
        <v>780330</v>
      </c>
      <c r="C29" s="54" t="s">
        <v>27</v>
      </c>
      <c r="D29" s="55" t="s">
        <v>26</v>
      </c>
      <c r="E29" s="57">
        <f>Inschrijfstaat!E29</f>
        <v>6</v>
      </c>
      <c r="F29" s="48">
        <f>PRODUCT(F31,E31)</f>
        <v>0</v>
      </c>
      <c r="G29" s="49">
        <f>E29*F29</f>
        <v>0</v>
      </c>
      <c r="H29" s="50"/>
    </row>
    <row r="30" spans="2:8" s="71" customFormat="1">
      <c r="B30" s="27"/>
      <c r="C30" s="54" t="s">
        <v>18</v>
      </c>
      <c r="D30" s="82"/>
      <c r="E30" s="72"/>
      <c r="F30" s="73"/>
      <c r="G30" s="127"/>
      <c r="H30" s="74"/>
    </row>
    <row r="31" spans="2:8">
      <c r="B31" s="56"/>
      <c r="C31" s="54" t="s">
        <v>16</v>
      </c>
      <c r="D31" s="55" t="s">
        <v>17</v>
      </c>
      <c r="E31" s="57">
        <v>50</v>
      </c>
      <c r="F31" s="49">
        <f>Inschrijfstaat!F31</f>
        <v>0</v>
      </c>
      <c r="G31" s="129"/>
      <c r="H31" s="58"/>
    </row>
    <row r="32" spans="2:8">
      <c r="B32" s="56"/>
      <c r="C32" s="54"/>
      <c r="D32" s="55"/>
      <c r="E32" s="57"/>
      <c r="F32" s="49"/>
      <c r="G32" s="129"/>
      <c r="H32" s="58"/>
    </row>
    <row r="33" spans="2:8" s="13" customFormat="1" ht="22.5">
      <c r="B33" s="53">
        <f>B29+10</f>
        <v>780340</v>
      </c>
      <c r="C33" s="54" t="s">
        <v>27</v>
      </c>
      <c r="D33" s="55" t="s">
        <v>26</v>
      </c>
      <c r="E33" s="57">
        <f>Inschrijfstaat!E33</f>
        <v>4</v>
      </c>
      <c r="F33" s="48">
        <f>PRODUCT(F35,E35)</f>
        <v>0</v>
      </c>
      <c r="G33" s="49">
        <f>E33*F33</f>
        <v>0</v>
      </c>
      <c r="H33" s="50"/>
    </row>
    <row r="34" spans="2:8" s="71" customFormat="1" ht="22.5">
      <c r="B34" s="27"/>
      <c r="C34" s="54" t="s">
        <v>68</v>
      </c>
      <c r="D34" s="82"/>
      <c r="E34" s="72"/>
      <c r="F34" s="73"/>
      <c r="G34" s="127"/>
      <c r="H34" s="74"/>
    </row>
    <row r="35" spans="2:8">
      <c r="B35" s="56"/>
      <c r="C35" s="54" t="s">
        <v>16</v>
      </c>
      <c r="D35" s="55" t="s">
        <v>17</v>
      </c>
      <c r="E35" s="57">
        <v>15</v>
      </c>
      <c r="F35" s="49">
        <f>Inschrijfstaat!F35</f>
        <v>0</v>
      </c>
      <c r="G35" s="129"/>
      <c r="H35" s="58"/>
    </row>
    <row r="36" spans="2:8">
      <c r="B36" s="56"/>
      <c r="C36" s="54"/>
      <c r="D36" s="55"/>
      <c r="E36" s="57"/>
      <c r="F36" s="49"/>
      <c r="G36" s="129"/>
      <c r="H36" s="58"/>
    </row>
    <row r="37" spans="2:8" s="13" customFormat="1" ht="22.5">
      <c r="B37" s="53">
        <f>B33+10</f>
        <v>780350</v>
      </c>
      <c r="C37" s="54" t="s">
        <v>27</v>
      </c>
      <c r="D37" s="55" t="s">
        <v>26</v>
      </c>
      <c r="E37" s="57">
        <f>Inschrijfstaat!E37</f>
        <v>6</v>
      </c>
      <c r="F37" s="48">
        <f>PRODUCT(F39,E39)</f>
        <v>0</v>
      </c>
      <c r="G37" s="49">
        <f>E37*F37</f>
        <v>0</v>
      </c>
      <c r="H37" s="50"/>
    </row>
    <row r="38" spans="2:8" s="71" customFormat="1">
      <c r="B38" s="27"/>
      <c r="C38" s="54" t="s">
        <v>19</v>
      </c>
      <c r="D38" s="82"/>
      <c r="E38" s="72"/>
      <c r="F38" s="73"/>
      <c r="G38" s="127"/>
      <c r="H38" s="74"/>
    </row>
    <row r="39" spans="2:8">
      <c r="B39" s="56"/>
      <c r="C39" s="54" t="s">
        <v>20</v>
      </c>
      <c r="D39" s="55" t="s">
        <v>21</v>
      </c>
      <c r="E39" s="57">
        <v>6</v>
      </c>
      <c r="F39" s="49">
        <f>Inschrijfstaat!F39</f>
        <v>0</v>
      </c>
      <c r="G39" s="129"/>
      <c r="H39" s="58"/>
    </row>
    <row r="40" spans="2:8" s="13" customFormat="1" ht="22.5">
      <c r="B40" s="53"/>
      <c r="C40" s="54" t="s">
        <v>144</v>
      </c>
      <c r="D40" s="55"/>
      <c r="E40" s="57"/>
      <c r="F40" s="49"/>
      <c r="G40" s="49"/>
      <c r="H40" s="50"/>
    </row>
    <row r="41" spans="2:8">
      <c r="B41" s="56"/>
      <c r="C41" s="54"/>
      <c r="D41" s="55"/>
      <c r="E41" s="57"/>
      <c r="F41" s="49"/>
      <c r="G41" s="129"/>
      <c r="H41" s="58"/>
    </row>
    <row r="42" spans="2:8" s="13" customFormat="1">
      <c r="B42" s="53">
        <f>B37+10</f>
        <v>780360</v>
      </c>
      <c r="C42" s="54" t="s">
        <v>28</v>
      </c>
      <c r="D42" s="55" t="s">
        <v>26</v>
      </c>
      <c r="E42" s="57">
        <f>Inschrijfstaat!E42</f>
        <v>6</v>
      </c>
      <c r="F42" s="48">
        <f>PRODUCT(F44,E44)</f>
        <v>0</v>
      </c>
      <c r="G42" s="49">
        <f>E42*F42</f>
        <v>0</v>
      </c>
      <c r="H42" s="50"/>
    </row>
    <row r="43" spans="2:8" s="71" customFormat="1">
      <c r="B43" s="27"/>
      <c r="C43" s="54" t="s">
        <v>22</v>
      </c>
      <c r="D43" s="82"/>
      <c r="E43" s="72"/>
      <c r="F43" s="73"/>
      <c r="G43" s="127"/>
      <c r="H43" s="74"/>
    </row>
    <row r="44" spans="2:8">
      <c r="B44" s="56"/>
      <c r="C44" s="54" t="s">
        <v>16</v>
      </c>
      <c r="D44" s="55" t="s">
        <v>17</v>
      </c>
      <c r="E44" s="57">
        <v>374</v>
      </c>
      <c r="F44" s="49">
        <f>Inschrijfstaat!F44</f>
        <v>0</v>
      </c>
      <c r="G44" s="129"/>
      <c r="H44" s="58"/>
    </row>
    <row r="45" spans="2:8" s="13" customFormat="1" ht="33.75">
      <c r="B45" s="53"/>
      <c r="C45" s="54" t="s">
        <v>23</v>
      </c>
      <c r="D45" s="55"/>
      <c r="E45" s="57"/>
      <c r="F45" s="49"/>
      <c r="G45" s="49"/>
      <c r="H45" s="50"/>
    </row>
    <row r="46" spans="2:8">
      <c r="B46" s="56"/>
      <c r="C46" s="54"/>
      <c r="D46" s="55"/>
      <c r="E46" s="57"/>
      <c r="F46" s="49"/>
      <c r="G46" s="129"/>
      <c r="H46" s="58"/>
    </row>
    <row r="47" spans="2:8" s="40" customFormat="1">
      <c r="B47" s="27">
        <v>7804</v>
      </c>
      <c r="C47" s="75" t="s">
        <v>41</v>
      </c>
      <c r="D47" s="28"/>
      <c r="E47" s="72"/>
      <c r="F47" s="48"/>
      <c r="G47" s="128"/>
      <c r="H47" s="29"/>
    </row>
    <row r="48" spans="2:8" s="13" customFormat="1" hidden="1">
      <c r="B48" s="53">
        <v>780410</v>
      </c>
      <c r="C48" s="54" t="s">
        <v>42</v>
      </c>
      <c r="D48" s="55" t="s">
        <v>26</v>
      </c>
      <c r="E48" s="57">
        <v>4</v>
      </c>
      <c r="F48" s="48">
        <f>PRODUCT(F50,E50)</f>
        <v>0</v>
      </c>
      <c r="G48" s="49">
        <f>E48*F48</f>
        <v>0</v>
      </c>
      <c r="H48" s="50"/>
    </row>
    <row r="49" spans="2:8" s="71" customFormat="1" hidden="1">
      <c r="B49" s="27"/>
      <c r="C49" s="54" t="s">
        <v>43</v>
      </c>
      <c r="D49" s="82"/>
      <c r="E49" s="72"/>
      <c r="F49" s="73"/>
      <c r="G49" s="127"/>
      <c r="H49" s="74"/>
    </row>
    <row r="50" spans="2:8" hidden="1">
      <c r="B50" s="56"/>
      <c r="C50" s="54" t="s">
        <v>16</v>
      </c>
      <c r="D50" s="55" t="s">
        <v>17</v>
      </c>
      <c r="E50" s="57">
        <v>0</v>
      </c>
      <c r="F50" s="49">
        <f>Inschrijfstaat!F50</f>
        <v>0</v>
      </c>
      <c r="G50" s="129"/>
      <c r="H50" s="58"/>
    </row>
    <row r="51" spans="2:8" hidden="1">
      <c r="B51" s="56"/>
      <c r="C51" s="54"/>
      <c r="D51" s="55"/>
      <c r="E51" s="57"/>
      <c r="F51" s="49"/>
      <c r="G51" s="129"/>
      <c r="H51" s="58"/>
    </row>
    <row r="52" spans="2:8" s="13" customFormat="1" hidden="1">
      <c r="B52" s="53">
        <f>B48+10</f>
        <v>780420</v>
      </c>
      <c r="C52" s="54" t="s">
        <v>42</v>
      </c>
      <c r="D52" s="55" t="s">
        <v>26</v>
      </c>
      <c r="E52" s="57">
        <v>4</v>
      </c>
      <c r="F52" s="48">
        <f>PRODUCT(F54,E54)</f>
        <v>0</v>
      </c>
      <c r="G52" s="49">
        <f>E52*F52</f>
        <v>0</v>
      </c>
      <c r="H52" s="50"/>
    </row>
    <row r="53" spans="2:8" s="71" customFormat="1" hidden="1">
      <c r="B53" s="27"/>
      <c r="C53" s="54" t="s">
        <v>44</v>
      </c>
      <c r="D53" s="82"/>
      <c r="E53" s="72"/>
      <c r="F53" s="73"/>
      <c r="G53" s="127"/>
      <c r="H53" s="74"/>
    </row>
    <row r="54" spans="2:8" hidden="1">
      <c r="B54" s="56"/>
      <c r="C54" s="54" t="s">
        <v>16</v>
      </c>
      <c r="D54" s="55" t="s">
        <v>17</v>
      </c>
      <c r="E54" s="57">
        <v>0</v>
      </c>
      <c r="F54" s="49">
        <f>Inschrijfstaat!F54</f>
        <v>0</v>
      </c>
      <c r="G54" s="129"/>
      <c r="H54" s="58"/>
    </row>
    <row r="55" spans="2:8" hidden="1">
      <c r="B55" s="56"/>
      <c r="C55" s="54"/>
      <c r="D55" s="55"/>
      <c r="E55" s="57"/>
      <c r="F55" s="49"/>
      <c r="G55" s="129"/>
      <c r="H55" s="58"/>
    </row>
    <row r="56" spans="2:8" s="13" customFormat="1" hidden="1">
      <c r="B56" s="53">
        <f>B52+10</f>
        <v>780430</v>
      </c>
      <c r="C56" s="54" t="s">
        <v>42</v>
      </c>
      <c r="D56" s="55" t="s">
        <v>26</v>
      </c>
      <c r="E56" s="57">
        <v>4</v>
      </c>
      <c r="F56" s="48">
        <f>PRODUCT(F58,E58)</f>
        <v>0</v>
      </c>
      <c r="G56" s="49">
        <f>E56*F56</f>
        <v>0</v>
      </c>
      <c r="H56" s="50"/>
    </row>
    <row r="57" spans="2:8" s="71" customFormat="1" hidden="1">
      <c r="B57" s="27"/>
      <c r="C57" s="54" t="s">
        <v>45</v>
      </c>
      <c r="D57" s="82"/>
      <c r="E57" s="72"/>
      <c r="F57" s="73"/>
      <c r="G57" s="127"/>
      <c r="H57" s="74"/>
    </row>
    <row r="58" spans="2:8" hidden="1">
      <c r="B58" s="56"/>
      <c r="C58" s="54" t="s">
        <v>16</v>
      </c>
      <c r="D58" s="55" t="s">
        <v>17</v>
      </c>
      <c r="E58" s="57">
        <v>0</v>
      </c>
      <c r="F58" s="49">
        <f>Inschrijfstaat!F58</f>
        <v>0</v>
      </c>
      <c r="G58" s="129"/>
      <c r="H58" s="58"/>
    </row>
    <row r="59" spans="2:8" hidden="1">
      <c r="B59" s="56"/>
      <c r="C59" s="54"/>
      <c r="D59" s="55"/>
      <c r="E59" s="57"/>
      <c r="F59" s="49"/>
      <c r="G59" s="129"/>
      <c r="H59" s="58"/>
    </row>
    <row r="60" spans="2:8" s="13" customFormat="1">
      <c r="B60" s="53">
        <f>B56+10</f>
        <v>780440</v>
      </c>
      <c r="C60" s="54" t="s">
        <v>46</v>
      </c>
      <c r="D60" s="55" t="s">
        <v>26</v>
      </c>
      <c r="E60" s="57">
        <f>Inschrijfstaat!E60</f>
        <v>6</v>
      </c>
      <c r="F60" s="48">
        <f>PRODUCT(F62,E62)</f>
        <v>0</v>
      </c>
      <c r="G60" s="49">
        <f>E60*F60</f>
        <v>0</v>
      </c>
      <c r="H60" s="50"/>
    </row>
    <row r="61" spans="2:8" s="71" customFormat="1">
      <c r="B61" s="27"/>
      <c r="C61" s="54" t="s">
        <v>47</v>
      </c>
      <c r="D61" s="82"/>
      <c r="E61" s="72"/>
      <c r="F61" s="73"/>
      <c r="G61" s="127"/>
      <c r="H61" s="74"/>
    </row>
    <row r="62" spans="2:8">
      <c r="B62" s="56"/>
      <c r="C62" s="54" t="s">
        <v>16</v>
      </c>
      <c r="D62" s="55" t="s">
        <v>120</v>
      </c>
      <c r="E62" s="57">
        <v>14.63</v>
      </c>
      <c r="F62" s="49">
        <f>Inschrijfstaat!F62</f>
        <v>0</v>
      </c>
      <c r="G62" s="129"/>
      <c r="H62" s="58"/>
    </row>
    <row r="63" spans="2:8">
      <c r="B63" s="56"/>
      <c r="C63" s="54"/>
      <c r="D63" s="55"/>
      <c r="E63" s="57"/>
      <c r="F63" s="49"/>
      <c r="G63" s="129"/>
      <c r="H63" s="58"/>
    </row>
    <row r="64" spans="2:8" s="13" customFormat="1">
      <c r="B64" s="53">
        <f>B60+10</f>
        <v>780450</v>
      </c>
      <c r="C64" s="54" t="s">
        <v>46</v>
      </c>
      <c r="D64" s="55" t="s">
        <v>26</v>
      </c>
      <c r="E64" s="57">
        <f>Inschrijfstaat!E64</f>
        <v>6</v>
      </c>
      <c r="F64" s="48">
        <f>PRODUCT(F66,E66)</f>
        <v>0</v>
      </c>
      <c r="G64" s="49">
        <f>E64*F64</f>
        <v>0</v>
      </c>
      <c r="H64" s="50"/>
    </row>
    <row r="65" spans="2:8" s="71" customFormat="1" ht="22.5">
      <c r="B65" s="27"/>
      <c r="C65" s="54" t="s">
        <v>48</v>
      </c>
      <c r="D65" s="82"/>
      <c r="E65" s="72"/>
      <c r="F65" s="73"/>
      <c r="G65" s="127"/>
      <c r="H65" s="74"/>
    </row>
    <row r="66" spans="2:8">
      <c r="B66" s="56"/>
      <c r="C66" s="54" t="s">
        <v>16</v>
      </c>
      <c r="D66" s="55" t="s">
        <v>120</v>
      </c>
      <c r="E66" s="57">
        <v>1.39</v>
      </c>
      <c r="F66" s="49">
        <f>Inschrijfstaat!F66</f>
        <v>0</v>
      </c>
      <c r="G66" s="129"/>
      <c r="H66" s="58"/>
    </row>
    <row r="67" spans="2:8">
      <c r="B67" s="56"/>
      <c r="C67" s="54"/>
      <c r="D67" s="55"/>
      <c r="E67" s="57"/>
      <c r="F67" s="49"/>
      <c r="G67" s="129"/>
      <c r="H67" s="58"/>
    </row>
    <row r="68" spans="2:8" s="71" customFormat="1">
      <c r="B68" s="27">
        <v>781</v>
      </c>
      <c r="C68" s="75" t="s">
        <v>69</v>
      </c>
      <c r="D68" s="82"/>
      <c r="E68" s="72"/>
      <c r="F68" s="73"/>
      <c r="G68" s="127"/>
      <c r="H68" s="74"/>
    </row>
    <row r="69" spans="2:8" s="40" customFormat="1">
      <c r="B69" s="27">
        <v>7810</v>
      </c>
      <c r="C69" s="75" t="s">
        <v>70</v>
      </c>
      <c r="D69" s="28"/>
      <c r="E69" s="72"/>
      <c r="F69" s="48"/>
      <c r="G69" s="128"/>
      <c r="H69" s="29"/>
    </row>
    <row r="70" spans="2:8" s="13" customFormat="1">
      <c r="B70" s="53">
        <v>781010</v>
      </c>
      <c r="C70" s="54" t="s">
        <v>71</v>
      </c>
      <c r="D70" s="55" t="s">
        <v>26</v>
      </c>
      <c r="E70" s="57">
        <f>Inschrijfstaat!E70</f>
        <v>26</v>
      </c>
      <c r="F70" s="48">
        <f>PRODUCT(F72,E72)</f>
        <v>0</v>
      </c>
      <c r="G70" s="49">
        <f>E70*F70</f>
        <v>0</v>
      </c>
      <c r="H70" s="50"/>
    </row>
    <row r="71" spans="2:8" s="71" customFormat="1" ht="22.5">
      <c r="B71" s="27"/>
      <c r="C71" s="54" t="s">
        <v>73</v>
      </c>
      <c r="D71" s="82"/>
      <c r="E71" s="72"/>
      <c r="F71" s="73"/>
      <c r="G71" s="127"/>
      <c r="H71" s="74"/>
    </row>
    <row r="72" spans="2:8" s="13" customFormat="1">
      <c r="B72" s="53"/>
      <c r="C72" s="54" t="s">
        <v>72</v>
      </c>
      <c r="D72" s="55" t="s">
        <v>17</v>
      </c>
      <c r="E72" s="57">
        <v>141</v>
      </c>
      <c r="F72" s="49">
        <f>Inschrijfstaat!F72</f>
        <v>0</v>
      </c>
      <c r="G72" s="49"/>
      <c r="H72" s="50"/>
    </row>
    <row r="73" spans="2:8">
      <c r="B73" s="56"/>
      <c r="C73" s="54"/>
      <c r="D73" s="55"/>
      <c r="E73" s="57"/>
      <c r="F73" s="49"/>
      <c r="G73" s="129"/>
      <c r="H73" s="58"/>
    </row>
    <row r="74" spans="2:8" s="13" customFormat="1" hidden="1">
      <c r="B74" s="53">
        <f>B70+10</f>
        <v>781020</v>
      </c>
      <c r="C74" s="54" t="s">
        <v>74</v>
      </c>
      <c r="D74" s="55" t="s">
        <v>26</v>
      </c>
      <c r="E74" s="57">
        <v>4</v>
      </c>
      <c r="F74" s="48">
        <f>PRODUCT(F76,E76)</f>
        <v>0</v>
      </c>
      <c r="G74" s="49">
        <f>E74*F74</f>
        <v>0</v>
      </c>
      <c r="H74" s="50"/>
    </row>
    <row r="75" spans="2:8" s="71" customFormat="1" ht="33.75" hidden="1">
      <c r="B75" s="27"/>
      <c r="C75" s="54" t="s">
        <v>75</v>
      </c>
      <c r="D75" s="82"/>
      <c r="E75" s="72"/>
      <c r="F75" s="73"/>
      <c r="G75" s="127"/>
      <c r="H75" s="74"/>
    </row>
    <row r="76" spans="2:8" s="13" customFormat="1" hidden="1">
      <c r="B76" s="53"/>
      <c r="C76" s="54" t="s">
        <v>72</v>
      </c>
      <c r="D76" s="55" t="s">
        <v>17</v>
      </c>
      <c r="E76" s="57">
        <v>0</v>
      </c>
      <c r="F76" s="49">
        <f>Inschrijfstaat!F76</f>
        <v>0</v>
      </c>
      <c r="G76" s="49"/>
      <c r="H76" s="50"/>
    </row>
    <row r="77" spans="2:8" hidden="1">
      <c r="B77" s="56"/>
      <c r="C77" s="54"/>
      <c r="D77" s="55"/>
      <c r="E77" s="57"/>
      <c r="F77" s="49"/>
      <c r="G77" s="129"/>
      <c r="H77" s="58"/>
    </row>
    <row r="78" spans="2:8" s="40" customFormat="1">
      <c r="B78" s="27">
        <v>7811</v>
      </c>
      <c r="C78" s="75" t="s">
        <v>76</v>
      </c>
      <c r="D78" s="28"/>
      <c r="E78" s="72"/>
      <c r="F78" s="48"/>
      <c r="G78" s="128"/>
      <c r="H78" s="29"/>
    </row>
    <row r="79" spans="2:8" s="13" customFormat="1">
      <c r="B79" s="53">
        <v>781110</v>
      </c>
      <c r="C79" s="54" t="s">
        <v>77</v>
      </c>
      <c r="D79" s="55" t="s">
        <v>26</v>
      </c>
      <c r="E79" s="57">
        <f>Inschrijfstaat!E79</f>
        <v>1</v>
      </c>
      <c r="F79" s="48">
        <f>PRODUCT(F80,E80)</f>
        <v>0</v>
      </c>
      <c r="G79" s="49">
        <f>E79*F79</f>
        <v>0</v>
      </c>
      <c r="H79" s="50"/>
    </row>
    <row r="80" spans="2:8" s="71" customFormat="1">
      <c r="B80" s="27"/>
      <c r="C80" s="54" t="s">
        <v>78</v>
      </c>
      <c r="D80" s="28" t="s">
        <v>35</v>
      </c>
      <c r="E80" s="72">
        <v>85</v>
      </c>
      <c r="F80" s="49">
        <f>Inschrijfstaat!F80</f>
        <v>0</v>
      </c>
      <c r="G80" s="127"/>
      <c r="H80" s="74"/>
    </row>
    <row r="81" spans="2:8">
      <c r="B81" s="56"/>
      <c r="C81" s="54"/>
      <c r="D81" s="55"/>
      <c r="E81" s="57"/>
      <c r="F81" s="49"/>
      <c r="G81" s="129"/>
      <c r="H81" s="58"/>
    </row>
    <row r="82" spans="2:8" s="71" customFormat="1">
      <c r="B82" s="27">
        <v>782</v>
      </c>
      <c r="C82" s="75" t="s">
        <v>25</v>
      </c>
      <c r="D82" s="82"/>
      <c r="E82" s="72"/>
      <c r="F82" s="73"/>
      <c r="G82" s="127"/>
      <c r="H82" s="74"/>
    </row>
    <row r="83" spans="2:8" s="40" customFormat="1">
      <c r="B83" s="27">
        <v>7823</v>
      </c>
      <c r="C83" s="75" t="s">
        <v>67</v>
      </c>
      <c r="D83" s="28"/>
      <c r="E83" s="72"/>
      <c r="F83" s="48"/>
      <c r="G83" s="128"/>
      <c r="H83" s="29"/>
    </row>
    <row r="84" spans="2:8" s="13" customFormat="1">
      <c r="B84" s="53">
        <v>782310</v>
      </c>
      <c r="C84" s="54" t="s">
        <v>55</v>
      </c>
      <c r="D84" s="55" t="s">
        <v>26</v>
      </c>
      <c r="E84" s="57">
        <f>Inschrijfstaat!E84</f>
        <v>2</v>
      </c>
      <c r="F84" s="48">
        <f>PRODUCT(F87,E87)</f>
        <v>0</v>
      </c>
      <c r="G84" s="49">
        <f>E84*F84</f>
        <v>0</v>
      </c>
      <c r="H84" s="50"/>
    </row>
    <row r="85" spans="2:8" s="71" customFormat="1">
      <c r="B85" s="27"/>
      <c r="C85" s="54" t="s">
        <v>57</v>
      </c>
      <c r="D85" s="82"/>
      <c r="E85" s="72"/>
      <c r="F85" s="73"/>
      <c r="G85" s="127"/>
      <c r="H85" s="74"/>
    </row>
    <row r="86" spans="2:8">
      <c r="B86" s="56"/>
      <c r="C86" s="54" t="s">
        <v>61</v>
      </c>
      <c r="D86" s="55"/>
      <c r="E86" s="57"/>
      <c r="F86" s="49"/>
      <c r="G86" s="129"/>
      <c r="H86" s="58"/>
    </row>
    <row r="87" spans="2:8" s="13" customFormat="1" ht="22.5">
      <c r="B87" s="53"/>
      <c r="C87" s="54" t="s">
        <v>58</v>
      </c>
      <c r="D87" s="55" t="s">
        <v>17</v>
      </c>
      <c r="E87" s="57">
        <v>88</v>
      </c>
      <c r="F87" s="49">
        <f>Inschrijfstaat!F87</f>
        <v>0</v>
      </c>
      <c r="G87" s="49"/>
      <c r="H87" s="50"/>
    </row>
    <row r="88" spans="2:8">
      <c r="B88" s="56"/>
      <c r="C88" s="54"/>
      <c r="D88" s="55"/>
      <c r="E88" s="57"/>
      <c r="F88" s="49"/>
      <c r="G88" s="129"/>
      <c r="H88" s="58"/>
    </row>
    <row r="89" spans="2:8" s="13" customFormat="1">
      <c r="B89" s="53">
        <f>B84+10</f>
        <v>782320</v>
      </c>
      <c r="C89" s="54" t="s">
        <v>60</v>
      </c>
      <c r="D89" s="55" t="s">
        <v>26</v>
      </c>
      <c r="E89" s="57">
        <f>Inschrijfstaat!E89</f>
        <v>1</v>
      </c>
      <c r="F89" s="48">
        <f>PRODUCT(F92,E92)</f>
        <v>0</v>
      </c>
      <c r="G89" s="49">
        <f>E89*F89</f>
        <v>0</v>
      </c>
      <c r="H89" s="50"/>
    </row>
    <row r="90" spans="2:8" s="71" customFormat="1">
      <c r="B90" s="27"/>
      <c r="C90" s="54" t="s">
        <v>59</v>
      </c>
      <c r="D90" s="82"/>
      <c r="E90" s="72"/>
      <c r="F90" s="73"/>
      <c r="G90" s="127"/>
      <c r="H90" s="74"/>
    </row>
    <row r="91" spans="2:8">
      <c r="B91" s="56"/>
      <c r="C91" s="54" t="s">
        <v>61</v>
      </c>
      <c r="D91" s="55"/>
      <c r="E91" s="57"/>
      <c r="F91" s="49"/>
      <c r="G91" s="129"/>
      <c r="H91" s="58"/>
    </row>
    <row r="92" spans="2:8" s="13" customFormat="1" ht="33.75">
      <c r="B92" s="53"/>
      <c r="C92" s="54" t="s">
        <v>62</v>
      </c>
      <c r="D92" s="55" t="s">
        <v>21</v>
      </c>
      <c r="E92" s="57">
        <v>8</v>
      </c>
      <c r="F92" s="49">
        <f>Inschrijfstaat!F92</f>
        <v>0</v>
      </c>
      <c r="G92" s="49"/>
      <c r="H92" s="50"/>
    </row>
    <row r="93" spans="2:8">
      <c r="B93" s="56"/>
      <c r="C93" s="54"/>
      <c r="D93" s="55"/>
      <c r="E93" s="57"/>
      <c r="F93" s="49"/>
      <c r="G93" s="129"/>
      <c r="H93" s="58"/>
    </row>
    <row r="94" spans="2:8" s="13" customFormat="1">
      <c r="B94" s="53">
        <f>B89+10</f>
        <v>782330</v>
      </c>
      <c r="C94" s="54" t="s">
        <v>64</v>
      </c>
      <c r="D94" s="55" t="s">
        <v>26</v>
      </c>
      <c r="E94" s="57">
        <f>Inschrijfstaat!E94</f>
        <v>1</v>
      </c>
      <c r="F94" s="48">
        <f>PRODUCT(F97,E97)</f>
        <v>0</v>
      </c>
      <c r="G94" s="49">
        <f>E94*F94</f>
        <v>0</v>
      </c>
      <c r="H94" s="50"/>
    </row>
    <row r="95" spans="2:8" s="71" customFormat="1">
      <c r="B95" s="27"/>
      <c r="C95" s="54" t="s">
        <v>63</v>
      </c>
      <c r="D95" s="82"/>
      <c r="E95" s="72"/>
      <c r="F95" s="73"/>
      <c r="G95" s="127"/>
      <c r="H95" s="74"/>
    </row>
    <row r="96" spans="2:8">
      <c r="B96" s="56"/>
      <c r="C96" s="54" t="s">
        <v>65</v>
      </c>
      <c r="D96" s="55"/>
      <c r="E96" s="57"/>
      <c r="F96" s="49"/>
      <c r="G96" s="129"/>
      <c r="H96" s="58"/>
    </row>
    <row r="97" spans="2:8" s="13" customFormat="1">
      <c r="B97" s="53"/>
      <c r="C97" s="54" t="s">
        <v>66</v>
      </c>
      <c r="D97" s="55" t="s">
        <v>17</v>
      </c>
      <c r="E97" s="57">
        <v>50</v>
      </c>
      <c r="F97" s="49">
        <f>Inschrijfstaat!F97</f>
        <v>0</v>
      </c>
      <c r="G97" s="49"/>
      <c r="H97" s="50"/>
    </row>
    <row r="98" spans="2:8">
      <c r="B98" s="56"/>
      <c r="C98" s="54"/>
      <c r="D98" s="55"/>
      <c r="E98" s="57"/>
      <c r="F98" s="49"/>
      <c r="G98" s="129"/>
      <c r="H98" s="58"/>
    </row>
    <row r="99" spans="2:8" s="13" customFormat="1">
      <c r="B99" s="53">
        <f>B94+10</f>
        <v>782340</v>
      </c>
      <c r="C99" s="54" t="s">
        <v>155</v>
      </c>
      <c r="D99" s="55" t="s">
        <v>26</v>
      </c>
      <c r="E99" s="57">
        <f>Inschrijfstaat!E99</f>
        <v>2</v>
      </c>
      <c r="F99" s="48">
        <f>PRODUCT(F102,E102)</f>
        <v>0</v>
      </c>
      <c r="G99" s="49">
        <f>E99*F99</f>
        <v>0</v>
      </c>
      <c r="H99" s="50"/>
    </row>
    <row r="100" spans="2:8" s="71" customFormat="1">
      <c r="B100" s="27"/>
      <c r="C100" s="54" t="s">
        <v>156</v>
      </c>
      <c r="D100" s="82"/>
      <c r="E100" s="72"/>
      <c r="F100" s="73"/>
      <c r="G100" s="127"/>
      <c r="H100" s="74"/>
    </row>
    <row r="101" spans="2:8">
      <c r="B101" s="56"/>
      <c r="C101" s="54" t="s">
        <v>157</v>
      </c>
      <c r="D101" s="55"/>
      <c r="E101" s="57"/>
      <c r="F101" s="49"/>
      <c r="G101" s="129"/>
      <c r="H101" s="58"/>
    </row>
    <row r="102" spans="2:8" s="13" customFormat="1" ht="22.5">
      <c r="B102" s="53"/>
      <c r="C102" s="54" t="s">
        <v>158</v>
      </c>
      <c r="D102" s="55" t="s">
        <v>21</v>
      </c>
      <c r="E102" s="57">
        <v>3</v>
      </c>
      <c r="F102" s="49">
        <f>Inschrijfstaat!F102</f>
        <v>0</v>
      </c>
      <c r="G102" s="49"/>
      <c r="H102" s="50"/>
    </row>
    <row r="103" spans="2:8">
      <c r="B103" s="56"/>
      <c r="C103" s="54"/>
      <c r="D103" s="55"/>
      <c r="E103" s="57"/>
      <c r="F103" s="49"/>
      <c r="G103" s="129"/>
      <c r="H103" s="58"/>
    </row>
    <row r="104" spans="2:8" s="13" customFormat="1" ht="22.5" hidden="1">
      <c r="B104" s="53">
        <f>B99+10</f>
        <v>782350</v>
      </c>
      <c r="C104" s="54" t="s">
        <v>185</v>
      </c>
      <c r="D104" s="55" t="s">
        <v>26</v>
      </c>
      <c r="E104" s="57">
        <v>1</v>
      </c>
      <c r="F104" s="48">
        <f>PRODUCT(F107,E107)</f>
        <v>0</v>
      </c>
      <c r="G104" s="49">
        <f>E104*F104</f>
        <v>0</v>
      </c>
      <c r="H104" s="50"/>
    </row>
    <row r="105" spans="2:8" s="71" customFormat="1" ht="22.5" hidden="1">
      <c r="B105" s="27"/>
      <c r="C105" s="54" t="s">
        <v>186</v>
      </c>
      <c r="D105" s="82"/>
      <c r="E105" s="72"/>
      <c r="F105" s="73"/>
      <c r="G105" s="127"/>
      <c r="H105" s="74"/>
    </row>
    <row r="106" spans="2:8" hidden="1">
      <c r="B106" s="56"/>
      <c r="C106" s="54" t="s">
        <v>61</v>
      </c>
      <c r="D106" s="55"/>
      <c r="E106" s="57"/>
      <c r="F106" s="49"/>
      <c r="G106" s="129"/>
      <c r="H106" s="58"/>
    </row>
    <row r="107" spans="2:8" s="13" customFormat="1" ht="22.5" hidden="1">
      <c r="B107" s="53"/>
      <c r="C107" s="54" t="s">
        <v>58</v>
      </c>
      <c r="D107" s="55" t="s">
        <v>17</v>
      </c>
      <c r="E107" s="57">
        <v>0</v>
      </c>
      <c r="F107" s="49">
        <f>Inschrijfstaat!F107</f>
        <v>0</v>
      </c>
      <c r="G107" s="49"/>
      <c r="H107" s="50"/>
    </row>
    <row r="108" spans="2:8" s="13" customFormat="1" ht="33.75" hidden="1">
      <c r="B108" s="53"/>
      <c r="C108" s="54" t="s">
        <v>187</v>
      </c>
      <c r="D108" s="55"/>
      <c r="E108" s="57"/>
      <c r="F108" s="49"/>
      <c r="G108" s="49"/>
      <c r="H108" s="50"/>
    </row>
    <row r="109" spans="2:8" hidden="1">
      <c r="B109" s="56"/>
      <c r="C109" s="54"/>
      <c r="D109" s="55"/>
      <c r="E109" s="57"/>
      <c r="F109" s="49"/>
      <c r="G109" s="129"/>
      <c r="H109" s="58"/>
    </row>
    <row r="110" spans="2:8" s="40" customFormat="1">
      <c r="B110" s="27">
        <v>7824</v>
      </c>
      <c r="C110" s="75" t="s">
        <v>49</v>
      </c>
      <c r="D110" s="28"/>
      <c r="E110" s="72"/>
      <c r="F110" s="48"/>
      <c r="G110" s="128"/>
      <c r="H110" s="29"/>
    </row>
    <row r="111" spans="2:8" s="13" customFormat="1">
      <c r="B111" s="53">
        <v>782410</v>
      </c>
      <c r="C111" s="54" t="s">
        <v>36</v>
      </c>
      <c r="D111" s="55" t="s">
        <v>26</v>
      </c>
      <c r="E111" s="57">
        <f>Inschrijfstaat!E111</f>
        <v>2</v>
      </c>
      <c r="F111" s="48">
        <f>PRODUCT(F114,E114)</f>
        <v>0</v>
      </c>
      <c r="G111" s="49">
        <f>E111*F111</f>
        <v>0</v>
      </c>
      <c r="H111" s="50"/>
    </row>
    <row r="112" spans="2:8" s="71" customFormat="1" ht="22.5">
      <c r="B112" s="27"/>
      <c r="C112" s="54" t="s">
        <v>56</v>
      </c>
      <c r="D112" s="82"/>
      <c r="E112" s="72"/>
      <c r="F112" s="73"/>
      <c r="G112" s="127"/>
      <c r="H112" s="74"/>
    </row>
    <row r="113" spans="2:8">
      <c r="B113" s="56"/>
      <c r="C113" s="54" t="s">
        <v>30</v>
      </c>
      <c r="D113" s="55"/>
      <c r="E113" s="57"/>
      <c r="F113" s="49"/>
      <c r="G113" s="129"/>
      <c r="H113" s="58"/>
    </row>
    <row r="114" spans="2:8" s="13" customFormat="1" ht="22.5">
      <c r="B114" s="53"/>
      <c r="C114" s="54" t="s">
        <v>31</v>
      </c>
      <c r="D114" s="55" t="s">
        <v>17</v>
      </c>
      <c r="E114" s="57">
        <v>25</v>
      </c>
      <c r="F114" s="49">
        <f>Inschrijfstaat!F114</f>
        <v>0</v>
      </c>
      <c r="G114" s="49"/>
      <c r="H114" s="50"/>
    </row>
    <row r="115" spans="2:8">
      <c r="B115" s="56"/>
      <c r="C115" s="54"/>
      <c r="D115" s="55"/>
      <c r="E115" s="57"/>
      <c r="F115" s="49"/>
      <c r="G115" s="129"/>
      <c r="H115" s="58"/>
    </row>
    <row r="116" spans="2:8" s="13" customFormat="1">
      <c r="B116" s="53">
        <f>B111+10</f>
        <v>782420</v>
      </c>
      <c r="C116" s="54" t="s">
        <v>36</v>
      </c>
      <c r="D116" s="55" t="s">
        <v>26</v>
      </c>
      <c r="E116" s="57">
        <f>Inschrijfstaat!E116</f>
        <v>2</v>
      </c>
      <c r="F116" s="48">
        <f>PRODUCT(F119,E119)</f>
        <v>0</v>
      </c>
      <c r="G116" s="49">
        <f>E116*F116</f>
        <v>0</v>
      </c>
      <c r="H116" s="50"/>
    </row>
    <row r="117" spans="2:8" s="71" customFormat="1" ht="22.5">
      <c r="B117" s="27"/>
      <c r="C117" s="54" t="s">
        <v>130</v>
      </c>
      <c r="D117" s="82"/>
      <c r="E117" s="72"/>
      <c r="F117" s="73"/>
      <c r="G117" s="127"/>
      <c r="H117" s="74"/>
    </row>
    <row r="118" spans="2:8">
      <c r="B118" s="56"/>
      <c r="C118" s="54" t="s">
        <v>30</v>
      </c>
      <c r="D118" s="55"/>
      <c r="E118" s="57"/>
      <c r="F118" s="49"/>
      <c r="G118" s="129"/>
      <c r="H118" s="58"/>
    </row>
    <row r="119" spans="2:8" s="13" customFormat="1" ht="22.5">
      <c r="B119" s="53"/>
      <c r="C119" s="54" t="s">
        <v>31</v>
      </c>
      <c r="D119" s="55" t="s">
        <v>17</v>
      </c>
      <c r="E119" s="57">
        <v>13</v>
      </c>
      <c r="F119" s="49">
        <f>Inschrijfstaat!F119</f>
        <v>0</v>
      </c>
      <c r="G119" s="49"/>
      <c r="H119" s="50"/>
    </row>
    <row r="120" spans="2:8">
      <c r="B120" s="56"/>
      <c r="C120" s="54"/>
      <c r="D120" s="55"/>
      <c r="E120" s="57"/>
      <c r="F120" s="49"/>
      <c r="G120" s="129"/>
      <c r="H120" s="58"/>
    </row>
    <row r="121" spans="2:8" s="40" customFormat="1">
      <c r="B121" s="27">
        <v>7825</v>
      </c>
      <c r="C121" s="75" t="s">
        <v>50</v>
      </c>
      <c r="D121" s="28"/>
      <c r="E121" s="72"/>
      <c r="F121" s="48"/>
      <c r="G121" s="128"/>
      <c r="H121" s="29"/>
    </row>
    <row r="122" spans="2:8" s="13" customFormat="1">
      <c r="B122" s="53">
        <v>782510</v>
      </c>
      <c r="C122" s="54" t="s">
        <v>37</v>
      </c>
      <c r="D122" s="55" t="s">
        <v>26</v>
      </c>
      <c r="E122" s="57">
        <f>Inschrijfstaat!E122</f>
        <v>2</v>
      </c>
      <c r="F122" s="48">
        <f>PRODUCT(F125,E125)</f>
        <v>0</v>
      </c>
      <c r="G122" s="49">
        <f>E122*F122</f>
        <v>0</v>
      </c>
      <c r="H122" s="50"/>
    </row>
    <row r="123" spans="2:8" s="71" customFormat="1">
      <c r="B123" s="27"/>
      <c r="C123" s="54" t="s">
        <v>29</v>
      </c>
      <c r="D123" s="82"/>
      <c r="E123" s="72"/>
      <c r="F123" s="73"/>
      <c r="G123" s="127"/>
      <c r="H123" s="74"/>
    </row>
    <row r="124" spans="2:8">
      <c r="B124" s="56"/>
      <c r="C124" s="54" t="s">
        <v>30</v>
      </c>
      <c r="D124" s="55"/>
      <c r="E124" s="57"/>
      <c r="F124" s="49"/>
      <c r="G124" s="129"/>
      <c r="H124" s="58"/>
    </row>
    <row r="125" spans="2:8" s="13" customFormat="1" ht="22.5">
      <c r="B125" s="53"/>
      <c r="C125" s="54" t="s">
        <v>31</v>
      </c>
      <c r="D125" s="55" t="s">
        <v>35</v>
      </c>
      <c r="E125" s="57">
        <v>112</v>
      </c>
      <c r="F125" s="49">
        <f>Inschrijfstaat!F125</f>
        <v>0</v>
      </c>
      <c r="G125" s="49"/>
      <c r="H125" s="50"/>
    </row>
    <row r="126" spans="2:8">
      <c r="B126" s="56"/>
      <c r="C126" s="54"/>
      <c r="D126" s="55"/>
      <c r="E126" s="57"/>
      <c r="F126" s="49"/>
      <c r="G126" s="129"/>
      <c r="H126" s="58"/>
    </row>
    <row r="127" spans="2:8" s="13" customFormat="1" hidden="1">
      <c r="B127" s="53">
        <f>B122+10</f>
        <v>782520</v>
      </c>
      <c r="C127" s="54" t="s">
        <v>38</v>
      </c>
      <c r="D127" s="55" t="s">
        <v>26</v>
      </c>
      <c r="E127" s="57">
        <v>2</v>
      </c>
      <c r="F127" s="48">
        <f>PRODUCT(F130,E130)</f>
        <v>0</v>
      </c>
      <c r="G127" s="49">
        <f>E127*F127</f>
        <v>0</v>
      </c>
      <c r="H127" s="50"/>
    </row>
    <row r="128" spans="2:8" s="71" customFormat="1" hidden="1">
      <c r="B128" s="27"/>
      <c r="C128" s="54" t="s">
        <v>29</v>
      </c>
      <c r="D128" s="82"/>
      <c r="E128" s="72"/>
      <c r="F128" s="73"/>
      <c r="G128" s="127"/>
      <c r="H128" s="74"/>
    </row>
    <row r="129" spans="2:8" hidden="1">
      <c r="B129" s="56"/>
      <c r="C129" s="54" t="s">
        <v>30</v>
      </c>
      <c r="D129" s="55"/>
      <c r="E129" s="57"/>
      <c r="F129" s="49"/>
      <c r="G129" s="129"/>
      <c r="H129" s="58"/>
    </row>
    <row r="130" spans="2:8" s="13" customFormat="1" hidden="1">
      <c r="B130" s="53"/>
      <c r="C130" s="54" t="s">
        <v>116</v>
      </c>
      <c r="D130" s="55" t="s">
        <v>35</v>
      </c>
      <c r="E130" s="57">
        <v>0</v>
      </c>
      <c r="F130" s="49">
        <f>Inschrijfstaat!F130</f>
        <v>0</v>
      </c>
      <c r="G130" s="49"/>
      <c r="H130" s="50"/>
    </row>
    <row r="131" spans="2:8" hidden="1">
      <c r="B131" s="56"/>
      <c r="C131" s="54"/>
      <c r="D131" s="55"/>
      <c r="E131" s="57"/>
      <c r="F131" s="49"/>
      <c r="G131" s="129"/>
      <c r="H131" s="58"/>
    </row>
    <row r="132" spans="2:8" s="40" customFormat="1">
      <c r="B132" s="27">
        <v>7826</v>
      </c>
      <c r="C132" s="75" t="s">
        <v>51</v>
      </c>
      <c r="D132" s="28"/>
      <c r="E132" s="72"/>
      <c r="F132" s="48"/>
      <c r="G132" s="128"/>
      <c r="H132" s="29"/>
    </row>
    <row r="133" spans="2:8" s="13" customFormat="1" ht="14.1" customHeight="1">
      <c r="B133" s="53">
        <v>782610</v>
      </c>
      <c r="C133" s="54" t="s">
        <v>38</v>
      </c>
      <c r="D133" s="55" t="s">
        <v>26</v>
      </c>
      <c r="E133" s="57">
        <f>Inschrijfstaat!E133</f>
        <v>2</v>
      </c>
      <c r="F133" s="48">
        <f>PRODUCT(F136,E136)</f>
        <v>0</v>
      </c>
      <c r="G133" s="49">
        <f>E133*F133</f>
        <v>0</v>
      </c>
      <c r="H133" s="50"/>
    </row>
    <row r="134" spans="2:8" s="71" customFormat="1" ht="14.1" customHeight="1">
      <c r="B134" s="27"/>
      <c r="C134" s="54" t="s">
        <v>53</v>
      </c>
      <c r="D134" s="82"/>
      <c r="E134" s="72"/>
      <c r="F134" s="73"/>
      <c r="G134" s="127"/>
      <c r="H134" s="74"/>
    </row>
    <row r="135" spans="2:8">
      <c r="B135" s="56"/>
      <c r="C135" s="54" t="s">
        <v>30</v>
      </c>
      <c r="D135" s="55"/>
      <c r="E135" s="57"/>
      <c r="F135" s="49"/>
      <c r="G135" s="129"/>
      <c r="H135" s="58"/>
    </row>
    <row r="136" spans="2:8" s="13" customFormat="1">
      <c r="B136" s="53"/>
      <c r="C136" s="54" t="s">
        <v>116</v>
      </c>
      <c r="D136" s="55" t="s">
        <v>35</v>
      </c>
      <c r="E136" s="57">
        <v>12</v>
      </c>
      <c r="F136" s="49">
        <f>Inschrijfstaat!F136</f>
        <v>0</v>
      </c>
      <c r="G136" s="49"/>
      <c r="H136" s="50"/>
    </row>
    <row r="137" spans="2:8">
      <c r="B137" s="56"/>
      <c r="C137" s="54"/>
      <c r="D137" s="55"/>
      <c r="E137" s="57"/>
      <c r="F137" s="49"/>
      <c r="G137" s="129"/>
      <c r="H137" s="58"/>
    </row>
    <row r="138" spans="2:8" s="13" customFormat="1" ht="22.5" hidden="1">
      <c r="B138" s="53">
        <f>B133+10</f>
        <v>782620</v>
      </c>
      <c r="C138" s="54" t="s">
        <v>39</v>
      </c>
      <c r="D138" s="55" t="s">
        <v>26</v>
      </c>
      <c r="E138" s="57">
        <v>2</v>
      </c>
      <c r="F138" s="48">
        <f>PRODUCT(F141,E141)</f>
        <v>0</v>
      </c>
      <c r="G138" s="49">
        <f>E138*F138</f>
        <v>0</v>
      </c>
      <c r="H138" s="50"/>
    </row>
    <row r="139" spans="2:8" s="71" customFormat="1" ht="14.1" hidden="1" customHeight="1">
      <c r="B139" s="27"/>
      <c r="C139" s="54" t="s">
        <v>53</v>
      </c>
      <c r="D139" s="82"/>
      <c r="E139" s="72"/>
      <c r="F139" s="73"/>
      <c r="G139" s="127"/>
      <c r="H139" s="74"/>
    </row>
    <row r="140" spans="2:8" hidden="1">
      <c r="B140" s="56"/>
      <c r="C140" s="54" t="s">
        <v>30</v>
      </c>
      <c r="D140" s="55"/>
      <c r="E140" s="57"/>
      <c r="F140" s="49"/>
      <c r="G140" s="129"/>
      <c r="H140" s="58"/>
    </row>
    <row r="141" spans="2:8" s="13" customFormat="1" ht="24.95" hidden="1" customHeight="1">
      <c r="B141" s="53"/>
      <c r="C141" s="54" t="s">
        <v>115</v>
      </c>
      <c r="D141" s="55" t="s">
        <v>35</v>
      </c>
      <c r="E141" s="57">
        <v>0</v>
      </c>
      <c r="F141" s="49">
        <f>Inschrijfstaat!F141</f>
        <v>0</v>
      </c>
      <c r="G141" s="49"/>
      <c r="H141" s="50"/>
    </row>
    <row r="142" spans="2:8" hidden="1">
      <c r="B142" s="56"/>
      <c r="C142" s="54"/>
      <c r="D142" s="55"/>
      <c r="E142" s="57"/>
      <c r="F142" s="49"/>
      <c r="G142" s="129"/>
      <c r="H142" s="58"/>
    </row>
    <row r="143" spans="2:8" s="13" customFormat="1" hidden="1">
      <c r="B143" s="53">
        <f>B138+10</f>
        <v>782630</v>
      </c>
      <c r="C143" s="54" t="s">
        <v>37</v>
      </c>
      <c r="D143" s="55" t="s">
        <v>26</v>
      </c>
      <c r="E143" s="57">
        <v>2</v>
      </c>
      <c r="F143" s="48">
        <f>PRODUCT(F146,E146)</f>
        <v>0</v>
      </c>
      <c r="G143" s="49">
        <f>E143*F143</f>
        <v>0</v>
      </c>
      <c r="H143" s="50"/>
    </row>
    <row r="144" spans="2:8" s="71" customFormat="1" ht="14.1" hidden="1" customHeight="1">
      <c r="B144" s="27"/>
      <c r="C144" s="54" t="s">
        <v>53</v>
      </c>
      <c r="D144" s="82"/>
      <c r="E144" s="72"/>
      <c r="F144" s="73"/>
      <c r="G144" s="127"/>
      <c r="H144" s="74"/>
    </row>
    <row r="145" spans="2:8" hidden="1">
      <c r="B145" s="56"/>
      <c r="C145" s="54" t="s">
        <v>30</v>
      </c>
      <c r="D145" s="55"/>
      <c r="E145" s="57"/>
      <c r="F145" s="49"/>
      <c r="G145" s="129"/>
      <c r="H145" s="58"/>
    </row>
    <row r="146" spans="2:8" s="13" customFormat="1" ht="22.5" hidden="1">
      <c r="B146" s="53"/>
      <c r="C146" s="54" t="s">
        <v>31</v>
      </c>
      <c r="D146" s="55" t="s">
        <v>35</v>
      </c>
      <c r="E146" s="57">
        <v>0</v>
      </c>
      <c r="F146" s="49">
        <f>Inschrijfstaat!F146</f>
        <v>0</v>
      </c>
      <c r="G146" s="49"/>
      <c r="H146" s="50"/>
    </row>
    <row r="147" spans="2:8" hidden="1">
      <c r="B147" s="56"/>
      <c r="C147" s="54"/>
      <c r="D147" s="55"/>
      <c r="E147" s="57"/>
      <c r="F147" s="49"/>
      <c r="G147" s="129"/>
      <c r="H147" s="58"/>
    </row>
    <row r="148" spans="2:8" s="40" customFormat="1">
      <c r="B148" s="27">
        <v>7827</v>
      </c>
      <c r="C148" s="75" t="s">
        <v>52</v>
      </c>
      <c r="D148" s="28"/>
      <c r="E148" s="72"/>
      <c r="F148" s="48"/>
      <c r="G148" s="128"/>
      <c r="H148" s="29"/>
    </row>
    <row r="149" spans="2:8" s="13" customFormat="1">
      <c r="B149" s="53">
        <v>782710</v>
      </c>
      <c r="C149" s="54" t="s">
        <v>38</v>
      </c>
      <c r="D149" s="55" t="s">
        <v>26</v>
      </c>
      <c r="E149" s="57">
        <f>Inschrijfstaat!E149</f>
        <v>2</v>
      </c>
      <c r="F149" s="48">
        <f>PRODUCT(F152,E152)</f>
        <v>0</v>
      </c>
      <c r="G149" s="49">
        <f>E149*F149</f>
        <v>0</v>
      </c>
      <c r="H149" s="50"/>
    </row>
    <row r="150" spans="2:8" s="71" customFormat="1">
      <c r="B150" s="27"/>
      <c r="C150" s="54" t="s">
        <v>54</v>
      </c>
      <c r="D150" s="82"/>
      <c r="E150" s="72"/>
      <c r="F150" s="73"/>
      <c r="G150" s="127"/>
      <c r="H150" s="74"/>
    </row>
    <row r="151" spans="2:8">
      <c r="B151" s="56"/>
      <c r="C151" s="54" t="s">
        <v>30</v>
      </c>
      <c r="D151" s="55"/>
      <c r="E151" s="57"/>
      <c r="F151" s="49"/>
      <c r="G151" s="129"/>
      <c r="H151" s="58"/>
    </row>
    <row r="152" spans="2:8" s="13" customFormat="1" ht="22.5">
      <c r="B152" s="53"/>
      <c r="C152" s="54" t="s">
        <v>31</v>
      </c>
      <c r="D152" s="55" t="s">
        <v>35</v>
      </c>
      <c r="E152" s="57">
        <v>70</v>
      </c>
      <c r="F152" s="49">
        <f>Inschrijfstaat!F152</f>
        <v>0</v>
      </c>
      <c r="G152" s="49"/>
      <c r="H152" s="50"/>
    </row>
    <row r="153" spans="2:8" hidden="1">
      <c r="B153" s="56"/>
      <c r="C153" s="54"/>
      <c r="D153" s="55"/>
      <c r="E153" s="57"/>
      <c r="F153" s="49"/>
      <c r="G153" s="129"/>
      <c r="H153" s="58"/>
    </row>
    <row r="154" spans="2:8" s="13" customFormat="1" ht="22.5" hidden="1">
      <c r="B154" s="53">
        <f>B149+10</f>
        <v>782720</v>
      </c>
      <c r="C154" s="54" t="s">
        <v>39</v>
      </c>
      <c r="D154" s="55" t="s">
        <v>26</v>
      </c>
      <c r="E154" s="57">
        <v>2</v>
      </c>
      <c r="F154" s="48">
        <f>PRODUCT(F157,E157)</f>
        <v>0</v>
      </c>
      <c r="G154" s="49">
        <f>E154*F154</f>
        <v>0</v>
      </c>
      <c r="H154" s="50"/>
    </row>
    <row r="155" spans="2:8" s="71" customFormat="1" hidden="1">
      <c r="B155" s="27"/>
      <c r="C155" s="54" t="s">
        <v>54</v>
      </c>
      <c r="D155" s="82"/>
      <c r="E155" s="72"/>
      <c r="F155" s="73"/>
      <c r="G155" s="127"/>
      <c r="H155" s="74"/>
    </row>
    <row r="156" spans="2:8" hidden="1">
      <c r="B156" s="56"/>
      <c r="C156" s="54" t="s">
        <v>30</v>
      </c>
      <c r="D156" s="55"/>
      <c r="E156" s="57"/>
      <c r="F156" s="49"/>
      <c r="G156" s="129"/>
      <c r="H156" s="58"/>
    </row>
    <row r="157" spans="2:8" s="13" customFormat="1" ht="22.5" hidden="1">
      <c r="B157" s="53"/>
      <c r="C157" s="54" t="s">
        <v>31</v>
      </c>
      <c r="D157" s="55" t="s">
        <v>35</v>
      </c>
      <c r="E157" s="57">
        <v>0</v>
      </c>
      <c r="F157" s="49">
        <f>Inschrijfstaat!F157</f>
        <v>0</v>
      </c>
      <c r="G157" s="49"/>
      <c r="H157" s="50"/>
    </row>
    <row r="158" spans="2:8" hidden="1">
      <c r="B158" s="56"/>
      <c r="C158" s="54"/>
      <c r="D158" s="55"/>
      <c r="E158" s="57"/>
      <c r="F158" s="49"/>
      <c r="G158" s="129"/>
      <c r="H158" s="58"/>
    </row>
    <row r="159" spans="2:8" s="13" customFormat="1" hidden="1">
      <c r="B159" s="53">
        <f>B154+10</f>
        <v>782730</v>
      </c>
      <c r="C159" s="54" t="s">
        <v>37</v>
      </c>
      <c r="D159" s="55" t="s">
        <v>26</v>
      </c>
      <c r="E159" s="57">
        <v>2</v>
      </c>
      <c r="F159" s="48">
        <f>PRODUCT(F162,E162)</f>
        <v>0</v>
      </c>
      <c r="G159" s="49">
        <f>E159*F159</f>
        <v>0</v>
      </c>
      <c r="H159" s="50"/>
    </row>
    <row r="160" spans="2:8" s="71" customFormat="1" hidden="1">
      <c r="B160" s="27"/>
      <c r="C160" s="54" t="s">
        <v>54</v>
      </c>
      <c r="D160" s="82"/>
      <c r="E160" s="72"/>
      <c r="F160" s="73"/>
      <c r="G160" s="127"/>
      <c r="H160" s="74"/>
    </row>
    <row r="161" spans="2:8" hidden="1">
      <c r="B161" s="56"/>
      <c r="C161" s="54" t="s">
        <v>30</v>
      </c>
      <c r="D161" s="55"/>
      <c r="E161" s="57"/>
      <c r="F161" s="49"/>
      <c r="G161" s="129"/>
      <c r="H161" s="58"/>
    </row>
    <row r="162" spans="2:8" s="13" customFormat="1" ht="22.5" hidden="1">
      <c r="B162" s="53"/>
      <c r="C162" s="54" t="s">
        <v>31</v>
      </c>
      <c r="D162" s="55" t="s">
        <v>35</v>
      </c>
      <c r="E162" s="57">
        <v>0</v>
      </c>
      <c r="F162" s="49">
        <f>Inschrijfstaat!F162</f>
        <v>0</v>
      </c>
      <c r="G162" s="49"/>
      <c r="H162" s="50"/>
    </row>
    <row r="163" spans="2:8" hidden="1">
      <c r="B163" s="56"/>
      <c r="C163" s="54"/>
      <c r="D163" s="55"/>
      <c r="E163" s="57"/>
      <c r="F163" s="49"/>
      <c r="G163" s="129"/>
      <c r="H163" s="58"/>
    </row>
    <row r="164" spans="2:8">
      <c r="B164" s="56"/>
      <c r="C164" s="54"/>
      <c r="D164" s="55"/>
      <c r="E164" s="57"/>
      <c r="F164" s="49"/>
      <c r="G164" s="129"/>
      <c r="H164" s="58"/>
    </row>
    <row r="165" spans="2:8" s="40" customFormat="1">
      <c r="B165" s="27">
        <v>7828</v>
      </c>
      <c r="C165" s="75" t="s">
        <v>79</v>
      </c>
      <c r="D165" s="28"/>
      <c r="E165" s="72"/>
      <c r="F165" s="48"/>
      <c r="G165" s="128"/>
      <c r="H165" s="29"/>
    </row>
    <row r="166" spans="2:8" s="13" customFormat="1" hidden="1">
      <c r="B166" s="53">
        <v>782810</v>
      </c>
      <c r="C166" s="54" t="s">
        <v>80</v>
      </c>
      <c r="D166" s="55" t="s">
        <v>26</v>
      </c>
      <c r="E166" s="57">
        <v>1</v>
      </c>
      <c r="F166" s="48">
        <f>PRODUCT(F167,E167)</f>
        <v>0</v>
      </c>
      <c r="G166" s="49">
        <f>E166*F166</f>
        <v>0</v>
      </c>
      <c r="H166" s="50"/>
    </row>
    <row r="167" spans="2:8" s="71" customFormat="1" hidden="1">
      <c r="B167" s="27"/>
      <c r="C167" s="54" t="s">
        <v>81</v>
      </c>
      <c r="D167" s="28" t="s">
        <v>21</v>
      </c>
      <c r="E167" s="72">
        <v>0</v>
      </c>
      <c r="F167" s="49">
        <f>Inschrijfstaat!F167</f>
        <v>0</v>
      </c>
      <c r="G167" s="127"/>
      <c r="H167" s="74"/>
    </row>
    <row r="168" spans="2:8" hidden="1">
      <c r="B168" s="56"/>
      <c r="C168" s="54" t="s">
        <v>82</v>
      </c>
      <c r="D168" s="55"/>
      <c r="E168" s="57"/>
      <c r="F168" s="49"/>
      <c r="G168" s="129"/>
      <c r="H168" s="58"/>
    </row>
    <row r="169" spans="2:8" hidden="1">
      <c r="B169" s="56"/>
      <c r="C169" s="54"/>
      <c r="D169" s="55"/>
      <c r="E169" s="57"/>
      <c r="F169" s="49"/>
      <c r="G169" s="129"/>
      <c r="H169" s="58"/>
    </row>
    <row r="170" spans="2:8" s="13" customFormat="1">
      <c r="B170" s="53">
        <f>B166+10</f>
        <v>782820</v>
      </c>
      <c r="C170" s="54" t="s">
        <v>80</v>
      </c>
      <c r="D170" s="55" t="s">
        <v>26</v>
      </c>
      <c r="E170" s="57">
        <f>Inschrijfstaat!E170</f>
        <v>1</v>
      </c>
      <c r="F170" s="48">
        <f>PRODUCT(F171,E171)</f>
        <v>0</v>
      </c>
      <c r="G170" s="49">
        <f>E170*F170</f>
        <v>0</v>
      </c>
      <c r="H170" s="50"/>
    </row>
    <row r="171" spans="2:8" s="71" customFormat="1">
      <c r="B171" s="27"/>
      <c r="C171" s="54" t="s">
        <v>83</v>
      </c>
      <c r="D171" s="28" t="s">
        <v>21</v>
      </c>
      <c r="E171" s="72">
        <v>4</v>
      </c>
      <c r="F171" s="49">
        <f>Inschrijfstaat!F171</f>
        <v>0</v>
      </c>
      <c r="G171" s="127"/>
      <c r="H171" s="74"/>
    </row>
    <row r="172" spans="2:8">
      <c r="B172" s="56"/>
      <c r="C172" s="54" t="s">
        <v>84</v>
      </c>
      <c r="D172" s="55"/>
      <c r="E172" s="57"/>
      <c r="F172" s="49"/>
      <c r="G172" s="129"/>
      <c r="H172" s="58"/>
    </row>
    <row r="173" spans="2:8" ht="22.5">
      <c r="B173" s="56"/>
      <c r="C173" s="54" t="s">
        <v>85</v>
      </c>
      <c r="D173" s="55"/>
      <c r="E173" s="57"/>
      <c r="F173" s="49"/>
      <c r="G173" s="129"/>
      <c r="H173" s="58"/>
    </row>
    <row r="174" spans="2:8">
      <c r="B174" s="56"/>
      <c r="C174" s="54"/>
      <c r="D174" s="55"/>
      <c r="E174" s="57"/>
      <c r="F174" s="49"/>
      <c r="G174" s="129"/>
      <c r="H174" s="58"/>
    </row>
    <row r="175" spans="2:8" s="13" customFormat="1">
      <c r="B175" s="53">
        <f>B170+10</f>
        <v>782830</v>
      </c>
      <c r="C175" s="54" t="s">
        <v>117</v>
      </c>
      <c r="D175" s="55" t="s">
        <v>26</v>
      </c>
      <c r="E175" s="57">
        <f>Inschrijfstaat!E175</f>
        <v>4</v>
      </c>
      <c r="F175" s="48">
        <f>PRODUCT(F176,E176)</f>
        <v>0</v>
      </c>
      <c r="G175" s="49">
        <f>E175*F175</f>
        <v>0</v>
      </c>
      <c r="H175" s="50"/>
    </row>
    <row r="176" spans="2:8" s="71" customFormat="1" ht="22.5">
      <c r="B176" s="27"/>
      <c r="C176" s="54" t="s">
        <v>118</v>
      </c>
      <c r="D176" s="28" t="s">
        <v>21</v>
      </c>
      <c r="E176" s="72">
        <v>4</v>
      </c>
      <c r="F176" s="49">
        <f>Inschrijfstaat!F176</f>
        <v>0</v>
      </c>
      <c r="G176" s="127"/>
      <c r="H176" s="74"/>
    </row>
    <row r="177" spans="2:8">
      <c r="B177" s="56"/>
      <c r="C177" s="54" t="s">
        <v>84</v>
      </c>
      <c r="D177" s="55"/>
      <c r="E177" s="57"/>
      <c r="F177" s="49"/>
      <c r="G177" s="129"/>
      <c r="H177" s="58"/>
    </row>
    <row r="178" spans="2:8">
      <c r="B178" s="56"/>
      <c r="C178" s="54"/>
      <c r="D178" s="55"/>
      <c r="E178" s="57"/>
      <c r="F178" s="49"/>
      <c r="G178" s="129"/>
      <c r="H178" s="58"/>
    </row>
    <row r="179" spans="2:8" s="40" customFormat="1">
      <c r="B179" s="27">
        <v>7829</v>
      </c>
      <c r="C179" s="75" t="s">
        <v>14</v>
      </c>
      <c r="D179" s="28"/>
      <c r="E179" s="72"/>
      <c r="F179" s="48"/>
      <c r="G179" s="128"/>
      <c r="H179" s="29"/>
    </row>
    <row r="180" spans="2:8" s="13" customFormat="1">
      <c r="B180" s="53">
        <v>782910</v>
      </c>
      <c r="C180" s="54" t="s">
        <v>86</v>
      </c>
      <c r="D180" s="55" t="s">
        <v>26</v>
      </c>
      <c r="E180" s="57">
        <f>Inschrijfstaat!E180</f>
        <v>1</v>
      </c>
      <c r="F180" s="48">
        <f>PRODUCT(F181,E181)</f>
        <v>0</v>
      </c>
      <c r="G180" s="49">
        <f>E180*F180</f>
        <v>0</v>
      </c>
      <c r="H180" s="50"/>
    </row>
    <row r="181" spans="2:8" s="71" customFormat="1" ht="27" customHeight="1">
      <c r="B181" s="27"/>
      <c r="C181" s="54" t="s">
        <v>87</v>
      </c>
      <c r="D181" s="28" t="s">
        <v>21</v>
      </c>
      <c r="E181" s="72">
        <v>12</v>
      </c>
      <c r="F181" s="49">
        <f>Inschrijfstaat!F181</f>
        <v>0</v>
      </c>
      <c r="G181" s="127"/>
      <c r="H181" s="74"/>
    </row>
    <row r="182" spans="2:8">
      <c r="B182" s="56"/>
      <c r="C182" s="54" t="s">
        <v>84</v>
      </c>
      <c r="D182" s="55"/>
      <c r="E182" s="57"/>
      <c r="F182" s="49"/>
      <c r="G182" s="129"/>
      <c r="H182" s="58"/>
    </row>
    <row r="183" spans="2:8">
      <c r="B183" s="56"/>
      <c r="C183" s="54"/>
      <c r="D183" s="55"/>
      <c r="E183" s="57"/>
      <c r="F183" s="49"/>
      <c r="G183" s="129"/>
      <c r="H183" s="58"/>
    </row>
    <row r="184" spans="2:8" s="13" customFormat="1">
      <c r="B184" s="53">
        <f>B180+10</f>
        <v>782920</v>
      </c>
      <c r="C184" s="54" t="s">
        <v>88</v>
      </c>
      <c r="D184" s="55" t="s">
        <v>26</v>
      </c>
      <c r="E184" s="57">
        <f>Inschrijfstaat!E184</f>
        <v>1</v>
      </c>
      <c r="F184" s="48">
        <f>PRODUCT(F185,E185)</f>
        <v>0</v>
      </c>
      <c r="G184" s="49">
        <f>E184*F184</f>
        <v>0</v>
      </c>
      <c r="H184" s="50"/>
    </row>
    <row r="185" spans="2:8" s="71" customFormat="1" ht="27" customHeight="1">
      <c r="B185" s="27"/>
      <c r="C185" s="130" t="s">
        <v>89</v>
      </c>
      <c r="D185" s="28" t="s">
        <v>21</v>
      </c>
      <c r="E185" s="72">
        <v>11</v>
      </c>
      <c r="F185" s="49">
        <f>Inschrijfstaat!F185</f>
        <v>0</v>
      </c>
      <c r="G185" s="127"/>
      <c r="H185" s="74"/>
    </row>
    <row r="186" spans="2:8">
      <c r="B186" s="56"/>
      <c r="C186" s="54" t="s">
        <v>84</v>
      </c>
      <c r="D186" s="55"/>
      <c r="E186" s="57"/>
      <c r="F186" s="49"/>
      <c r="G186" s="129"/>
      <c r="H186" s="58"/>
    </row>
    <row r="187" spans="2:8" ht="12.95" customHeight="1">
      <c r="B187" s="56"/>
      <c r="C187" s="54" t="s">
        <v>90</v>
      </c>
      <c r="D187" s="55"/>
      <c r="E187" s="57"/>
      <c r="F187" s="49"/>
      <c r="G187" s="129"/>
      <c r="H187" s="58"/>
    </row>
    <row r="188" spans="2:8">
      <c r="B188" s="56"/>
      <c r="C188" s="54"/>
      <c r="D188" s="55"/>
      <c r="E188" s="57"/>
      <c r="F188" s="49"/>
      <c r="G188" s="129"/>
      <c r="H188" s="58"/>
    </row>
    <row r="189" spans="2:8" s="13" customFormat="1">
      <c r="B189" s="53">
        <f>B184+10</f>
        <v>782930</v>
      </c>
      <c r="C189" s="54" t="s">
        <v>117</v>
      </c>
      <c r="D189" s="55" t="s">
        <v>26</v>
      </c>
      <c r="E189" s="57">
        <f>Inschrijfstaat!E189</f>
        <v>4</v>
      </c>
      <c r="F189" s="48">
        <f>PRODUCT(F190,E190)</f>
        <v>0</v>
      </c>
      <c r="G189" s="49">
        <f>E189*F189</f>
        <v>0</v>
      </c>
      <c r="H189" s="50"/>
    </row>
    <row r="190" spans="2:8" s="71" customFormat="1" ht="22.5">
      <c r="B190" s="27"/>
      <c r="C190" s="54" t="s">
        <v>118</v>
      </c>
      <c r="D190" s="28" t="s">
        <v>21</v>
      </c>
      <c r="E190" s="72">
        <v>12</v>
      </c>
      <c r="F190" s="49">
        <f>Inschrijfstaat!F190</f>
        <v>0</v>
      </c>
      <c r="G190" s="127"/>
      <c r="H190" s="74"/>
    </row>
    <row r="191" spans="2:8">
      <c r="B191" s="56"/>
      <c r="C191" s="54" t="s">
        <v>84</v>
      </c>
      <c r="D191" s="55"/>
      <c r="E191" s="57"/>
      <c r="F191" s="49"/>
      <c r="G191" s="129"/>
      <c r="H191" s="58"/>
    </row>
    <row r="192" spans="2:8">
      <c r="B192" s="56"/>
      <c r="C192" s="54"/>
      <c r="D192" s="55"/>
      <c r="E192" s="57"/>
      <c r="F192" s="49"/>
      <c r="G192" s="129"/>
      <c r="H192" s="58"/>
    </row>
    <row r="193" spans="2:8" s="71" customFormat="1">
      <c r="B193" s="27">
        <v>784</v>
      </c>
      <c r="C193" s="75" t="s">
        <v>91</v>
      </c>
      <c r="D193" s="82"/>
      <c r="E193" s="72"/>
      <c r="F193" s="73"/>
      <c r="G193" s="127"/>
      <c r="H193" s="74"/>
    </row>
    <row r="194" spans="2:8" s="40" customFormat="1" hidden="1">
      <c r="B194" s="27">
        <v>7841</v>
      </c>
      <c r="C194" s="75" t="s">
        <v>92</v>
      </c>
      <c r="D194" s="28"/>
      <c r="E194" s="72"/>
      <c r="F194" s="48"/>
      <c r="G194" s="128"/>
      <c r="H194" s="29"/>
    </row>
    <row r="195" spans="2:8" s="13" customFormat="1" hidden="1">
      <c r="B195" s="53">
        <v>784110</v>
      </c>
      <c r="C195" s="54" t="s">
        <v>93</v>
      </c>
      <c r="D195" s="55" t="s">
        <v>26</v>
      </c>
      <c r="E195" s="57">
        <v>2</v>
      </c>
      <c r="F195" s="48">
        <f>PRODUCT(F196,E196)</f>
        <v>0</v>
      </c>
      <c r="G195" s="49">
        <f>E195*F195</f>
        <v>0</v>
      </c>
      <c r="H195" s="50"/>
    </row>
    <row r="196" spans="2:8" s="71" customFormat="1" ht="22.5" hidden="1">
      <c r="B196" s="27"/>
      <c r="C196" s="54" t="s">
        <v>94</v>
      </c>
      <c r="D196" s="28" t="s">
        <v>21</v>
      </c>
      <c r="E196" s="72">
        <v>0</v>
      </c>
      <c r="F196" s="49">
        <f>Inschrijfstaat!F196</f>
        <v>0</v>
      </c>
      <c r="G196" s="127"/>
      <c r="H196" s="74"/>
    </row>
    <row r="197" spans="2:8" hidden="1">
      <c r="B197" s="56"/>
      <c r="C197" s="54"/>
      <c r="D197" s="55"/>
      <c r="E197" s="57"/>
      <c r="F197" s="49"/>
      <c r="G197" s="129"/>
      <c r="H197" s="58"/>
    </row>
    <row r="198" spans="2:8" s="13" customFormat="1" hidden="1">
      <c r="B198" s="53">
        <f>B195+10</f>
        <v>784120</v>
      </c>
      <c r="C198" s="54" t="s">
        <v>145</v>
      </c>
      <c r="D198" s="55" t="s">
        <v>26</v>
      </c>
      <c r="E198" s="57">
        <v>4</v>
      </c>
      <c r="F198" s="48">
        <f>PRODUCT(F199,E199)</f>
        <v>0</v>
      </c>
      <c r="G198" s="49">
        <f>E198*F198</f>
        <v>0</v>
      </c>
      <c r="H198" s="50"/>
    </row>
    <row r="199" spans="2:8" s="71" customFormat="1" ht="33.75" hidden="1">
      <c r="B199" s="27"/>
      <c r="C199" s="54" t="s">
        <v>146</v>
      </c>
      <c r="D199" s="28" t="s">
        <v>21</v>
      </c>
      <c r="E199" s="72">
        <v>0</v>
      </c>
      <c r="F199" s="49">
        <f>Inschrijfstaat!F199</f>
        <v>0</v>
      </c>
      <c r="G199" s="127"/>
      <c r="H199" s="74"/>
    </row>
    <row r="200" spans="2:8" hidden="1">
      <c r="B200" s="56"/>
      <c r="C200" s="54"/>
      <c r="D200" s="55"/>
      <c r="E200" s="57"/>
      <c r="F200" s="49"/>
      <c r="G200" s="129"/>
      <c r="H200" s="58"/>
    </row>
    <row r="201" spans="2:8" s="40" customFormat="1">
      <c r="B201" s="27">
        <v>7842</v>
      </c>
      <c r="C201" s="75" t="s">
        <v>108</v>
      </c>
      <c r="D201" s="28"/>
      <c r="E201" s="72"/>
      <c r="F201" s="48"/>
      <c r="G201" s="128"/>
      <c r="H201" s="29"/>
    </row>
    <row r="202" spans="2:8" s="13" customFormat="1">
      <c r="B202" s="53">
        <v>784210</v>
      </c>
      <c r="C202" s="54" t="s">
        <v>106</v>
      </c>
      <c r="D202" s="55" t="s">
        <v>26</v>
      </c>
      <c r="E202" s="57">
        <f>Inschrijfstaat!E202</f>
        <v>1</v>
      </c>
      <c r="F202" s="48">
        <f>PRODUCT(F203,E203)</f>
        <v>0</v>
      </c>
      <c r="G202" s="49">
        <f>E202*F202</f>
        <v>0</v>
      </c>
      <c r="H202" s="50"/>
    </row>
    <row r="203" spans="2:8" s="71" customFormat="1">
      <c r="B203" s="27"/>
      <c r="C203" s="54" t="s">
        <v>107</v>
      </c>
      <c r="D203" s="28" t="s">
        <v>21</v>
      </c>
      <c r="E203" s="72">
        <v>3</v>
      </c>
      <c r="F203" s="49">
        <f>Inschrijfstaat!F203</f>
        <v>0</v>
      </c>
      <c r="G203" s="127"/>
      <c r="H203" s="74"/>
    </row>
    <row r="204" spans="2:8">
      <c r="B204" s="56"/>
      <c r="C204" s="54"/>
      <c r="D204" s="55"/>
      <c r="E204" s="57"/>
      <c r="F204" s="49"/>
      <c r="G204" s="129"/>
      <c r="H204" s="58"/>
    </row>
    <row r="205" spans="2:8" s="40" customFormat="1">
      <c r="B205" s="27">
        <v>7844</v>
      </c>
      <c r="C205" s="75" t="s">
        <v>109</v>
      </c>
      <c r="D205" s="28"/>
      <c r="E205" s="72"/>
      <c r="F205" s="48"/>
      <c r="G205" s="128"/>
      <c r="H205" s="29"/>
    </row>
    <row r="206" spans="2:8" s="13" customFormat="1">
      <c r="B206" s="53">
        <v>784410</v>
      </c>
      <c r="C206" s="54" t="s">
        <v>112</v>
      </c>
      <c r="D206" s="55" t="s">
        <v>26</v>
      </c>
      <c r="E206" s="57">
        <f>Inschrijfstaat!E206</f>
        <v>5</v>
      </c>
      <c r="F206" s="48">
        <f>PRODUCT(F208,E208)</f>
        <v>0</v>
      </c>
      <c r="G206" s="49">
        <f>E206*F206</f>
        <v>0</v>
      </c>
      <c r="H206" s="50"/>
    </row>
    <row r="207" spans="2:8" s="71" customFormat="1" ht="22.5">
      <c r="B207" s="27"/>
      <c r="C207" s="54" t="s">
        <v>110</v>
      </c>
      <c r="D207" s="28"/>
      <c r="E207" s="72"/>
      <c r="F207" s="73"/>
      <c r="G207" s="127"/>
      <c r="H207" s="74"/>
    </row>
    <row r="208" spans="2:8" s="71" customFormat="1" ht="22.5">
      <c r="B208" s="27"/>
      <c r="C208" s="54" t="s">
        <v>119</v>
      </c>
      <c r="D208" s="28" t="s">
        <v>120</v>
      </c>
      <c r="E208" s="72">
        <v>16.02</v>
      </c>
      <c r="F208" s="49">
        <f>Inschrijfstaat!F208</f>
        <v>0</v>
      </c>
      <c r="G208" s="127"/>
      <c r="H208" s="74"/>
    </row>
    <row r="209" spans="2:8">
      <c r="B209" s="56"/>
      <c r="C209" s="54"/>
      <c r="D209" s="55"/>
      <c r="E209" s="57"/>
      <c r="F209" s="49"/>
      <c r="G209" s="129"/>
      <c r="H209" s="58"/>
    </row>
    <row r="210" spans="2:8" s="13" customFormat="1">
      <c r="B210" s="53">
        <v>784420</v>
      </c>
      <c r="C210" s="54" t="s">
        <v>112</v>
      </c>
      <c r="D210" s="55" t="s">
        <v>26</v>
      </c>
      <c r="E210" s="57">
        <f>Inschrijfstaat!E210</f>
        <v>1</v>
      </c>
      <c r="F210" s="48">
        <f>PRODUCT(F212,E212)</f>
        <v>0</v>
      </c>
      <c r="G210" s="49">
        <f>E210*F210</f>
        <v>0</v>
      </c>
      <c r="H210" s="50"/>
    </row>
    <row r="211" spans="2:8" s="71" customFormat="1">
      <c r="B211" s="27"/>
      <c r="C211" s="54" t="s">
        <v>202</v>
      </c>
      <c r="D211" s="28"/>
      <c r="E211" s="72"/>
      <c r="F211" s="73"/>
      <c r="G211" s="127"/>
      <c r="H211" s="74"/>
    </row>
    <row r="212" spans="2:8" s="71" customFormat="1" ht="33.75">
      <c r="B212" s="27"/>
      <c r="C212" s="54" t="s">
        <v>159</v>
      </c>
      <c r="D212" s="28" t="s">
        <v>120</v>
      </c>
      <c r="E212" s="72">
        <v>23.08</v>
      </c>
      <c r="F212" s="49">
        <f>Inschrijfstaat!F212</f>
        <v>0</v>
      </c>
      <c r="G212" s="127"/>
      <c r="H212" s="74"/>
    </row>
    <row r="213" spans="2:8" s="71" customFormat="1">
      <c r="B213" s="27"/>
      <c r="C213" s="54"/>
      <c r="D213" s="28"/>
      <c r="E213" s="72"/>
      <c r="F213" s="48"/>
      <c r="G213" s="127"/>
      <c r="H213" s="74"/>
    </row>
    <row r="214" spans="2:8" s="40" customFormat="1">
      <c r="B214" s="27">
        <v>7845</v>
      </c>
      <c r="C214" s="75" t="s">
        <v>137</v>
      </c>
      <c r="D214" s="28"/>
      <c r="E214" s="72"/>
      <c r="F214" s="48"/>
      <c r="G214" s="128"/>
      <c r="H214" s="29"/>
    </row>
    <row r="215" spans="2:8" s="13" customFormat="1">
      <c r="B215" s="53">
        <v>784210</v>
      </c>
      <c r="C215" s="54" t="s">
        <v>138</v>
      </c>
      <c r="D215" s="55" t="s">
        <v>140</v>
      </c>
      <c r="E215" s="57">
        <f>Inschrijfstaat!E215</f>
        <v>1</v>
      </c>
      <c r="F215" s="48">
        <f>PRODUCT(F216,E216)</f>
        <v>0</v>
      </c>
      <c r="G215" s="49">
        <f>E215*F215</f>
        <v>0</v>
      </c>
      <c r="H215" s="50"/>
    </row>
    <row r="216" spans="2:8" s="71" customFormat="1" ht="33.75">
      <c r="B216" s="27"/>
      <c r="C216" s="54" t="s">
        <v>139</v>
      </c>
      <c r="D216" s="28" t="s">
        <v>143</v>
      </c>
      <c r="E216" s="72">
        <v>2</v>
      </c>
      <c r="F216" s="49">
        <f>Inschrijfstaat!F216</f>
        <v>0</v>
      </c>
      <c r="G216" s="127"/>
      <c r="H216" s="74"/>
    </row>
    <row r="217" spans="2:8" ht="26.1" customHeight="1">
      <c r="B217" s="56"/>
      <c r="C217" s="54" t="s">
        <v>141</v>
      </c>
      <c r="D217" s="55"/>
      <c r="E217" s="57"/>
      <c r="F217" s="49"/>
      <c r="G217" s="49"/>
      <c r="H217" s="58"/>
    </row>
    <row r="218" spans="2:8" ht="12.95" customHeight="1">
      <c r="B218" s="59"/>
      <c r="C218" s="60" t="s">
        <v>142</v>
      </c>
      <c r="D218" s="61"/>
      <c r="E218" s="62"/>
      <c r="F218" s="63"/>
      <c r="G218" s="63"/>
      <c r="H218" s="64"/>
    </row>
    <row r="219" spans="2:8" ht="15" customHeight="1" thickBot="1">
      <c r="B219" s="65"/>
      <c r="C219" s="66"/>
      <c r="D219" s="67"/>
      <c r="E219" s="68"/>
      <c r="F219" s="69"/>
      <c r="G219" s="69"/>
      <c r="H219" s="70"/>
    </row>
    <row r="220" spans="2:8" ht="15" customHeight="1">
      <c r="B220" s="59"/>
      <c r="C220" s="131" t="s">
        <v>222</v>
      </c>
      <c r="D220" s="61"/>
      <c r="E220" s="62"/>
      <c r="F220" s="63"/>
      <c r="G220" s="132">
        <f>SUM(G18:G219)</f>
        <v>0</v>
      </c>
      <c r="H220" s="64"/>
    </row>
    <row r="221" spans="2:8" s="71" customFormat="1">
      <c r="B221" s="27"/>
      <c r="C221" s="54"/>
      <c r="D221" s="28"/>
      <c r="E221" s="72"/>
      <c r="F221" s="48"/>
      <c r="G221" s="73"/>
      <c r="H221" s="74"/>
    </row>
    <row r="222" spans="2:8" s="40" customFormat="1">
      <c r="B222" s="27">
        <v>901</v>
      </c>
      <c r="C222" s="75" t="s">
        <v>220</v>
      </c>
      <c r="D222" s="28"/>
      <c r="E222" s="72"/>
      <c r="F222" s="48"/>
      <c r="G222" s="133"/>
      <c r="H222" s="29"/>
    </row>
    <row r="223" spans="2:8" s="13" customFormat="1">
      <c r="B223" s="134">
        <v>901010</v>
      </c>
      <c r="C223" s="79" t="s">
        <v>220</v>
      </c>
      <c r="D223" s="135" t="s">
        <v>221</v>
      </c>
      <c r="E223" s="136">
        <f>Inschrijfstaat!E223</f>
        <v>0</v>
      </c>
      <c r="F223" s="133"/>
      <c r="G223" s="49">
        <f>E223*G220</f>
        <v>0</v>
      </c>
      <c r="H223" s="137"/>
    </row>
    <row r="224" spans="2:8" ht="26.1" customHeight="1" thickBot="1">
      <c r="B224" s="27"/>
      <c r="C224" s="54" t="s">
        <v>223</v>
      </c>
      <c r="D224" s="55"/>
      <c r="E224" s="28"/>
      <c r="F224" s="28"/>
      <c r="G224" s="138"/>
      <c r="H224" s="50"/>
    </row>
    <row r="225" spans="1:9">
      <c r="B225" s="59"/>
      <c r="C225" s="139"/>
      <c r="D225" s="140"/>
      <c r="E225" s="62"/>
      <c r="F225" s="63"/>
      <c r="G225" s="141"/>
      <c r="H225" s="142"/>
      <c r="I225" s="11"/>
    </row>
    <row r="226" spans="1:9" s="24" customFormat="1" ht="15" customHeight="1">
      <c r="A226" s="9"/>
      <c r="B226" s="59"/>
      <c r="C226" s="139" t="s">
        <v>122</v>
      </c>
      <c r="D226" s="140"/>
      <c r="E226" s="62"/>
      <c r="F226" s="63"/>
      <c r="G226" s="63">
        <f>SUM(G220:G223)</f>
        <v>0</v>
      </c>
      <c r="H226" s="86"/>
      <c r="I226" s="11"/>
    </row>
    <row r="227" spans="1:9" s="24" customFormat="1">
      <c r="A227" s="9"/>
      <c r="B227" s="59"/>
      <c r="C227" s="143" t="s">
        <v>121</v>
      </c>
      <c r="D227" s="144">
        <v>0.21</v>
      </c>
      <c r="E227" s="57"/>
      <c r="F227" s="49"/>
      <c r="G227" s="49">
        <f>PRODUCT(G226,D227)</f>
        <v>0</v>
      </c>
      <c r="H227" s="86"/>
      <c r="I227" s="11"/>
    </row>
    <row r="228" spans="1:9" s="24" customFormat="1" ht="15" customHeight="1" thickBot="1">
      <c r="A228" s="9"/>
      <c r="B228" s="97"/>
      <c r="C228" s="145" t="s">
        <v>123</v>
      </c>
      <c r="D228" s="146"/>
      <c r="E228" s="100"/>
      <c r="F228" s="147"/>
      <c r="G228" s="147">
        <f>SUM(G226:G227)</f>
        <v>0</v>
      </c>
      <c r="H228" s="148"/>
      <c r="I228" s="11"/>
    </row>
    <row r="229" spans="1:9" ht="12" thickTop="1">
      <c r="F229" s="13"/>
    </row>
    <row r="230" spans="1:9">
      <c r="F230" s="13"/>
    </row>
    <row r="231" spans="1:9">
      <c r="F231" s="13"/>
    </row>
    <row r="232" spans="1:9">
      <c r="F232" s="13"/>
    </row>
  </sheetData>
  <sheetProtection algorithmName="SHA-512" hashValue="lukCDrk7KQYGKYYuoOpTglLBZF9D+vOdTMz9R63Xfzgst4w0Yw0I061WFMyuJHalp8RfHJfmYX5F67HAgy99vQ==" saltValue="mBAs2nXjml/AE/xG15X8iw==" spinCount="100000" sheet="1" objects="1" scenarios="1"/>
  <mergeCells count="1">
    <mergeCell ref="E13:E14"/>
  </mergeCells>
  <hyperlinks>
    <hyperlink ref="H9" r:id="rId1" xr:uid="{00000000-0004-0000-0800-000000000000}"/>
    <hyperlink ref="H10" r:id="rId2" xr:uid="{00000000-0004-0000-0800-000001000000}"/>
  </hyperlinks>
  <pageMargins left="0.55118110236220474" right="0.19685039370078741" top="0.98425196850393704" bottom="0.78740157480314965" header="0.51181102362204722" footer="0.51181102362204722"/>
  <pageSetup paperSize="9" scale="90" orientation="portrait" horizontalDpi="4294967293" r:id="rId3"/>
  <headerFooter alignWithMargins="0">
    <oddHeader>&amp;L&amp;"Arial,Vet"&amp;12Werkomschrijving - Groenonderhoud schoolpleinen</oddHeader>
    <oddFooter>&amp;C&amp;K000000Pagina &amp;P van &amp;N&amp;R&amp;K000000Groenonderhoud pleinen Scala</oddFooter>
  </headerFooter>
  <rowBreaks count="3" manualBreakCount="3">
    <brk id="67" min="1" max="7" man="1"/>
    <brk id="137" min="1" max="7" man="1"/>
    <brk id="213" min="1" max="7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33</vt:i4>
      </vt:variant>
    </vt:vector>
  </HeadingPairs>
  <TitlesOfParts>
    <vt:vector size="50" baseType="lpstr">
      <vt:lpstr>Inschrijfstaat</vt:lpstr>
      <vt:lpstr>kosten overzicht</vt:lpstr>
      <vt:lpstr>Duinsprong</vt:lpstr>
      <vt:lpstr>Linus-onderwijs</vt:lpstr>
      <vt:lpstr>De Groene Bogen (Irissenstr)</vt:lpstr>
      <vt:lpstr>De Groene Bogen (beukstr)</vt:lpstr>
      <vt:lpstr>Olof Palme</vt:lpstr>
      <vt:lpstr>Th J Rijken</vt:lpstr>
      <vt:lpstr>Lambertusschool</vt:lpstr>
      <vt:lpstr>JPS</vt:lpstr>
      <vt:lpstr>Het Kompas</vt:lpstr>
      <vt:lpstr>De Bussel</vt:lpstr>
      <vt:lpstr>De Bussel (kleine)</vt:lpstr>
      <vt:lpstr>Palet</vt:lpstr>
      <vt:lpstr>Vijfhoeven</vt:lpstr>
      <vt:lpstr>Wilgen</vt:lpstr>
      <vt:lpstr>Dromenvanger</vt:lpstr>
      <vt:lpstr>'De Bussel'!Afdrukbereik</vt:lpstr>
      <vt:lpstr>'De Bussel (kleine)'!Afdrukbereik</vt:lpstr>
      <vt:lpstr>'De Groene Bogen (beukstr)'!Afdrukbereik</vt:lpstr>
      <vt:lpstr>'De Groene Bogen (Irissenstr)'!Afdrukbereik</vt:lpstr>
      <vt:lpstr>Dromenvanger!Afdrukbereik</vt:lpstr>
      <vt:lpstr>Duinsprong!Afdrukbereik</vt:lpstr>
      <vt:lpstr>'Het Kompas'!Afdrukbereik</vt:lpstr>
      <vt:lpstr>Inschrijfstaat!Afdrukbereik</vt:lpstr>
      <vt:lpstr>JPS!Afdrukbereik</vt:lpstr>
      <vt:lpstr>'kosten overzicht'!Afdrukbereik</vt:lpstr>
      <vt:lpstr>Lambertusschool!Afdrukbereik</vt:lpstr>
      <vt:lpstr>'Linus-onderwijs'!Afdrukbereik</vt:lpstr>
      <vt:lpstr>'Olof Palme'!Afdrukbereik</vt:lpstr>
      <vt:lpstr>Palet!Afdrukbereik</vt:lpstr>
      <vt:lpstr>'Th J Rijken'!Afdrukbereik</vt:lpstr>
      <vt:lpstr>Vijfhoeven!Afdrukbereik</vt:lpstr>
      <vt:lpstr>Wilgen!Afdrukbereik</vt:lpstr>
      <vt:lpstr>'De Bussel'!Afdruktitels</vt:lpstr>
      <vt:lpstr>'De Bussel (kleine)'!Afdruktitels</vt:lpstr>
      <vt:lpstr>'De Groene Bogen (beukstr)'!Afdruktitels</vt:lpstr>
      <vt:lpstr>'De Groene Bogen (Irissenstr)'!Afdruktitels</vt:lpstr>
      <vt:lpstr>Dromenvanger!Afdruktitels</vt:lpstr>
      <vt:lpstr>Duinsprong!Afdruktitels</vt:lpstr>
      <vt:lpstr>'Het Kompas'!Afdruktitels</vt:lpstr>
      <vt:lpstr>Inschrijfstaat!Afdruktitels</vt:lpstr>
      <vt:lpstr>JPS!Afdruktitels</vt:lpstr>
      <vt:lpstr>Lambertusschool!Afdruktitels</vt:lpstr>
      <vt:lpstr>'Linus-onderwijs'!Afdruktitels</vt:lpstr>
      <vt:lpstr>'Olof Palme'!Afdruktitels</vt:lpstr>
      <vt:lpstr>Palet!Afdruktitels</vt:lpstr>
      <vt:lpstr>'Th J Rijken'!Afdruktitels</vt:lpstr>
      <vt:lpstr>Vijfhoeven!Afdruktitels</vt:lpstr>
      <vt:lpstr>Wilgen!Afdruktitels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Jan</dc:creator>
  <cp:lastModifiedBy>Daniel Mol</cp:lastModifiedBy>
  <cp:lastPrinted>2023-10-16T12:52:01Z</cp:lastPrinted>
  <dcterms:created xsi:type="dcterms:W3CDTF">2007-02-08T20:55:28Z</dcterms:created>
  <dcterms:modified xsi:type="dcterms:W3CDTF">2023-10-16T12:52:41Z</dcterms:modified>
</cp:coreProperties>
</file>