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3"/>
  <workbookPr filterPrivacy="1" codeName="ThisWorkbook" autoCompressPictures="0"/>
  <xr:revisionPtr revIDLastSave="3" documentId="13_ncr:1_{36689219-D49C-0D4F-AB24-55596FC60DF8}" xr6:coauthVersionLast="47" xr6:coauthVersionMax="47" xr10:uidLastSave="{CBBB5CBD-FA69-7242-984A-A4F721C332A1}"/>
  <bookViews>
    <workbookView xWindow="28880" yWindow="500" windowWidth="24200" windowHeight="19400" xr2:uid="{00000000-000D-0000-FFFF-FFFF00000000}"/>
  </bookViews>
  <sheets>
    <sheet name="Beoordelen open vragen" sheetId="6" r:id="rId1"/>
    <sheet name="Beoordelaar 1" sheetId="7" r:id="rId2"/>
    <sheet name="Beoordelaar 2" sheetId="15" r:id="rId3"/>
    <sheet name="Beoordelaar 3" sheetId="16" r:id="rId4"/>
    <sheet name="Consensus" sheetId="9" r:id="rId5"/>
    <sheet name="Eindscores" sheetId="18" r:id="rId6"/>
  </sheets>
  <definedNames>
    <definedName name="SCORE">'Beoordelen open vragen'!$A$20:$A$25</definedName>
  </definedNames>
  <calcPr calcId="191028"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4" i="18" l="1"/>
  <c r="C3" i="18"/>
  <c r="D44" i="9"/>
  <c r="D42" i="9"/>
  <c r="D37" i="9"/>
  <c r="D32" i="9"/>
  <c r="D27" i="9"/>
  <c r="D22" i="9"/>
  <c r="D17" i="9"/>
  <c r="D12" i="9"/>
  <c r="D7" i="9"/>
  <c r="D40" i="9"/>
  <c r="D39" i="9"/>
  <c r="D38" i="9"/>
  <c r="D35" i="9"/>
  <c r="D34" i="9"/>
  <c r="D33" i="9"/>
  <c r="D30" i="9"/>
  <c r="D29" i="9"/>
  <c r="D28" i="9"/>
  <c r="A38" i="9"/>
  <c r="B40" i="9"/>
  <c r="B39" i="9"/>
  <c r="B38" i="9"/>
  <c r="A33" i="9"/>
  <c r="A28" i="9"/>
  <c r="B15" i="9"/>
  <c r="B35" i="9"/>
  <c r="B14" i="9"/>
  <c r="B34" i="9"/>
  <c r="B13" i="9"/>
  <c r="B33" i="9"/>
  <c r="B10" i="9"/>
  <c r="B30" i="9"/>
  <c r="B9" i="9"/>
  <c r="B29" i="9"/>
  <c r="B8" i="9"/>
  <c r="B28" i="9"/>
  <c r="A18" i="16"/>
  <c r="A17" i="16"/>
  <c r="A16" i="16"/>
  <c r="A15" i="16"/>
  <c r="A14" i="16"/>
  <c r="A13" i="16"/>
  <c r="A12" i="16"/>
  <c r="A11" i="16"/>
  <c r="A10" i="16"/>
  <c r="A9" i="16"/>
  <c r="A8" i="16"/>
  <c r="A7" i="16"/>
  <c r="A6" i="16"/>
  <c r="A5" i="16"/>
  <c r="A4" i="16"/>
  <c r="A3" i="16"/>
  <c r="A18" i="15"/>
  <c r="A17" i="15"/>
  <c r="A16" i="15"/>
  <c r="A15" i="15"/>
  <c r="A14" i="15"/>
  <c r="A13" i="15"/>
  <c r="A12" i="15"/>
  <c r="A11" i="15"/>
  <c r="A10" i="15"/>
  <c r="A9" i="15"/>
  <c r="A8" i="15"/>
  <c r="A7" i="15"/>
  <c r="A6" i="15"/>
  <c r="A5" i="15"/>
  <c r="A4" i="15"/>
  <c r="A3" i="15"/>
  <c r="A18" i="7"/>
  <c r="A17" i="7"/>
  <c r="A16" i="7"/>
  <c r="A15" i="7"/>
  <c r="A14" i="7"/>
  <c r="A13" i="7"/>
  <c r="E21" i="6"/>
  <c r="F21" i="6"/>
  <c r="D21" i="6"/>
  <c r="C21" i="6"/>
  <c r="B21" i="6"/>
  <c r="B25" i="9"/>
  <c r="B24" i="9"/>
  <c r="B23" i="9"/>
  <c r="B20" i="9"/>
  <c r="B19" i="9"/>
  <c r="B18" i="9"/>
  <c r="A23" i="9"/>
  <c r="A18" i="9"/>
  <c r="A13" i="9"/>
  <c r="A8" i="9"/>
  <c r="A3" i="9"/>
  <c r="A6" i="7"/>
  <c r="A12" i="7"/>
  <c r="A11" i="7"/>
  <c r="A9" i="7"/>
  <c r="A10" i="7"/>
  <c r="A8" i="7"/>
  <c r="A7" i="7"/>
  <c r="A5" i="7"/>
  <c r="A4" i="7"/>
  <c r="A3" i="7"/>
  <c r="C2" i="18"/>
  <c r="D2" i="9"/>
  <c r="D25" i="9"/>
  <c r="D20" i="9"/>
  <c r="D15" i="9"/>
  <c r="D10" i="9"/>
  <c r="D5" i="9"/>
  <c r="D9" i="9"/>
  <c r="D4" i="9"/>
  <c r="D23" i="9"/>
  <c r="D18" i="9"/>
  <c r="D13" i="9"/>
  <c r="D8" i="9"/>
  <c r="D3" i="9"/>
  <c r="D24" i="9"/>
  <c r="D19" i="9"/>
  <c r="D14" i="9"/>
  <c r="C8" i="18"/>
</calcChain>
</file>

<file path=xl/sharedStrings.xml><?xml version="1.0" encoding="utf-8"?>
<sst xmlns="http://schemas.openxmlformats.org/spreadsheetml/2006/main" count="138" uniqueCount="55">
  <si>
    <t>Beoordeling open vragen</t>
  </si>
  <si>
    <t>Om de kwaliteit van een inschrijver te kunnen beoordelen heeft de aanbestedende dienst gekozen voor de beoordelingsmethodiek ‘gunnen op waarde’. Per item zal de beoordelingsgroep een waarde toekennen, afhankelijk van het onderwerp en de keuzemogelijkheden die de beoordelaar heeft voor dat onderdeel. Hoe meer toegevoegde waarde en/of kwaliteit een inschrijver biedt, hoe hoger zij op het onderdeel kwaliteit scoort (meer € waarde). Om de kwaliteit en toegevoegde waarde van de inschrijver(s) te kunnen beoordelen dient inschrijver haar kwaliteit aan te tonen en meerwaarde uit te werken conform onderstaande open vragen.</t>
  </si>
  <si>
    <t>6.1.1 	PLAN VAN AANPAK (AANVANG DIENSTVERLENING)</t>
  </si>
  <si>
    <t xml:space="preserve">Inschrijver dient te beschrijven op maximaal 2 A4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van de opdrachtgever? Inschrijver beschrijft daarbij minimaal hoe zij vanuit een partnerschap met een langdurige insteek zich gaat verdiepen over de verschillende scholen in cultuur, behoefte, aard van het onderwijs en plaats van de school in de samenleving;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t>
  </si>
  <si>
    <t>6.1.2 	TEVREDENHEID</t>
  </si>
  <si>
    <t>Inschrijver dient te beschrijven op maximaal 1 A4 op welke wijze zij gedurende de looptijd van de overeenkomst maximale klanttevredenheid bij opdrachtgever zal waarborgen. Daarnaast dient inschrijver te beschrijven hoe zij de klanttevredenheid gedurende de looptijd zal monitoren en welke actie zij onderneemt bij verminderde tevredenheid.</t>
  </si>
  <si>
    <t>6.1.3	 BESCHRIJVING BOEKINGSPROCES</t>
  </si>
  <si>
    <t>6.1.4 	CALAMITEITEN</t>
  </si>
  <si>
    <t>Inschrijver dient te beschrijven op maximaal 2 A4 hoe zij handelt wanneer er zich op de reisbestemming calamiteiten voordoen, hierbij dienen inschrijvers te denken aan de volgende situaties:
•	 Een reiziger mist zijn bus;
•	 Verlies of diefstal van reisdocumenten;
•	 Een reiziger wordt ziek gedurende de reis;
•	 Mate waarin inschrijver meedenkt over oplossingen van problemen die zich voordoen bij een nieuwe internationale catastrofe waarvoor bijvoorbeeld evacuaties nodig zijn.</t>
  </si>
  <si>
    <t>6.1.5	 DUURZAAMHEID</t>
  </si>
  <si>
    <t>Inschrijver dient te beschrijven op maximaal 1 A4 welke maatregelen zij treft met betrekking tot duurzaamheid, CO2 uitstoot en reductie en CO2 compensatie. 
•	 Welke bussen met welke milieuklasse zet inschrijver in kijkend naar de volgende groepen; grootte touringcar en een kleine bus (8 persoons);
•	 Welke euroklassen en in welke mate worden elektrische middelen al ingezet?;
•	 Hoe voorkomt inschrijver dat er een touringcar ingezet wordt die op bestemming niet voldoet aan de nieuwste milieueisen?</t>
  </si>
  <si>
    <t>6.1.6 INZET VAN PARTNERS</t>
  </si>
  <si>
    <t>Inschrijver dient op maximaal 2 A4 te beschrijven op welke wijze zij gebruikt maakt van partners, om invulling te geven op de volgende vraagstukken.
•	 Hoe voorkomt inschrijver dat er een bus uit bijvoorbeeld Eindhoven moet komen voor een busreis vanuit locatie Buitenpost. Kijkend naar kosten en duurzaamheid;
•	 Op welke wijze kan inschrijver flexibel inspelen op een busreis waarop hetzelfde moment 20 grote touringcars nodig zijn?;
•	 Hoe gaat inschrijver om met een situatie waarbij 20 grote touringcars zijn gereserveerd en op het laatste moment dat er nog 2 extra touringcars nodig zijn?</t>
  </si>
  <si>
    <t>6.1.7 GOED WERKGEVERSCHAP</t>
  </si>
  <si>
    <t>Inschrijver dient op maximaal 2 A4 te beschrijven op welke wijze zij gebruikt maakt van partners, om invulling te geven op de volgende vraagstukken.
•	 Gericht op HR-beleid, welke cursussen geeft werkgever ten aanzien veiligheid?
•	 Welke mogelijkheden geeft inschrijver voor BHV-SHV trainingen aan chauffeurs?
•	 Welk opleidingsbudget stelt inschrijver jaarlijks beschikbaar?
•	 Hoe voorkomt opdrachtgever dat een chauffeur “verkeerde taal” spreekt naar leerlingen (hoe communiceert een buschauffeur naar vmbo-leerlingen) 
•	 Hoe koppelt inschrijver de juiste chauffeurs aan de juiste doelgroep (havo, vmbo, praktijkonderwijs etc.)?</t>
  </si>
  <si>
    <t>6.1.8 KOSTEN EN BEREIKBAARHEID VOOR ALLE LEERLINGEN EN STUDENTEN</t>
  </si>
  <si>
    <t>Inschrijver dient op maximaal 2 A4 te beschrijven op welke wijze zij gebruikt maakt van partners, om invulling te geven op de volgende vraagstukken.
•	 Hoe voorkomt inschrijver dat de kosten voor een reis dusdanig hoog uitvallen dat de hele reis niet kan plaats vinden? Een voorbeeld hierbij is een budget voor een dagreis binnen Nederland met 1 grote touringcar en 1 chauffeur tussen 08:00 uur en 21:00 uur voor maximaal € 600,- inclusief BTW;
•	 Hoe zorgt inschrijver ervoor dat reizen voor vmbo-leerlingen en studenten met beperkt budget bereikbaar blijven?;
•	 Hoe gaat inschrijver om met situatie dat een vergelijkbare reis elders goedkoper aangeboden wordt?;
•	 Bij welk %-verschil vindt de inschrijver dat zij stappen moet nemen om het eigen aanbod aan te passen?</t>
  </si>
  <si>
    <t>Wijze van beoordeling van de open vragen:</t>
  </si>
  <si>
    <t>6.1.1</t>
  </si>
  <si>
    <t>6.1.2</t>
  </si>
  <si>
    <t>6.1.3</t>
  </si>
  <si>
    <t xml:space="preserve"> 6.1.4</t>
  </si>
  <si>
    <t xml:space="preserve"> 6.1.5</t>
  </si>
  <si>
    <t xml:space="preserve"> 6.1.6</t>
  </si>
  <si>
    <t xml:space="preserve"> 6.1.7</t>
  </si>
  <si>
    <t xml:space="preserve"> 6.1.8</t>
  </si>
  <si>
    <t>Uitmuntend</t>
  </si>
  <si>
    <t>Goed</t>
  </si>
  <si>
    <t>Voldoende</t>
  </si>
  <si>
    <t>Matig</t>
  </si>
  <si>
    <t>Onvoldoende</t>
  </si>
  <si>
    <t>KO</t>
  </si>
  <si>
    <t>SCORE</t>
  </si>
  <si>
    <t>Beoordelaar 1: &lt;&lt;&gt;&gt;</t>
  </si>
  <si>
    <t>Inschrijver 1</t>
  </si>
  <si>
    <t>Open vragen</t>
  </si>
  <si>
    <t>Score:</t>
  </si>
  <si>
    <t>&lt;MOTIVATIE&gt;</t>
  </si>
  <si>
    <t>Beoordelaar 2: &lt;&lt;&gt;&gt;</t>
  </si>
  <si>
    <t>Beoordelaar 3: &lt;&lt;&gt;&gt;</t>
  </si>
  <si>
    <t>Totaalwaardes</t>
  </si>
  <si>
    <t xml:space="preserve">MOTIVATIE CONSENSUS </t>
  </si>
  <si>
    <t>Beoordelaar 1</t>
  </si>
  <si>
    <t>&lt;&lt;motivatie CONSENSUS&gt;&gt;</t>
  </si>
  <si>
    <t>Beoordelaar 2</t>
  </si>
  <si>
    <t>Beoordelaar 3</t>
  </si>
  <si>
    <t>Consensus</t>
  </si>
  <si>
    <t>Totaal behaalde waarde open vragen:</t>
  </si>
  <si>
    <t>Totaalwaarde criterium kwaliteit</t>
  </si>
  <si>
    <t>Onderdeel</t>
  </si>
  <si>
    <t>6.1 Open vragen + toelichting</t>
  </si>
  <si>
    <t>Totaal behaalde waarde criterium kwaliteit:</t>
  </si>
  <si>
    <t>Totaal behaalde waarde criterium prijs:</t>
  </si>
  <si>
    <t>FICTIEVE EINDWAARDE (prijs -/- kwaliteit):</t>
  </si>
  <si>
    <t>Inschrijver dient op maximaal 6 A4 haar online- en offline boekingsproces te beschrijven. Inschrijver beschrijft hier minimaal;
•	 Hoe zij het boekingsproces gaat inrichten naar de wensen van de opdrachtgever;
•	 Hoe zij gebruiksvriendelijkheid van het boekingsproces monitort;
•	 Welke stappen een boeker moet doorlopen om een boeking te plaatsen;
•	 Hoe voorkomt inschrijver dat er onduidelijkheid ontstaat over de bedoelde plaatsnaam van bestemming? Hiermee bedoelt inschrijver dezelfde plaatsnaam in een andere provincie. Hoe borgt inschrijver de kennis over de verschillende continenten en landen om een verkeerde boeking te voorkomen?;
•	 Welke flexibiliteit biedt inschrijver ten aanzien van de boeking? Bijvoorbeeld in de situatie dat de reiziger in verband met een pandemie vast zit in Barcelona waarbij de reis of vervolgreis niet door kan gaan?;
•	 In welke mate blijft inschrijver betrokken bij de uitvoering van de reis vanaf het moment dat het vervoersmiddel vertrokken is?; 
•	 Hoe groot is de in te zetten park ten opzichte van de in te zetten busmaatschappij of bureau? Waaruit bestaat het wagenpark? Hoe groot is het wagenpark zelf en op welke 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</si>
</sst>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2"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8"/>
      <name val="Verdana"/>
      <family val="2"/>
    </font>
    <font>
      <b/>
      <sz val="11"/>
      <color indexed="8"/>
      <name val="Verdana"/>
      <family val="2"/>
    </font>
    <font>
      <b/>
      <sz val="11"/>
      <color theme="0"/>
      <name val="Verdana"/>
      <family val="2"/>
    </font>
    <font>
      <sz val="10"/>
      <color rgb="FF000000"/>
      <name val="Verdana"/>
      <family val="2"/>
    </font>
    <font>
      <b/>
      <sz val="10"/>
      <color rgb="FFFF0000"/>
      <name val="Verdana"/>
      <family val="2"/>
    </font>
    <font>
      <b/>
      <sz val="10"/>
      <name val="Verdana"/>
      <family val="2"/>
    </font>
    <font>
      <b/>
      <sz val="18"/>
      <color theme="1"/>
      <name val="Verdana"/>
      <family val="2"/>
    </font>
    <font>
      <sz val="12"/>
      <color rgb="FF454545"/>
      <name val="Helvetica Neue"/>
      <family val="2"/>
    </font>
    <font>
      <i/>
      <sz val="10"/>
      <color theme="1"/>
      <name val="Verdana"/>
      <family val="2"/>
    </font>
    <font>
      <b/>
      <sz val="9"/>
      <color theme="0"/>
      <name val="Verdana"/>
      <family val="2"/>
    </font>
    <font>
      <b/>
      <sz val="10"/>
      <color theme="6" tint="-0.249977111117893"/>
      <name val="Verdana"/>
      <family val="2"/>
    </font>
    <font>
      <b/>
      <sz val="8"/>
      <color theme="0"/>
      <name val="Verdana"/>
      <family val="2"/>
    </font>
    <font>
      <sz val="10"/>
      <color rgb="FFFF0000"/>
      <name val="Verdana"/>
      <family val="2"/>
    </font>
    <font>
      <sz val="11"/>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bgColor indexed="64"/>
      </patternFill>
    </fill>
    <fill>
      <patternFill patternType="solid">
        <fgColor theme="6"/>
        <bgColor indexed="64"/>
      </patternFill>
    </fill>
    <fill>
      <patternFill patternType="solid">
        <fgColor theme="6" tint="-0.49998474074526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rgb="FF000000"/>
      </top>
      <bottom style="thin">
        <color rgb="FF000000"/>
      </bottom>
      <diagonal/>
    </border>
    <border>
      <left style="thin">
        <color auto="1"/>
      </left>
      <right/>
      <top style="thin">
        <color rgb="FF000000"/>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3">
    <xf numFmtId="0" fontId="0" fillId="0" borderId="0" xfId="0"/>
    <xf numFmtId="0" fontId="2" fillId="0" borderId="0" xfId="0" applyFont="1"/>
    <xf numFmtId="0" fontId="0" fillId="0" borderId="0" xfId="0" applyAlignment="1">
      <alignment wrapText="1"/>
    </xf>
    <xf numFmtId="0" fontId="7" fillId="0" borderId="0" xfId="0" applyFont="1"/>
    <xf numFmtId="0" fontId="4" fillId="2" borderId="7" xfId="0" applyFont="1" applyFill="1" applyBorder="1" applyAlignment="1">
      <alignment horizontal="left" vertical="center" indent="1"/>
    </xf>
    <xf numFmtId="0" fontId="0" fillId="0" borderId="0" xfId="0" applyAlignment="1">
      <alignment horizontal="left"/>
    </xf>
    <xf numFmtId="0" fontId="15" fillId="0" borderId="0" xfId="0" applyFont="1"/>
    <xf numFmtId="0" fontId="3" fillId="2" borderId="7" xfId="0" applyFont="1" applyFill="1" applyBorder="1" applyAlignment="1">
      <alignment horizontal="left" vertical="center" indent="1"/>
    </xf>
    <xf numFmtId="0" fontId="2" fillId="2" borderId="7" xfId="0" applyFont="1" applyFill="1" applyBorder="1" applyAlignment="1">
      <alignment horizontal="left" vertical="center" wrapText="1" indent="1"/>
    </xf>
    <xf numFmtId="0" fontId="3" fillId="4" borderId="1" xfId="0" applyFont="1" applyFill="1" applyBorder="1" applyAlignment="1">
      <alignment vertical="center" wrapText="1"/>
    </xf>
    <xf numFmtId="0" fontId="4" fillId="3" borderId="1" xfId="0" applyFont="1" applyFill="1" applyBorder="1" applyAlignment="1" applyProtection="1">
      <alignment horizontal="left" vertical="center" indent="1"/>
      <protection locked="0"/>
    </xf>
    <xf numFmtId="0" fontId="1" fillId="0" borderId="0" xfId="0" applyFont="1"/>
    <xf numFmtId="0" fontId="1" fillId="6" borderId="1" xfId="0" applyFont="1" applyFill="1" applyBorder="1" applyAlignment="1">
      <alignment horizontal="left" vertical="center" indent="1"/>
    </xf>
    <xf numFmtId="0" fontId="2" fillId="3" borderId="2" xfId="0" applyFont="1" applyFill="1" applyBorder="1"/>
    <xf numFmtId="0" fontId="2" fillId="2" borderId="7" xfId="0" applyFont="1" applyFill="1" applyBorder="1"/>
    <xf numFmtId="0" fontId="2" fillId="3" borderId="4" xfId="0" applyFont="1" applyFill="1" applyBorder="1"/>
    <xf numFmtId="0" fontId="2" fillId="2" borderId="0" xfId="0" applyFont="1" applyFill="1"/>
    <xf numFmtId="165" fontId="2" fillId="0" borderId="0" xfId="0" applyNumberFormat="1" applyFont="1" applyAlignment="1">
      <alignment horizontal="center"/>
    </xf>
    <xf numFmtId="164" fontId="2" fillId="2" borderId="7" xfId="0" applyNumberFormat="1" applyFont="1" applyFill="1" applyBorder="1" applyAlignment="1">
      <alignment horizontal="center" vertical="center" wrapText="1"/>
    </xf>
    <xf numFmtId="0" fontId="17" fillId="3" borderId="8" xfId="0" applyFont="1" applyFill="1" applyBorder="1" applyAlignment="1">
      <alignment horizontal="center" vertical="center"/>
    </xf>
    <xf numFmtId="0" fontId="2" fillId="6"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0" fontId="8" fillId="8" borderId="2" xfId="0" applyFont="1" applyFill="1" applyBorder="1" applyAlignment="1" applyProtection="1">
      <alignment horizontal="center" vertical="center" wrapText="1"/>
      <protection locked="0"/>
    </xf>
    <xf numFmtId="0" fontId="8" fillId="2" borderId="7" xfId="0" applyFont="1" applyFill="1" applyBorder="1" applyAlignment="1">
      <alignment horizontal="center" vertical="center" wrapText="1"/>
    </xf>
    <xf numFmtId="0" fontId="10" fillId="0" borderId="0" xfId="0" applyFont="1" applyAlignment="1">
      <alignment horizontal="right" vertical="center" wrapText="1"/>
    </xf>
    <xf numFmtId="0" fontId="8" fillId="0" borderId="0" xfId="0" applyFont="1" applyAlignment="1">
      <alignment horizontal="center" vertical="center" wrapText="1"/>
    </xf>
    <xf numFmtId="0" fontId="1" fillId="6" borderId="2" xfId="0" applyFont="1" applyFill="1" applyBorder="1" applyAlignment="1">
      <alignment vertical="center"/>
    </xf>
    <xf numFmtId="0" fontId="4" fillId="0" borderId="7" xfId="0" applyFont="1" applyBorder="1" applyAlignment="1">
      <alignment horizontal="left" vertical="center" indent="1"/>
    </xf>
    <xf numFmtId="0" fontId="4" fillId="6"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1" fillId="4" borderId="1" xfId="0" applyFont="1" applyFill="1" applyBorder="1" applyAlignment="1">
      <alignment vertical="center" wrapText="1"/>
    </xf>
    <xf numFmtId="166" fontId="1" fillId="4" borderId="11" xfId="0" applyNumberFormat="1" applyFont="1" applyFill="1" applyBorder="1" applyAlignment="1">
      <alignment horizontal="center" vertical="center" wrapText="1"/>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 fillId="4" borderId="1" xfId="0" applyFont="1" applyFill="1" applyBorder="1" applyAlignment="1">
      <alignment horizontal="right" vertical="center"/>
    </xf>
    <xf numFmtId="166" fontId="1" fillId="4" borderId="1" xfId="0" applyNumberFormat="1" applyFont="1" applyFill="1" applyBorder="1" applyAlignment="1" applyProtection="1">
      <alignment horizontal="center" vertical="center"/>
      <protection locked="0"/>
    </xf>
    <xf numFmtId="0" fontId="14" fillId="8" borderId="1" xfId="0" applyFont="1" applyFill="1" applyBorder="1" applyAlignment="1">
      <alignment horizontal="center" vertical="center"/>
    </xf>
    <xf numFmtId="167" fontId="1" fillId="8" borderId="1" xfId="0" applyNumberFormat="1" applyFont="1" applyFill="1" applyBorder="1" applyAlignment="1">
      <alignment horizontal="center" vertical="center"/>
    </xf>
    <xf numFmtId="166" fontId="13" fillId="7" borderId="2" xfId="0" applyNumberFormat="1" applyFont="1" applyFill="1" applyBorder="1" applyAlignment="1">
      <alignment vertical="center" wrapText="1"/>
    </xf>
    <xf numFmtId="166" fontId="13" fillId="7" borderId="3" xfId="0" applyNumberFormat="1" applyFont="1" applyFill="1" applyBorder="1" applyAlignment="1">
      <alignment vertical="center" wrapText="1"/>
    </xf>
    <xf numFmtId="0" fontId="2" fillId="4" borderId="10" xfId="0" applyFont="1" applyFill="1" applyBorder="1" applyAlignment="1">
      <alignment vertical="center" wrapText="1"/>
    </xf>
    <xf numFmtId="0" fontId="2" fillId="5" borderId="12" xfId="0" applyFont="1" applyFill="1" applyBorder="1" applyAlignment="1">
      <alignment horizontal="justify" vertical="center" wrapText="1"/>
    </xf>
    <xf numFmtId="0" fontId="11" fillId="5" borderId="12" xfId="0" applyFont="1" applyFill="1" applyBorder="1" applyAlignment="1">
      <alignment horizontal="justify" vertical="center" wrapText="1"/>
    </xf>
    <xf numFmtId="0" fontId="2" fillId="5" borderId="13" xfId="0" applyFont="1" applyFill="1" applyBorder="1" applyAlignment="1">
      <alignment horizontal="justify" vertical="center" wrapText="1"/>
    </xf>
    <xf numFmtId="0" fontId="17" fillId="3" borderId="1" xfId="0" applyFont="1" applyFill="1" applyBorder="1" applyAlignment="1">
      <alignment horizontal="center" vertical="center"/>
    </xf>
    <xf numFmtId="0" fontId="19" fillId="9" borderId="2" xfId="0" applyFont="1" applyFill="1" applyBorder="1" applyAlignment="1">
      <alignment horizontal="center" vertical="center" wrapText="1"/>
    </xf>
    <xf numFmtId="166" fontId="11" fillId="5" borderId="1" xfId="0" applyNumberFormat="1" applyFont="1" applyFill="1" applyBorder="1" applyAlignment="1">
      <alignment horizontal="center" vertical="center" wrapText="1"/>
    </xf>
    <xf numFmtId="0" fontId="3" fillId="4" borderId="11" xfId="0" applyFont="1" applyFill="1" applyBorder="1" applyAlignment="1">
      <alignment horizontal="center" vertical="center" wrapText="1"/>
    </xf>
    <xf numFmtId="0" fontId="12" fillId="5" borderId="11" xfId="0" applyFont="1" applyFill="1" applyBorder="1" applyAlignment="1">
      <alignment horizontal="center" vertical="center" wrapText="1"/>
    </xf>
    <xf numFmtId="166" fontId="12" fillId="5" borderId="11" xfId="0" applyNumberFormat="1" applyFont="1" applyFill="1" applyBorder="1" applyAlignment="1">
      <alignment horizontal="center" vertical="center" wrapText="1"/>
    </xf>
    <xf numFmtId="166" fontId="20" fillId="5" borderId="1" xfId="0" applyNumberFormat="1" applyFont="1" applyFill="1" applyBorder="1" applyAlignment="1">
      <alignment horizontal="center" vertical="center" wrapText="1"/>
    </xf>
    <xf numFmtId="0" fontId="21" fillId="0" borderId="0" xfId="0" applyFont="1"/>
    <xf numFmtId="0" fontId="3"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18" fillId="3" borderId="2" xfId="0" applyFont="1" applyFill="1" applyBorder="1" applyAlignment="1">
      <alignment horizontal="center" vertical="center"/>
    </xf>
    <xf numFmtId="0" fontId="18" fillId="3" borderId="4" xfId="0" applyFont="1" applyFill="1" applyBorder="1" applyAlignment="1">
      <alignment horizontal="center" vertical="center"/>
    </xf>
    <xf numFmtId="0" fontId="18" fillId="3" borderId="3" xfId="0" applyFont="1" applyFill="1" applyBorder="1" applyAlignment="1">
      <alignment horizontal="center" vertical="center"/>
    </xf>
    <xf numFmtId="0" fontId="4" fillId="3" borderId="1" xfId="0" applyFont="1" applyFill="1" applyBorder="1" applyAlignment="1">
      <alignment horizontal="center" vertical="center"/>
    </xf>
    <xf numFmtId="0" fontId="3" fillId="4" borderId="1" xfId="0" applyFont="1" applyFill="1" applyBorder="1" applyAlignment="1">
      <alignment horizontal="left" vertical="center" wrapText="1"/>
    </xf>
    <xf numFmtId="165" fontId="3" fillId="5" borderId="2"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3" fillId="2" borderId="2" xfId="0" applyNumberFormat="1" applyFont="1" applyFill="1" applyBorder="1" applyAlignment="1" applyProtection="1">
      <alignment horizontal="center" vertical="center"/>
      <protection locked="0"/>
    </xf>
    <xf numFmtId="165" fontId="3" fillId="2" borderId="3" xfId="0" applyNumberFormat="1" applyFont="1" applyFill="1" applyBorder="1" applyAlignment="1" applyProtection="1">
      <alignment horizontal="center" vertical="center"/>
      <protection locked="0"/>
    </xf>
    <xf numFmtId="165" fontId="3" fillId="6" borderId="2" xfId="0" applyNumberFormat="1" applyFont="1" applyFill="1" applyBorder="1" applyAlignment="1">
      <alignment horizontal="center" vertical="center"/>
    </xf>
    <xf numFmtId="165" fontId="3" fillId="6" borderId="3" xfId="0" applyNumberFormat="1" applyFont="1" applyFill="1" applyBorder="1" applyAlignment="1">
      <alignment horizontal="center" vertical="center"/>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4" fontId="16" fillId="5" borderId="7" xfId="0" applyNumberFormat="1" applyFont="1" applyFill="1" applyBorder="1" applyAlignment="1" applyProtection="1">
      <alignment horizontal="center" vertical="center" wrapText="1"/>
      <protection locked="0"/>
    </xf>
    <xf numFmtId="164" fontId="16" fillId="5" borderId="10" xfId="0" applyNumberFormat="1" applyFont="1" applyFill="1" applyBorder="1" applyAlignment="1" applyProtection="1">
      <alignment horizontal="center" vertical="center" wrapText="1"/>
      <protection locked="0"/>
    </xf>
    <xf numFmtId="0" fontId="10" fillId="9" borderId="8" xfId="0" applyFont="1" applyFill="1" applyBorder="1" applyAlignment="1">
      <alignment horizontal="right" vertical="center" wrapText="1"/>
    </xf>
    <xf numFmtId="0" fontId="10" fillId="9" borderId="5" xfId="0" applyFont="1" applyFill="1" applyBorder="1" applyAlignment="1">
      <alignment horizontal="right" vertical="center" wrapText="1"/>
    </xf>
    <xf numFmtId="0" fontId="9" fillId="8" borderId="6" xfId="0" applyFont="1" applyFill="1" applyBorder="1" applyAlignment="1">
      <alignment horizontal="right" vertical="center" wrapText="1"/>
    </xf>
    <xf numFmtId="0" fontId="9" fillId="8" borderId="9" xfId="0" applyFont="1" applyFill="1" applyBorder="1" applyAlignment="1">
      <alignment horizontal="right" vertical="center" wrapText="1"/>
    </xf>
    <xf numFmtId="0" fontId="3" fillId="4" borderId="11" xfId="0" applyFont="1" applyFill="1" applyBorder="1" applyAlignment="1">
      <alignment horizontal="left" vertical="center" wrapText="1"/>
    </xf>
    <xf numFmtId="0" fontId="3" fillId="4" borderId="7" xfId="0" applyFont="1" applyFill="1" applyBorder="1" applyAlignment="1">
      <alignment horizontal="left" vertical="center" wrapText="1"/>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1" xfId="0" applyFont="1" applyFill="1" applyBorder="1" applyAlignment="1">
      <alignment horizontal="center" vertical="center"/>
    </xf>
    <xf numFmtId="0" fontId="1" fillId="7" borderId="2" xfId="0" applyFont="1" applyFill="1" applyBorder="1" applyAlignment="1">
      <alignment horizontal="right" vertical="center" wrapText="1"/>
    </xf>
    <xf numFmtId="0" fontId="1" fillId="7" borderId="3" xfId="0" applyFont="1" applyFill="1" applyBorder="1" applyAlignment="1">
      <alignment horizontal="right" vertical="center" wrapText="1"/>
    </xf>
  </cellXfs>
  <cellStyles count="57">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1"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7" builtinId="8" hidden="1"/>
    <cellStyle name="Hyperlink" xfId="7" builtinId="8" hidden="1"/>
    <cellStyle name="Hyperlink" xfId="9" builtinId="8" hidden="1"/>
    <cellStyle name="Hyperlink" xfId="13" builtinId="8" hidden="1"/>
    <cellStyle name="Hyperlink" xfId="15" builtinId="8" hidden="1"/>
    <cellStyle name="Hyperlink" xfId="11" builtinId="8" hidden="1"/>
    <cellStyle name="Hyperlink" xfId="3" builtinId="8" hidden="1"/>
    <cellStyle name="Hyperlink" xfId="5" builtinId="8" hidden="1"/>
    <cellStyle name="Hyperlink" xfId="1" builtinId="8" hidden="1"/>
    <cellStyle name="Standaard" xfId="0" builtinId="0"/>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I33"/>
  <sheetViews>
    <sheetView showGridLines="0" tabSelected="1" topLeftCell="A5" zoomScaleNormal="100" workbookViewId="0">
      <selection activeCell="A10" sqref="A10:I10"/>
    </sheetView>
  </sheetViews>
  <sheetFormatPr baseColWidth="10" defaultColWidth="8.83203125" defaultRowHeight="15" x14ac:dyDescent="0.2"/>
  <cols>
    <col min="1" max="1" width="45.83203125" customWidth="1"/>
    <col min="2" max="9" width="15.83203125" customWidth="1"/>
  </cols>
  <sheetData>
    <row r="1" spans="1:9" s="5" customFormat="1" ht="30" customHeight="1" x14ac:dyDescent="0.2">
      <c r="A1" s="58" t="s">
        <v>0</v>
      </c>
      <c r="B1" s="58"/>
      <c r="C1" s="58"/>
      <c r="D1" s="58"/>
      <c r="E1" s="58"/>
      <c r="F1" s="58"/>
      <c r="G1" s="58"/>
      <c r="H1" s="58"/>
      <c r="I1" s="58"/>
    </row>
    <row r="2" spans="1:9" s="2" customFormat="1" ht="80" customHeight="1" x14ac:dyDescent="0.2">
      <c r="A2" s="59" t="s">
        <v>1</v>
      </c>
      <c r="B2" s="59"/>
      <c r="C2" s="59"/>
      <c r="D2" s="59"/>
      <c r="E2" s="59"/>
      <c r="F2" s="59"/>
      <c r="G2" s="59"/>
      <c r="H2" s="59"/>
      <c r="I2" s="59"/>
    </row>
    <row r="3" spans="1:9" s="2" customFormat="1" ht="25" customHeight="1" x14ac:dyDescent="0.2">
      <c r="A3" s="53" t="s">
        <v>2</v>
      </c>
      <c r="B3" s="53"/>
      <c r="C3" s="53"/>
      <c r="D3" s="53"/>
      <c r="E3" s="53"/>
      <c r="F3" s="53"/>
      <c r="G3" s="53"/>
      <c r="H3" s="53"/>
      <c r="I3" s="53"/>
    </row>
    <row r="4" spans="1:9" s="2" customFormat="1" ht="220" customHeight="1" x14ac:dyDescent="0.2">
      <c r="A4" s="54" t="s">
        <v>3</v>
      </c>
      <c r="B4" s="54"/>
      <c r="C4" s="54"/>
      <c r="D4" s="54"/>
      <c r="E4" s="54"/>
      <c r="F4" s="54"/>
      <c r="G4" s="54"/>
      <c r="H4" s="54"/>
      <c r="I4" s="54"/>
    </row>
    <row r="5" spans="1:9" s="2" customFormat="1" ht="25" customHeight="1" x14ac:dyDescent="0.2">
      <c r="A5" s="53" t="s">
        <v>4</v>
      </c>
      <c r="B5" s="53"/>
      <c r="C5" s="53"/>
      <c r="D5" s="53"/>
      <c r="E5" s="53"/>
      <c r="F5" s="53"/>
      <c r="G5" s="53"/>
      <c r="H5" s="53"/>
      <c r="I5" s="53"/>
    </row>
    <row r="6" spans="1:9" s="2" customFormat="1" ht="141" customHeight="1" x14ac:dyDescent="0.2">
      <c r="A6" s="54" t="s">
        <v>5</v>
      </c>
      <c r="B6" s="54"/>
      <c r="C6" s="54"/>
      <c r="D6" s="54"/>
      <c r="E6" s="54"/>
      <c r="F6" s="54"/>
      <c r="G6" s="54"/>
      <c r="H6" s="54"/>
      <c r="I6" s="54"/>
    </row>
    <row r="7" spans="1:9" s="2" customFormat="1" ht="25" customHeight="1" x14ac:dyDescent="0.2">
      <c r="A7" s="53" t="s">
        <v>6</v>
      </c>
      <c r="B7" s="53"/>
      <c r="C7" s="53"/>
      <c r="D7" s="53"/>
      <c r="E7" s="53"/>
      <c r="F7" s="53"/>
      <c r="G7" s="53"/>
      <c r="H7" s="53"/>
      <c r="I7" s="53"/>
    </row>
    <row r="8" spans="1:9" s="2" customFormat="1" ht="184" customHeight="1" x14ac:dyDescent="0.2">
      <c r="A8" s="54" t="s">
        <v>54</v>
      </c>
      <c r="B8" s="54"/>
      <c r="C8" s="54"/>
      <c r="D8" s="54"/>
      <c r="E8" s="54"/>
      <c r="F8" s="54"/>
      <c r="G8" s="54"/>
      <c r="H8" s="54"/>
      <c r="I8" s="54"/>
    </row>
    <row r="9" spans="1:9" s="2" customFormat="1" ht="25" customHeight="1" x14ac:dyDescent="0.2">
      <c r="A9" s="53" t="s">
        <v>7</v>
      </c>
      <c r="B9" s="53"/>
      <c r="C9" s="53"/>
      <c r="D9" s="53"/>
      <c r="E9" s="53"/>
      <c r="F9" s="53"/>
      <c r="G9" s="53"/>
      <c r="H9" s="53"/>
      <c r="I9" s="53"/>
    </row>
    <row r="10" spans="1:9" s="2" customFormat="1" ht="170" customHeight="1" x14ac:dyDescent="0.2">
      <c r="A10" s="54" t="s">
        <v>8</v>
      </c>
      <c r="B10" s="54"/>
      <c r="C10" s="54"/>
      <c r="D10" s="54"/>
      <c r="E10" s="54"/>
      <c r="F10" s="54"/>
      <c r="G10" s="54"/>
      <c r="H10" s="54"/>
      <c r="I10" s="54"/>
    </row>
    <row r="11" spans="1:9" s="2" customFormat="1" ht="25" customHeight="1" x14ac:dyDescent="0.2">
      <c r="A11" s="53" t="s">
        <v>9</v>
      </c>
      <c r="B11" s="53"/>
      <c r="C11" s="53"/>
      <c r="D11" s="53"/>
      <c r="E11" s="53"/>
      <c r="F11" s="53"/>
      <c r="G11" s="53"/>
      <c r="H11" s="53"/>
      <c r="I11" s="53"/>
    </row>
    <row r="12" spans="1:9" s="2" customFormat="1" ht="164" customHeight="1" x14ac:dyDescent="0.2">
      <c r="A12" s="54" t="s">
        <v>10</v>
      </c>
      <c r="B12" s="54"/>
      <c r="C12" s="54"/>
      <c r="D12" s="54"/>
      <c r="E12" s="54"/>
      <c r="F12" s="54"/>
      <c r="G12" s="54"/>
      <c r="H12" s="54"/>
      <c r="I12" s="54"/>
    </row>
    <row r="13" spans="1:9" s="2" customFormat="1" ht="25" customHeight="1" x14ac:dyDescent="0.2">
      <c r="A13" s="53" t="s">
        <v>11</v>
      </c>
      <c r="B13" s="53"/>
      <c r="C13" s="53"/>
      <c r="D13" s="53"/>
      <c r="E13" s="53"/>
      <c r="F13" s="53"/>
      <c r="G13" s="53"/>
      <c r="H13" s="53"/>
      <c r="I13" s="53"/>
    </row>
    <row r="14" spans="1:9" s="2" customFormat="1" ht="164" customHeight="1" x14ac:dyDescent="0.2">
      <c r="A14" s="54" t="s">
        <v>12</v>
      </c>
      <c r="B14" s="54"/>
      <c r="C14" s="54"/>
      <c r="D14" s="54"/>
      <c r="E14" s="54"/>
      <c r="F14" s="54"/>
      <c r="G14" s="54"/>
      <c r="H14" s="54"/>
      <c r="I14" s="54"/>
    </row>
    <row r="15" spans="1:9" s="2" customFormat="1" ht="25" customHeight="1" x14ac:dyDescent="0.2">
      <c r="A15" s="53" t="s">
        <v>13</v>
      </c>
      <c r="B15" s="53"/>
      <c r="C15" s="53"/>
      <c r="D15" s="53"/>
      <c r="E15" s="53"/>
      <c r="F15" s="53"/>
      <c r="G15" s="53"/>
      <c r="H15" s="53"/>
      <c r="I15" s="53"/>
    </row>
    <row r="16" spans="1:9" s="2" customFormat="1" ht="164" customHeight="1" x14ac:dyDescent="0.2">
      <c r="A16" s="54" t="s">
        <v>14</v>
      </c>
      <c r="B16" s="54"/>
      <c r="C16" s="54"/>
      <c r="D16" s="54"/>
      <c r="E16" s="54"/>
      <c r="F16" s="54"/>
      <c r="G16" s="54"/>
      <c r="H16" s="54"/>
      <c r="I16" s="54"/>
    </row>
    <row r="17" spans="1:9" s="2" customFormat="1" ht="25" customHeight="1" x14ac:dyDescent="0.2">
      <c r="A17" s="53" t="s">
        <v>15</v>
      </c>
      <c r="B17" s="53"/>
      <c r="C17" s="53"/>
      <c r="D17" s="53"/>
      <c r="E17" s="53"/>
      <c r="F17" s="53"/>
      <c r="G17" s="53"/>
      <c r="H17" s="53"/>
      <c r="I17" s="53"/>
    </row>
    <row r="18" spans="1:9" s="2" customFormat="1" ht="164" customHeight="1" x14ac:dyDescent="0.2">
      <c r="A18" s="54" t="s">
        <v>16</v>
      </c>
      <c r="B18" s="54"/>
      <c r="C18" s="54"/>
      <c r="D18" s="54"/>
      <c r="E18" s="54"/>
      <c r="F18" s="54"/>
      <c r="G18" s="54"/>
      <c r="H18" s="54"/>
      <c r="I18" s="54"/>
    </row>
    <row r="19" spans="1:9" ht="25" customHeight="1" x14ac:dyDescent="0.2">
      <c r="A19" s="9" t="s">
        <v>17</v>
      </c>
      <c r="B19" s="48" t="s">
        <v>18</v>
      </c>
      <c r="C19" s="48" t="s">
        <v>19</v>
      </c>
      <c r="D19" s="48" t="s">
        <v>20</v>
      </c>
      <c r="E19" s="48" t="s">
        <v>21</v>
      </c>
      <c r="F19" s="48" t="s">
        <v>22</v>
      </c>
      <c r="G19" s="48" t="s">
        <v>23</v>
      </c>
      <c r="H19" s="48" t="s">
        <v>24</v>
      </c>
      <c r="I19" s="48" t="s">
        <v>25</v>
      </c>
    </row>
    <row r="20" spans="1:9" ht="20" customHeight="1" x14ac:dyDescent="0.2">
      <c r="A20" s="42" t="s">
        <v>26</v>
      </c>
      <c r="B20" s="47">
        <v>2500</v>
      </c>
      <c r="C20" s="47">
        <v>2500</v>
      </c>
      <c r="D20" s="47">
        <v>2500</v>
      </c>
      <c r="E20" s="47">
        <v>2500</v>
      </c>
      <c r="F20" s="47">
        <v>2500</v>
      </c>
      <c r="G20" s="47">
        <v>15000</v>
      </c>
      <c r="H20" s="47">
        <v>5000</v>
      </c>
      <c r="I20" s="47">
        <v>17500</v>
      </c>
    </row>
    <row r="21" spans="1:9" ht="20" customHeight="1" x14ac:dyDescent="0.2">
      <c r="A21" s="43" t="s">
        <v>27</v>
      </c>
      <c r="B21" s="47">
        <f>B20/2</f>
        <v>1250</v>
      </c>
      <c r="C21" s="47">
        <f>C20/2</f>
        <v>1250</v>
      </c>
      <c r="D21" s="47">
        <f>D20/2</f>
        <v>1250</v>
      </c>
      <c r="E21" s="47">
        <f>E20/2</f>
        <v>1250</v>
      </c>
      <c r="F21" s="47">
        <f>F20/2</f>
        <v>1250</v>
      </c>
      <c r="G21" s="47">
        <v>7500</v>
      </c>
      <c r="H21" s="47">
        <v>2500</v>
      </c>
      <c r="I21" s="47">
        <v>8750</v>
      </c>
    </row>
    <row r="22" spans="1:9" ht="20" customHeight="1" x14ac:dyDescent="0.2">
      <c r="A22" s="43" t="s">
        <v>28</v>
      </c>
      <c r="B22" s="47">
        <v>0</v>
      </c>
      <c r="C22" s="47">
        <v>0</v>
      </c>
      <c r="D22" s="47">
        <v>0</v>
      </c>
      <c r="E22" s="47">
        <v>0</v>
      </c>
      <c r="F22" s="47">
        <v>0</v>
      </c>
      <c r="G22" s="47">
        <v>0</v>
      </c>
      <c r="H22" s="47">
        <v>0</v>
      </c>
      <c r="I22" s="47">
        <v>0</v>
      </c>
    </row>
    <row r="23" spans="1:9" ht="20" customHeight="1" x14ac:dyDescent="0.2">
      <c r="A23" s="42" t="s">
        <v>29</v>
      </c>
      <c r="B23" s="51">
        <v>-5000</v>
      </c>
      <c r="C23" s="51">
        <v>-2500</v>
      </c>
      <c r="D23" s="51">
        <v>-2500</v>
      </c>
      <c r="E23" s="51">
        <v>-2500</v>
      </c>
      <c r="F23" s="51">
        <v>-2500</v>
      </c>
      <c r="G23" s="51">
        <v>-15000</v>
      </c>
      <c r="H23" s="51">
        <v>-5000</v>
      </c>
      <c r="I23" s="51">
        <v>-17500</v>
      </c>
    </row>
    <row r="24" spans="1:9" ht="20" customHeight="1" x14ac:dyDescent="0.2">
      <c r="A24" s="44" t="s">
        <v>30</v>
      </c>
      <c r="B24" s="50">
        <v>-20000</v>
      </c>
      <c r="C24" s="50">
        <v>-10000</v>
      </c>
      <c r="D24" s="50">
        <v>-10000</v>
      </c>
      <c r="E24" s="50">
        <v>-10000</v>
      </c>
      <c r="F24" s="50">
        <v>-10000</v>
      </c>
      <c r="G24" s="49" t="s">
        <v>31</v>
      </c>
      <c r="H24" s="49" t="s">
        <v>31</v>
      </c>
      <c r="I24" s="49" t="s">
        <v>31</v>
      </c>
    </row>
    <row r="25" spans="1:9" ht="20" customHeight="1" x14ac:dyDescent="0.2">
      <c r="A25" s="55" t="s">
        <v>32</v>
      </c>
      <c r="B25" s="56"/>
      <c r="C25" s="56"/>
      <c r="D25" s="56"/>
      <c r="E25" s="56"/>
      <c r="F25" s="56"/>
      <c r="G25" s="56"/>
      <c r="H25" s="56"/>
      <c r="I25" s="57"/>
    </row>
    <row r="27" spans="1:9" x14ac:dyDescent="0.2">
      <c r="A27" s="52" t="s">
        <v>32</v>
      </c>
    </row>
    <row r="28" spans="1:9" x14ac:dyDescent="0.2">
      <c r="A28" s="52" t="s">
        <v>26</v>
      </c>
    </row>
    <row r="29" spans="1:9" x14ac:dyDescent="0.2">
      <c r="A29" s="52" t="s">
        <v>27</v>
      </c>
    </row>
    <row r="30" spans="1:9" x14ac:dyDescent="0.2">
      <c r="A30" s="52" t="s">
        <v>28</v>
      </c>
    </row>
    <row r="31" spans="1:9" x14ac:dyDescent="0.2">
      <c r="A31" s="52" t="s">
        <v>29</v>
      </c>
    </row>
    <row r="32" spans="1:9" x14ac:dyDescent="0.2">
      <c r="A32" s="52" t="s">
        <v>30</v>
      </c>
    </row>
    <row r="33" spans="1:1" x14ac:dyDescent="0.2">
      <c r="A33" s="52"/>
    </row>
  </sheetData>
  <sheetProtection algorithmName="SHA-512" hashValue="1ggH4dSJYBzJEoMdpw4xpRqTSSk9Bfe4x+vEkQ/yESBreoDts8AO9aAzyKNoSpC8zgdIQ+yMuWUytqJv7FZMcQ==" saltValue="gL1dRQPaeNmxblcVuVYbBg==" spinCount="100000" sheet="1" objects="1" scenarios="1"/>
  <mergeCells count="19">
    <mergeCell ref="A11:I11"/>
    <mergeCell ref="A12:I12"/>
    <mergeCell ref="A6:I6"/>
    <mergeCell ref="A7:I7"/>
    <mergeCell ref="A8:I8"/>
    <mergeCell ref="A9:I9"/>
    <mergeCell ref="A10:I10"/>
    <mergeCell ref="A1:I1"/>
    <mergeCell ref="A2:I2"/>
    <mergeCell ref="A3:I3"/>
    <mergeCell ref="A4:I4"/>
    <mergeCell ref="A5:I5"/>
    <mergeCell ref="A13:I13"/>
    <mergeCell ref="A14:I14"/>
    <mergeCell ref="A15:I15"/>
    <mergeCell ref="A25:I25"/>
    <mergeCell ref="A16:I16"/>
    <mergeCell ref="A17:I17"/>
    <mergeCell ref="A18:I18"/>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E20"/>
  <sheetViews>
    <sheetView showGridLines="0" zoomScaleNormal="100" zoomScalePageLayoutView="85" workbookViewId="0">
      <pane ySplit="1" topLeftCell="A14" activePane="bottomLeft" state="frozen"/>
      <selection pane="bottomLeft" activeCell="C17" sqref="C17:D17"/>
    </sheetView>
  </sheetViews>
  <sheetFormatPr baseColWidth="10" defaultColWidth="8.83203125" defaultRowHeight="13" x14ac:dyDescent="0.15"/>
  <cols>
    <col min="1" max="1" width="100.83203125" style="1" customWidth="1"/>
    <col min="2" max="2" width="2.83203125" style="16" customWidth="1"/>
    <col min="3" max="3" width="25.83203125" style="17" customWidth="1"/>
    <col min="4" max="4" width="3.83203125" style="17" customWidth="1"/>
    <col min="5" max="5" width="11.6640625" style="1" bestFit="1" customWidth="1"/>
    <col min="6" max="16384" width="8.83203125" style="1"/>
  </cols>
  <sheetData>
    <row r="1" spans="1:5" ht="50" customHeight="1" x14ac:dyDescent="0.2">
      <c r="A1" s="10" t="s">
        <v>33</v>
      </c>
      <c r="B1" s="4"/>
      <c r="C1" s="66" t="s">
        <v>34</v>
      </c>
      <c r="D1" s="67"/>
      <c r="E1" s="11"/>
    </row>
    <row r="2" spans="1:5" ht="30" customHeight="1" x14ac:dyDescent="0.15">
      <c r="A2" s="12" t="s">
        <v>35</v>
      </c>
      <c r="B2" s="7"/>
      <c r="C2" s="64" t="s">
        <v>36</v>
      </c>
      <c r="D2" s="65"/>
    </row>
    <row r="3" spans="1:5" ht="20" customHeight="1" x14ac:dyDescent="0.15">
      <c r="A3" s="9" t="str">
        <f>'Beoordelen open vragen'!A3</f>
        <v>6.1.1 	PLAN VAN AANPAK (AANVANG DIENSTVERLENING)</v>
      </c>
      <c r="B3" s="8"/>
      <c r="C3" s="62" t="s">
        <v>32</v>
      </c>
      <c r="D3" s="63"/>
    </row>
    <row r="4" spans="1:5" ht="250" customHeight="1" x14ac:dyDescent="0.15">
      <c r="A4" s="41" t="str">
        <f>'Beoordelen open vragen'!A4</f>
        <v xml:space="preserve">Inschrijver dient te beschrijven op maximaal 2 A4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van de opdrachtgever? Inschrijver beschrijft daarbij minimaal hoe zij vanuit een partnerschap met een langdurige insteek zich gaat verdiepen over de verschillende scholen in cultuur, behoefte, aard van het onderwijs en plaats van de school in de samenleving;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8"/>
      <c r="C4" s="60" t="s">
        <v>37</v>
      </c>
      <c r="D4" s="61"/>
    </row>
    <row r="5" spans="1:5" ht="20" customHeight="1" x14ac:dyDescent="0.15">
      <c r="A5" s="9" t="str">
        <f>'Beoordelen open vragen'!A5</f>
        <v>6.1.2 	TEVREDENHEID</v>
      </c>
      <c r="B5" s="8"/>
      <c r="C5" s="62" t="s">
        <v>32</v>
      </c>
      <c r="D5" s="63"/>
    </row>
    <row r="6" spans="1:5" ht="124" customHeight="1" x14ac:dyDescent="0.15">
      <c r="A6" s="41" t="str">
        <f>'Beoordelen open vragen'!A6</f>
        <v>Inschrijver dient te beschrijven op maximaal 1 A4 op welke wijze zij gedurende de looptijd van de overeenkomst maximale klanttevredenheid bij opdrachtgever zal waarborgen. Daarnaast dient inschrijver te beschrijven hoe zij de klanttevredenheid gedurende de looptijd zal monitoren en welke actie zij onderneemt bij verminderde tevredenheid.</v>
      </c>
      <c r="B6" s="8"/>
      <c r="C6" s="60" t="s">
        <v>37</v>
      </c>
      <c r="D6" s="61"/>
    </row>
    <row r="7" spans="1:5" ht="20" customHeight="1" x14ac:dyDescent="0.15">
      <c r="A7" s="9" t="str">
        <f>'Beoordelen open vragen'!A7</f>
        <v>6.1.3	 BESCHRIJVING BOEKINGSPROCES</v>
      </c>
      <c r="B7" s="8"/>
      <c r="C7" s="62" t="s">
        <v>32</v>
      </c>
      <c r="D7" s="63"/>
    </row>
    <row r="8" spans="1:5" ht="223" customHeight="1" x14ac:dyDescent="0.15">
      <c r="A8" s="41" t="str">
        <f>'Beoordelen open vragen'!A8</f>
        <v>Inschrijver dient op maximaal 6 A4 haar online- en offline boekingsproces te beschrijven. Inschrijver beschrijft hier minimaal;
•	 Hoe zij het boekingsproces gaat inrichten naar de wensen van de opdrachtgever;
•	 Hoe zij gebruiksvriendelijkheid van het boekingsproces monitort;
•	 Welke stappen een boeker moet doorlopen om een boeking te plaatsen;
•	 Hoe voorkomt inschrijver dat er onduidelijkheid ontstaat over de bedoelde plaatsnaam van bestemming? Hiermee bedoelt inschrijver dezelfde plaatsnaam in een andere provincie. Hoe borgt inschrijver de kennis over de verschillende continenten en landen om een verkeerde boeking te voorkomen?;
•	 Welke flexibiliteit biedt inschrijver ten aanzien van de boeking? Bijvoorbeeld in de situatie dat de reiziger in verband met een pandemie vast zit in Barcelona waarbij de reis of vervolgreis niet door kan gaan?;
•	 In welke mate blijft inschrijver betrokken bij de uitvoering van de reis vanaf het moment dat het vervoersmiddel vertrokken is?; 
•	 Hoe groot is de in te zetten park ten opzichte van de in te zetten busmaatschappij of bureau? Waaruit bestaat het wagenpark? Hoe groot is het wagenpark zelf en op welke locatie?</v>
      </c>
      <c r="B8" s="8"/>
      <c r="C8" s="60" t="s">
        <v>37</v>
      </c>
      <c r="D8" s="61"/>
    </row>
    <row r="9" spans="1:5" ht="20" customHeight="1" x14ac:dyDescent="0.15">
      <c r="A9" s="9" t="str">
        <f>'Beoordelen open vragen'!A9</f>
        <v>6.1.4 	CALAMITEITEN</v>
      </c>
      <c r="B9" s="8"/>
      <c r="C9" s="62" t="s">
        <v>32</v>
      </c>
      <c r="D9" s="63"/>
    </row>
    <row r="10" spans="1:5" ht="188" customHeight="1" x14ac:dyDescent="0.15">
      <c r="A10" s="41" t="str">
        <f>'Beoordelen open vragen'!A10:B10</f>
        <v>Inschrijver dient te beschrijven op maximaal 2 A4 hoe zij handelt wanneer er zich op de reisbestemming calamiteiten voordoen, hierbij dienen inschrijvers te denken aan de volgende situaties:
•	 Een reiziger mist zijn bus;
•	 Verlies of diefstal van reisdocumenten;
•	 Een reiziger wordt ziek gedurende de reis;
•	 Mate waarin inschrijver meedenkt over oplossingen van problemen die zich voordoen bij een nieuwe internationale catastrofe waarvoor bijvoorbeeld evacuaties nodig zijn.</v>
      </c>
      <c r="B10" s="8"/>
      <c r="C10" s="60" t="s">
        <v>37</v>
      </c>
      <c r="D10" s="61"/>
    </row>
    <row r="11" spans="1:5" ht="20" customHeight="1" x14ac:dyDescent="0.15">
      <c r="A11" s="9" t="str">
        <f>'Beoordelen open vragen'!A11</f>
        <v>6.1.5	 DUURZAAMHEID</v>
      </c>
      <c r="B11" s="8"/>
      <c r="C11" s="62" t="s">
        <v>32</v>
      </c>
      <c r="D11" s="63"/>
    </row>
    <row r="12" spans="1:5" ht="192" customHeight="1" x14ac:dyDescent="0.15">
      <c r="A12" s="41" t="str">
        <f>'Beoordelen open vragen'!A12</f>
        <v>Inschrijver dient te beschrijven op maximaal 1 A4 welke maatregelen zij treft met betrekking tot duurzaamheid, CO2 uitstoot en reductie en CO2 compensatie. 
•	 Welke bussen met welke milieuklasse zet inschrijver in kijkend naar de volgende groepen; grootte touringcar en een kleine bus (8 persoons);
•	 Welke euroklassen en in welke mate worden elektrische middelen al ingezet?;
•	 Hoe voorkomt inschrijver dat er een touringcar ingezet wordt die op bestemming niet voldoet aan de nieuwste milieueisen?</v>
      </c>
      <c r="B12" s="8"/>
      <c r="C12" s="60" t="s">
        <v>37</v>
      </c>
      <c r="D12" s="61"/>
    </row>
    <row r="13" spans="1:5" ht="20" customHeight="1" x14ac:dyDescent="0.15">
      <c r="A13" s="9" t="str">
        <f>'Beoordelen open vragen'!A13</f>
        <v>6.1.6 INZET VAN PARTNERS</v>
      </c>
      <c r="B13" s="8"/>
      <c r="C13" s="62" t="s">
        <v>32</v>
      </c>
      <c r="D13" s="63"/>
    </row>
    <row r="14" spans="1:5" ht="192" customHeight="1" x14ac:dyDescent="0.15">
      <c r="A14" s="41" t="str">
        <f>'Beoordelen open vragen'!A14</f>
        <v>Inschrijver dient op maximaal 2 A4 te beschrijven op welke wijze zij gebruikt maakt van partners, om invulling te geven op de volgende vraagstukken.
•	 Hoe voorkomt inschrijver dat er een bus uit bijvoorbeeld Eindhoven moet komen voor een busreis vanuit locatie Buitenpost. Kijkend naar kosten en duurzaamheid;
•	 Op welke wijze kan inschrijver flexibel inspelen op een busreis waarop hetzelfde moment 20 grote touringcars nodig zijn?;
•	 Hoe gaat inschrijver om met een situatie waarbij 20 grote touringcars zijn gereserveerd en op het laatste moment dat er nog 2 extra touringcars nodig zijn?</v>
      </c>
      <c r="B14" s="8"/>
      <c r="C14" s="60" t="s">
        <v>37</v>
      </c>
      <c r="D14" s="61"/>
    </row>
    <row r="15" spans="1:5" ht="20" customHeight="1" x14ac:dyDescent="0.15">
      <c r="A15" s="9" t="str">
        <f>'Beoordelen open vragen'!A15</f>
        <v>6.1.7 GOED WERKGEVERSCHAP</v>
      </c>
      <c r="B15" s="8"/>
      <c r="C15" s="62" t="s">
        <v>32</v>
      </c>
      <c r="D15" s="63"/>
    </row>
    <row r="16" spans="1:5" ht="192" customHeight="1" x14ac:dyDescent="0.15">
      <c r="A16" s="41" t="str">
        <f>'Beoordelen open vragen'!A16</f>
        <v>Inschrijver dient op maximaal 2 A4 te beschrijven op welke wijze zij gebruikt maakt van partners, om invulling te geven op de volgende vraagstukken.
•	 Gericht op HR-beleid, welke cursussen geeft werkgever ten aanzien veiligheid?
•	 Welke mogelijkheden geeft inschrijver voor BHV-SHV trainingen aan chauffeurs?
•	 Welk opleidingsbudget stelt inschrijver jaarlijks beschikbaar?
•	 Hoe voorkomt opdrachtgever dat een chauffeur “verkeerde taal” spreekt naar leerlingen (hoe communiceert een buschauffeur naar vmbo-leerlingen) 
•	 Hoe koppelt inschrijver de juiste chauffeurs aan de juiste doelgroep (havo, vmbo, praktijkonderwijs etc.)?</v>
      </c>
      <c r="B16" s="8"/>
      <c r="C16" s="60" t="s">
        <v>37</v>
      </c>
      <c r="D16" s="61"/>
    </row>
    <row r="17" spans="1:4" ht="20" customHeight="1" x14ac:dyDescent="0.15">
      <c r="A17" s="9" t="str">
        <f>'Beoordelen open vragen'!A17</f>
        <v>6.1.8 KOSTEN EN BEREIKBAARHEID VOOR ALLE LEERLINGEN EN STUDENTEN</v>
      </c>
      <c r="B17" s="8"/>
      <c r="C17" s="62" t="s">
        <v>32</v>
      </c>
      <c r="D17" s="63"/>
    </row>
    <row r="18" spans="1:4" ht="192" customHeight="1" x14ac:dyDescent="0.15">
      <c r="A18" s="41" t="str">
        <f>'Beoordelen open vragen'!A18</f>
        <v>Inschrijver dient op maximaal 2 A4 te beschrijven op welke wijze zij gebruikt maakt van partners, om invulling te geven op de volgende vraagstukken.
•	 Hoe voorkomt inschrijver dat de kosten voor een reis dusdanig hoog uitvallen dat de hele reis niet kan plaats vinden? Een voorbeeld hierbij is een budget voor een dagreis binnen Nederland met 1 grote touringcar en 1 chauffeur tussen 08:00 uur en 21:00 uur voor maximaal € 600,- inclusief BTW;
•	 Hoe zorgt inschrijver ervoor dat reizen voor vmbo-leerlingen en studenten met beperkt budget bereikbaar blijven?;
•	 Hoe gaat inschrijver om met situatie dat een vergelijkbare reis elders goedkoper aangeboden wordt?;
•	 Bij welk %-verschil vindt de inschrijver dat zij stappen moet nemen om het eigen aanbod aan te passen?</v>
      </c>
      <c r="B18" s="8"/>
      <c r="C18" s="60" t="s">
        <v>37</v>
      </c>
      <c r="D18" s="61"/>
    </row>
    <row r="19" spans="1:4" ht="20" customHeight="1" x14ac:dyDescent="0.15">
      <c r="A19" s="13"/>
      <c r="B19" s="14"/>
      <c r="C19" s="15"/>
      <c r="D19" s="15"/>
    </row>
    <row r="20" spans="1:4" ht="20" customHeight="1" x14ac:dyDescent="0.15"/>
  </sheetData>
  <sheetProtection algorithmName="SHA-512" hashValue="twhS5ArDewJdvGEZahkzU/P7kszi2cyK6tsXXhMQYkJRuTEcCNCGoorjnxvuTYkot1gzaGpSBPzwHp4dtP9k5Q==" saltValue="hYqiDR8ZbgYQLrzb77jXoA==" spinCount="100000" sheet="1" objects="1" scenarios="1"/>
  <mergeCells count="18">
    <mergeCell ref="C2:D2"/>
    <mergeCell ref="C1:D1"/>
    <mergeCell ref="C4:D4"/>
    <mergeCell ref="C6:D6"/>
    <mergeCell ref="C8:D8"/>
    <mergeCell ref="C3:D3"/>
    <mergeCell ref="C5:D5"/>
    <mergeCell ref="C7:D7"/>
    <mergeCell ref="C16:D16"/>
    <mergeCell ref="C17:D17"/>
    <mergeCell ref="C18:D18"/>
    <mergeCell ref="C9:D9"/>
    <mergeCell ref="C15:D15"/>
    <mergeCell ref="C10:D10"/>
    <mergeCell ref="C12:D12"/>
    <mergeCell ref="C11:D11"/>
    <mergeCell ref="C13:D13"/>
    <mergeCell ref="C14:D14"/>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9607CE3D-6481-2748-8F43-B2C2BF34E003}">
          <x14:formula1>
            <xm:f>'Beoordelen open vragen'!$A$27:$A$32</xm:f>
          </x14:formula1>
          <xm:sqref>C3:D3 C5:D5 C7:D7 C9:D9 C11:D11 C13:D13 C15:D15 C17:D17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0"/>
  <sheetViews>
    <sheetView showGridLines="0" zoomScaleNormal="100" zoomScalePageLayoutView="85" workbookViewId="0">
      <pane ySplit="1" topLeftCell="A2" activePane="bottomLeft" state="frozen"/>
      <selection pane="bottomLeft" activeCell="A2" sqref="A2"/>
    </sheetView>
  </sheetViews>
  <sheetFormatPr baseColWidth="10" defaultColWidth="8.83203125" defaultRowHeight="13" x14ac:dyDescent="0.15"/>
  <cols>
    <col min="1" max="1" width="100.83203125" style="1" customWidth="1"/>
    <col min="2" max="2" width="2.83203125" style="16" customWidth="1"/>
    <col min="3" max="3" width="25.83203125" style="17" customWidth="1"/>
    <col min="4" max="4" width="3.83203125" style="17" customWidth="1"/>
    <col min="5" max="5" width="11.6640625" style="1" bestFit="1" customWidth="1"/>
    <col min="6" max="16384" width="8.83203125" style="1"/>
  </cols>
  <sheetData>
    <row r="1" spans="1:5" ht="50" customHeight="1" x14ac:dyDescent="0.2">
      <c r="A1" s="10" t="s">
        <v>38</v>
      </c>
      <c r="B1" s="4"/>
      <c r="C1" s="66" t="s">
        <v>34</v>
      </c>
      <c r="D1" s="67"/>
      <c r="E1" s="11"/>
    </row>
    <row r="2" spans="1:5" ht="30" customHeight="1" x14ac:dyDescent="0.15">
      <c r="A2" s="12" t="s">
        <v>35</v>
      </c>
      <c r="B2" s="7"/>
      <c r="C2" s="64" t="s">
        <v>36</v>
      </c>
      <c r="D2" s="65"/>
    </row>
    <row r="3" spans="1:5" ht="20" customHeight="1" x14ac:dyDescent="0.15">
      <c r="A3" s="9" t="str">
        <f>'Beoordelen open vragen'!A3</f>
        <v>6.1.1 	PLAN VAN AANPAK (AANVANG DIENSTVERLENING)</v>
      </c>
      <c r="B3" s="8"/>
      <c r="C3" s="62" t="s">
        <v>32</v>
      </c>
      <c r="D3" s="63"/>
    </row>
    <row r="4" spans="1:5" ht="250" customHeight="1" x14ac:dyDescent="0.15">
      <c r="A4" s="41" t="str">
        <f>'Beoordelen open vragen'!A4</f>
        <v xml:space="preserve">Inschrijver dient te beschrijven op maximaal 2 A4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van de opdrachtgever? Inschrijver beschrijft daarbij minimaal hoe zij vanuit een partnerschap met een langdurige insteek zich gaat verdiepen over de verschillende scholen in cultuur, behoefte, aard van het onderwijs en plaats van de school in de samenleving;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8"/>
      <c r="C4" s="60" t="s">
        <v>37</v>
      </c>
      <c r="D4" s="61"/>
    </row>
    <row r="5" spans="1:5" ht="20" customHeight="1" x14ac:dyDescent="0.15">
      <c r="A5" s="9" t="str">
        <f>'Beoordelen open vragen'!A5</f>
        <v>6.1.2 	TEVREDENHEID</v>
      </c>
      <c r="B5" s="8"/>
      <c r="C5" s="62" t="s">
        <v>32</v>
      </c>
      <c r="D5" s="63"/>
    </row>
    <row r="6" spans="1:5" ht="124" customHeight="1" x14ac:dyDescent="0.15">
      <c r="A6" s="41" t="str">
        <f>'Beoordelen open vragen'!A6</f>
        <v>Inschrijver dient te beschrijven op maximaal 1 A4 op welke wijze zij gedurende de looptijd van de overeenkomst maximale klanttevredenheid bij opdrachtgever zal waarborgen. Daarnaast dient inschrijver te beschrijven hoe zij de klanttevredenheid gedurende de looptijd zal monitoren en welke actie zij onderneemt bij verminderde tevredenheid.</v>
      </c>
      <c r="B6" s="8"/>
      <c r="C6" s="60" t="s">
        <v>37</v>
      </c>
      <c r="D6" s="61"/>
    </row>
    <row r="7" spans="1:5" ht="20" customHeight="1" x14ac:dyDescent="0.15">
      <c r="A7" s="9" t="str">
        <f>'Beoordelen open vragen'!A7</f>
        <v>6.1.3	 BESCHRIJVING BOEKINGSPROCES</v>
      </c>
      <c r="B7" s="8"/>
      <c r="C7" s="62" t="s">
        <v>32</v>
      </c>
      <c r="D7" s="63"/>
    </row>
    <row r="8" spans="1:5" ht="223" customHeight="1" x14ac:dyDescent="0.15">
      <c r="A8" s="41" t="str">
        <f>'Beoordelen open vragen'!A8</f>
        <v>Inschrijver dient op maximaal 6 A4 haar online- en offline boekingsproces te beschrijven. Inschrijver beschrijft hier minimaal;
•	 Hoe zij het boekingsproces gaat inrichten naar de wensen van de opdrachtgever;
•	 Hoe zij gebruiksvriendelijkheid van het boekingsproces monitort;
•	 Welke stappen een boeker moet doorlopen om een boeking te plaatsen;
•	 Hoe voorkomt inschrijver dat er onduidelijkheid ontstaat over de bedoelde plaatsnaam van bestemming? Hiermee bedoelt inschrijver dezelfde plaatsnaam in een andere provincie. Hoe borgt inschrijver de kennis over de verschillende continenten en landen om een verkeerde boeking te voorkomen?;
•	 Welke flexibiliteit biedt inschrijver ten aanzien van de boeking? Bijvoorbeeld in de situatie dat de reiziger in verband met een pandemie vast zit in Barcelona waarbij de reis of vervolgreis niet door kan gaan?;
•	 In welke mate blijft inschrijver betrokken bij de uitvoering van de reis vanaf het moment dat het vervoersmiddel vertrokken is?; 
•	 Hoe groot is de in te zetten park ten opzichte van de in te zetten busmaatschappij of bureau? Waaruit bestaat het wagenpark? Hoe groot is het wagenpark zelf en op welke locatie?</v>
      </c>
      <c r="B8" s="8"/>
      <c r="C8" s="60" t="s">
        <v>37</v>
      </c>
      <c r="D8" s="61"/>
    </row>
    <row r="9" spans="1:5" ht="20" customHeight="1" x14ac:dyDescent="0.15">
      <c r="A9" s="9" t="str">
        <f>'Beoordelen open vragen'!A9</f>
        <v>6.1.4 	CALAMITEITEN</v>
      </c>
      <c r="B9" s="8"/>
      <c r="C9" s="62" t="s">
        <v>32</v>
      </c>
      <c r="D9" s="63"/>
    </row>
    <row r="10" spans="1:5" ht="188" customHeight="1" x14ac:dyDescent="0.15">
      <c r="A10" s="41" t="str">
        <f>'Beoordelen open vragen'!A10:B10</f>
        <v>Inschrijver dient te beschrijven op maximaal 2 A4 hoe zij handelt wanneer er zich op de reisbestemming calamiteiten voordoen, hierbij dienen inschrijvers te denken aan de volgende situaties:
•	 Een reiziger mist zijn bus;
•	 Verlies of diefstal van reisdocumenten;
•	 Een reiziger wordt ziek gedurende de reis;
•	 Mate waarin inschrijver meedenkt over oplossingen van problemen die zich voordoen bij een nieuwe internationale catastrofe waarvoor bijvoorbeeld evacuaties nodig zijn.</v>
      </c>
      <c r="B10" s="8"/>
      <c r="C10" s="60" t="s">
        <v>37</v>
      </c>
      <c r="D10" s="61"/>
    </row>
    <row r="11" spans="1:5" ht="20" customHeight="1" x14ac:dyDescent="0.15">
      <c r="A11" s="9" t="str">
        <f>'Beoordelen open vragen'!A11</f>
        <v>6.1.5	 DUURZAAMHEID</v>
      </c>
      <c r="B11" s="8"/>
      <c r="C11" s="62" t="s">
        <v>32</v>
      </c>
      <c r="D11" s="63"/>
    </row>
    <row r="12" spans="1:5" ht="192" customHeight="1" x14ac:dyDescent="0.15">
      <c r="A12" s="41" t="str">
        <f>'Beoordelen open vragen'!A12</f>
        <v>Inschrijver dient te beschrijven op maximaal 1 A4 welke maatregelen zij treft met betrekking tot duurzaamheid, CO2 uitstoot en reductie en CO2 compensatie. 
•	 Welke bussen met welke milieuklasse zet inschrijver in kijkend naar de volgende groepen; grootte touringcar en een kleine bus (8 persoons);
•	 Welke euroklassen en in welke mate worden elektrische middelen al ingezet?;
•	 Hoe voorkomt inschrijver dat er een touringcar ingezet wordt die op bestemming niet voldoet aan de nieuwste milieueisen?</v>
      </c>
      <c r="B12" s="8"/>
      <c r="C12" s="60" t="s">
        <v>37</v>
      </c>
      <c r="D12" s="61"/>
    </row>
    <row r="13" spans="1:5" ht="20" customHeight="1" x14ac:dyDescent="0.15">
      <c r="A13" s="9" t="str">
        <f>'Beoordelen open vragen'!A13</f>
        <v>6.1.6 INZET VAN PARTNERS</v>
      </c>
      <c r="B13" s="8"/>
      <c r="C13" s="62" t="s">
        <v>32</v>
      </c>
      <c r="D13" s="63"/>
    </row>
    <row r="14" spans="1:5" ht="192" customHeight="1" x14ac:dyDescent="0.15">
      <c r="A14" s="41" t="str">
        <f>'Beoordelen open vragen'!A14</f>
        <v>Inschrijver dient op maximaal 2 A4 te beschrijven op welke wijze zij gebruikt maakt van partners, om invulling te geven op de volgende vraagstukken.
•	 Hoe voorkomt inschrijver dat er een bus uit bijvoorbeeld Eindhoven moet komen voor een busreis vanuit locatie Buitenpost. Kijkend naar kosten en duurzaamheid;
•	 Op welke wijze kan inschrijver flexibel inspelen op een busreis waarop hetzelfde moment 20 grote touringcars nodig zijn?;
•	 Hoe gaat inschrijver om met een situatie waarbij 20 grote touringcars zijn gereserveerd en op het laatste moment dat er nog 2 extra touringcars nodig zijn?</v>
      </c>
      <c r="B14" s="8"/>
      <c r="C14" s="60" t="s">
        <v>37</v>
      </c>
      <c r="D14" s="61"/>
    </row>
    <row r="15" spans="1:5" ht="20" customHeight="1" x14ac:dyDescent="0.15">
      <c r="A15" s="9" t="str">
        <f>'Beoordelen open vragen'!A15</f>
        <v>6.1.7 GOED WERKGEVERSCHAP</v>
      </c>
      <c r="B15" s="8"/>
      <c r="C15" s="62" t="s">
        <v>32</v>
      </c>
      <c r="D15" s="63"/>
    </row>
    <row r="16" spans="1:5" ht="192" customHeight="1" x14ac:dyDescent="0.15">
      <c r="A16" s="41" t="str">
        <f>'Beoordelen open vragen'!A16</f>
        <v>Inschrijver dient op maximaal 2 A4 te beschrijven op welke wijze zij gebruikt maakt van partners, om invulling te geven op de volgende vraagstukken.
•	 Gericht op HR-beleid, welke cursussen geeft werkgever ten aanzien veiligheid?
•	 Welke mogelijkheden geeft inschrijver voor BHV-SHV trainingen aan chauffeurs?
•	 Welk opleidingsbudget stelt inschrijver jaarlijks beschikbaar?
•	 Hoe voorkomt opdrachtgever dat een chauffeur “verkeerde taal” spreekt naar leerlingen (hoe communiceert een buschauffeur naar vmbo-leerlingen) 
•	 Hoe koppelt inschrijver de juiste chauffeurs aan de juiste doelgroep (havo, vmbo, praktijkonderwijs etc.)?</v>
      </c>
      <c r="B16" s="8"/>
      <c r="C16" s="60" t="s">
        <v>37</v>
      </c>
      <c r="D16" s="61"/>
    </row>
    <row r="17" spans="1:4" ht="20" customHeight="1" x14ac:dyDescent="0.15">
      <c r="A17" s="9" t="str">
        <f>'Beoordelen open vragen'!A17</f>
        <v>6.1.8 KOSTEN EN BEREIKBAARHEID VOOR ALLE LEERLINGEN EN STUDENTEN</v>
      </c>
      <c r="B17" s="8"/>
      <c r="C17" s="62" t="s">
        <v>32</v>
      </c>
      <c r="D17" s="63"/>
    </row>
    <row r="18" spans="1:4" ht="192" customHeight="1" x14ac:dyDescent="0.15">
      <c r="A18" s="41" t="str">
        <f>'Beoordelen open vragen'!A18</f>
        <v>Inschrijver dient op maximaal 2 A4 te beschrijven op welke wijze zij gebruikt maakt van partners, om invulling te geven op de volgende vraagstukken.
•	 Hoe voorkomt inschrijver dat de kosten voor een reis dusdanig hoog uitvallen dat de hele reis niet kan plaats vinden? Een voorbeeld hierbij is een budget voor een dagreis binnen Nederland met 1 grote touringcar en 1 chauffeur tussen 08:00 uur en 21:00 uur voor maximaal € 600,- inclusief BTW;
•	 Hoe zorgt inschrijver ervoor dat reizen voor vmbo-leerlingen en studenten met beperkt budget bereikbaar blijven?;
•	 Hoe gaat inschrijver om met situatie dat een vergelijkbare reis elders goedkoper aangeboden wordt?;
•	 Bij welk %-verschil vindt de inschrijver dat zij stappen moet nemen om het eigen aanbod aan te passen?</v>
      </c>
      <c r="B18" s="8"/>
      <c r="C18" s="60" t="s">
        <v>37</v>
      </c>
      <c r="D18" s="61"/>
    </row>
    <row r="19" spans="1:4" ht="20" customHeight="1" x14ac:dyDescent="0.15">
      <c r="A19" s="13"/>
      <c r="B19" s="14"/>
      <c r="C19" s="15"/>
      <c r="D19" s="15"/>
    </row>
    <row r="20" spans="1:4" ht="20" customHeight="1" x14ac:dyDescent="0.15"/>
  </sheetData>
  <sheetProtection algorithmName="SHA-512" hashValue="uy9I/PlgGbdd9Z69gxb4xW4O3Pzta4L8qoosQL0FLc9FzKlh+uzhAx9OoeTWZ7kIP16BIdW3B0+THyZn6k8feQ==" saltValue="gszGtPsU1E/3+9vJkNQe2g==" spinCount="100000" sheet="1" objects="1" scenarios="1"/>
  <mergeCells count="18">
    <mergeCell ref="C4:D4"/>
    <mergeCell ref="C1:D1"/>
    <mergeCell ref="C2:D2"/>
    <mergeCell ref="C3:D3"/>
    <mergeCell ref="C12:D12"/>
    <mergeCell ref="C10:D10"/>
    <mergeCell ref="C14:D14"/>
    <mergeCell ref="C16:D16"/>
    <mergeCell ref="C18:D18"/>
    <mergeCell ref="C5:D5"/>
    <mergeCell ref="C7:D7"/>
    <mergeCell ref="C9:D9"/>
    <mergeCell ref="C11:D11"/>
    <mergeCell ref="C13:D13"/>
    <mergeCell ref="C15:D15"/>
    <mergeCell ref="C17:D17"/>
    <mergeCell ref="C6:D6"/>
    <mergeCell ref="C8:D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03D71CE5-FB23-9B4C-96C2-22DEFBBC058A}">
          <x14:formula1>
            <xm:f>'Beoordelen open vragen'!$A$27:$A$32</xm:f>
          </x14:formula1>
          <xm:sqref>C3:D3 C5:D5 C7:D7 C9:D9 C11:D11 C13:D13 C15:D15 C17:D17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0"/>
  <sheetViews>
    <sheetView showGridLines="0" zoomScaleNormal="100" zoomScalePageLayoutView="85" workbookViewId="0">
      <pane ySplit="1" topLeftCell="A2" activePane="bottomLeft" state="frozen"/>
      <selection pane="bottomLeft" activeCell="A2" sqref="A2"/>
    </sheetView>
  </sheetViews>
  <sheetFormatPr baseColWidth="10" defaultColWidth="8.83203125" defaultRowHeight="13" x14ac:dyDescent="0.15"/>
  <cols>
    <col min="1" max="1" width="100.83203125" style="1" customWidth="1"/>
    <col min="2" max="2" width="2.83203125" style="16" customWidth="1"/>
    <col min="3" max="3" width="25.83203125" style="17" customWidth="1"/>
    <col min="4" max="4" width="3.83203125" style="17" customWidth="1"/>
    <col min="5" max="5" width="11.6640625" style="1" bestFit="1" customWidth="1"/>
    <col min="6" max="16384" width="8.83203125" style="1"/>
  </cols>
  <sheetData>
    <row r="1" spans="1:5" ht="50" customHeight="1" x14ac:dyDescent="0.2">
      <c r="A1" s="10" t="s">
        <v>39</v>
      </c>
      <c r="B1" s="4"/>
      <c r="C1" s="66" t="s">
        <v>34</v>
      </c>
      <c r="D1" s="67"/>
      <c r="E1" s="11"/>
    </row>
    <row r="2" spans="1:5" ht="30" customHeight="1" x14ac:dyDescent="0.15">
      <c r="A2" s="12" t="s">
        <v>35</v>
      </c>
      <c r="B2" s="7"/>
      <c r="C2" s="64" t="s">
        <v>36</v>
      </c>
      <c r="D2" s="65"/>
    </row>
    <row r="3" spans="1:5" ht="20" customHeight="1" x14ac:dyDescent="0.15">
      <c r="A3" s="9" t="str">
        <f>'Beoordelen open vragen'!A3</f>
        <v>6.1.1 	PLAN VAN AANPAK (AANVANG DIENSTVERLENING)</v>
      </c>
      <c r="B3" s="8"/>
      <c r="C3" s="62" t="s">
        <v>32</v>
      </c>
      <c r="D3" s="63"/>
    </row>
    <row r="4" spans="1:5" ht="250" customHeight="1" x14ac:dyDescent="0.15">
      <c r="A4" s="41" t="str">
        <f>'Beoordelen open vragen'!A4</f>
        <v xml:space="preserve">Inschrijver dient te beschrijven op maximaal 2 A4 op welke wijze zij bij aanvang (bij de start van de dynamische verificatiefase) van de dienstverlening zich gaat verdiepen in de organisatie van de opdrachtgever en hoe zij haar dienstverlening gaat afstemmen op de uitvoering van de dienstverlening. Inschrijver beschrijft hier minimaal;
•	 Op welke wijze gaat inschrijver zich verdiepen in de organisatie van de opdrachtgever? Inschrijver beschrijft daarbij minimaal hoe zij vanuit een partnerschap met een langdurige insteek zich gaat verdiepen over de verschillende scholen in cultuur, behoefte, aard van het onderwijs en plaats van de school in de samenleving;
•	 Een realistisch tijdspad binnen de gestelde termijnen van deze aanbesteding (wanneer doet inschrijver wat in de eerste fase van de dynamische verificatie); 
• 	 Communicatieplan (met wie wil de inschrijver op welk niveau en wanneer welke communicatie laten plaatsvinden om de juiste voorbereidingen te treffen, voordat de dynamische verificatiefase van start gaat);
•	 Een verwachte inzet (in uren en welke functionaris(sen)) van de opdrachtgever zelf;
•	 Op welke wijze borgt inschrijver dat de medewerkers die de dienstverlening gaan uitvoeren volledig op de hoogte zijn van de uitgangspunten van deze aanbesteding?
•	 Welke risico’s ziet inschrijver gedurende de dynamische verificatiefase en welke beheersmaatregelen gaat zij treffen of het succesvol te kunnen afronden? </v>
      </c>
      <c r="B4" s="8"/>
      <c r="C4" s="60" t="s">
        <v>37</v>
      </c>
      <c r="D4" s="61"/>
    </row>
    <row r="5" spans="1:5" ht="20" customHeight="1" x14ac:dyDescent="0.15">
      <c r="A5" s="9" t="str">
        <f>'Beoordelen open vragen'!A5</f>
        <v>6.1.2 	TEVREDENHEID</v>
      </c>
      <c r="B5" s="8"/>
      <c r="C5" s="62" t="s">
        <v>32</v>
      </c>
      <c r="D5" s="63"/>
    </row>
    <row r="6" spans="1:5" ht="124" customHeight="1" x14ac:dyDescent="0.15">
      <c r="A6" s="41" t="str">
        <f>'Beoordelen open vragen'!A6</f>
        <v>Inschrijver dient te beschrijven op maximaal 1 A4 op welke wijze zij gedurende de looptijd van de overeenkomst maximale klanttevredenheid bij opdrachtgever zal waarborgen. Daarnaast dient inschrijver te beschrijven hoe zij de klanttevredenheid gedurende de looptijd zal monitoren en welke actie zij onderneemt bij verminderde tevredenheid.</v>
      </c>
      <c r="B6" s="8"/>
      <c r="C6" s="60" t="s">
        <v>37</v>
      </c>
      <c r="D6" s="61"/>
    </row>
    <row r="7" spans="1:5" ht="20" customHeight="1" x14ac:dyDescent="0.15">
      <c r="A7" s="9" t="str">
        <f>'Beoordelen open vragen'!A7</f>
        <v>6.1.3	 BESCHRIJVING BOEKINGSPROCES</v>
      </c>
      <c r="B7" s="8"/>
      <c r="C7" s="62" t="s">
        <v>32</v>
      </c>
      <c r="D7" s="63"/>
    </row>
    <row r="8" spans="1:5" ht="223" customHeight="1" x14ac:dyDescent="0.15">
      <c r="A8" s="41" t="str">
        <f>'Beoordelen open vragen'!A8</f>
        <v>Inschrijver dient op maximaal 6 A4 haar online- en offline boekingsproces te beschrijven. Inschrijver beschrijft hier minimaal;
•	 Hoe zij het boekingsproces gaat inrichten naar de wensen van de opdrachtgever;
•	 Hoe zij gebruiksvriendelijkheid van het boekingsproces monitort;
•	 Welke stappen een boeker moet doorlopen om een boeking te plaatsen;
•	 Hoe voorkomt inschrijver dat er onduidelijkheid ontstaat over de bedoelde plaatsnaam van bestemming? Hiermee bedoelt inschrijver dezelfde plaatsnaam in een andere provincie. Hoe borgt inschrijver de kennis over de verschillende continenten en landen om een verkeerde boeking te voorkomen?;
•	 Welke flexibiliteit biedt inschrijver ten aanzien van de boeking? Bijvoorbeeld in de situatie dat de reiziger in verband met een pandemie vast zit in Barcelona waarbij de reis of vervolgreis niet door kan gaan?;
•	 In welke mate blijft inschrijver betrokken bij de uitvoering van de reis vanaf het moment dat het vervoersmiddel vertrokken is?; 
•	 Hoe groot is de in te zetten park ten opzichte van de in te zetten busmaatschappij of bureau? Waaruit bestaat het wagenpark? Hoe groot is het wagenpark zelf en op welke locatie?</v>
      </c>
      <c r="B8" s="8"/>
      <c r="C8" s="60" t="s">
        <v>37</v>
      </c>
      <c r="D8" s="61"/>
    </row>
    <row r="9" spans="1:5" ht="20" customHeight="1" x14ac:dyDescent="0.15">
      <c r="A9" s="9" t="str">
        <f>'Beoordelen open vragen'!A9</f>
        <v>6.1.4 	CALAMITEITEN</v>
      </c>
      <c r="B9" s="8"/>
      <c r="C9" s="62" t="s">
        <v>32</v>
      </c>
      <c r="D9" s="63"/>
    </row>
    <row r="10" spans="1:5" ht="188" customHeight="1" x14ac:dyDescent="0.15">
      <c r="A10" s="41" t="str">
        <f>'Beoordelen open vragen'!A10:B10</f>
        <v>Inschrijver dient te beschrijven op maximaal 2 A4 hoe zij handelt wanneer er zich op de reisbestemming calamiteiten voordoen, hierbij dienen inschrijvers te denken aan de volgende situaties:
•	 Een reiziger mist zijn bus;
•	 Verlies of diefstal van reisdocumenten;
•	 Een reiziger wordt ziek gedurende de reis;
•	 Mate waarin inschrijver meedenkt over oplossingen van problemen die zich voordoen bij een nieuwe internationale catastrofe waarvoor bijvoorbeeld evacuaties nodig zijn.</v>
      </c>
      <c r="B10" s="8"/>
      <c r="C10" s="60" t="s">
        <v>37</v>
      </c>
      <c r="D10" s="61"/>
    </row>
    <row r="11" spans="1:5" ht="20" customHeight="1" x14ac:dyDescent="0.15">
      <c r="A11" s="9" t="str">
        <f>'Beoordelen open vragen'!A11</f>
        <v>6.1.5	 DUURZAAMHEID</v>
      </c>
      <c r="B11" s="8"/>
      <c r="C11" s="62" t="s">
        <v>32</v>
      </c>
      <c r="D11" s="63"/>
    </row>
    <row r="12" spans="1:5" ht="192" customHeight="1" x14ac:dyDescent="0.15">
      <c r="A12" s="41" t="str">
        <f>'Beoordelen open vragen'!A12</f>
        <v>Inschrijver dient te beschrijven op maximaal 1 A4 welke maatregelen zij treft met betrekking tot duurzaamheid, CO2 uitstoot en reductie en CO2 compensatie. 
•	 Welke bussen met welke milieuklasse zet inschrijver in kijkend naar de volgende groepen; grootte touringcar en een kleine bus (8 persoons);
•	 Welke euroklassen en in welke mate worden elektrische middelen al ingezet?;
•	 Hoe voorkomt inschrijver dat er een touringcar ingezet wordt die op bestemming niet voldoet aan de nieuwste milieueisen?</v>
      </c>
      <c r="B12" s="8"/>
      <c r="C12" s="60" t="s">
        <v>37</v>
      </c>
      <c r="D12" s="61"/>
    </row>
    <row r="13" spans="1:5" ht="20" customHeight="1" x14ac:dyDescent="0.15">
      <c r="A13" s="9" t="str">
        <f>'Beoordelen open vragen'!A13</f>
        <v>6.1.6 INZET VAN PARTNERS</v>
      </c>
      <c r="B13" s="8"/>
      <c r="C13" s="62" t="s">
        <v>32</v>
      </c>
      <c r="D13" s="63"/>
    </row>
    <row r="14" spans="1:5" ht="192" customHeight="1" x14ac:dyDescent="0.15">
      <c r="A14" s="41" t="str">
        <f>'Beoordelen open vragen'!A14</f>
        <v>Inschrijver dient op maximaal 2 A4 te beschrijven op welke wijze zij gebruikt maakt van partners, om invulling te geven op de volgende vraagstukken.
•	 Hoe voorkomt inschrijver dat er een bus uit bijvoorbeeld Eindhoven moet komen voor een busreis vanuit locatie Buitenpost. Kijkend naar kosten en duurzaamheid;
•	 Op welke wijze kan inschrijver flexibel inspelen op een busreis waarop hetzelfde moment 20 grote touringcars nodig zijn?;
•	 Hoe gaat inschrijver om met een situatie waarbij 20 grote touringcars zijn gereserveerd en op het laatste moment dat er nog 2 extra touringcars nodig zijn?</v>
      </c>
      <c r="B14" s="8"/>
      <c r="C14" s="60" t="s">
        <v>37</v>
      </c>
      <c r="D14" s="61"/>
    </row>
    <row r="15" spans="1:5" ht="20" customHeight="1" x14ac:dyDescent="0.15">
      <c r="A15" s="9" t="str">
        <f>'Beoordelen open vragen'!A15</f>
        <v>6.1.7 GOED WERKGEVERSCHAP</v>
      </c>
      <c r="B15" s="8"/>
      <c r="C15" s="62" t="s">
        <v>32</v>
      </c>
      <c r="D15" s="63"/>
    </row>
    <row r="16" spans="1:5" ht="192" customHeight="1" x14ac:dyDescent="0.15">
      <c r="A16" s="41" t="str">
        <f>'Beoordelen open vragen'!A16</f>
        <v>Inschrijver dient op maximaal 2 A4 te beschrijven op welke wijze zij gebruikt maakt van partners, om invulling te geven op de volgende vraagstukken.
•	 Gericht op HR-beleid, welke cursussen geeft werkgever ten aanzien veiligheid?
•	 Welke mogelijkheden geeft inschrijver voor BHV-SHV trainingen aan chauffeurs?
•	 Welk opleidingsbudget stelt inschrijver jaarlijks beschikbaar?
•	 Hoe voorkomt opdrachtgever dat een chauffeur “verkeerde taal” spreekt naar leerlingen (hoe communiceert een buschauffeur naar vmbo-leerlingen) 
•	 Hoe koppelt inschrijver de juiste chauffeurs aan de juiste doelgroep (havo, vmbo, praktijkonderwijs etc.)?</v>
      </c>
      <c r="B16" s="8"/>
      <c r="C16" s="60" t="s">
        <v>37</v>
      </c>
      <c r="D16" s="61"/>
    </row>
    <row r="17" spans="1:4" ht="20" customHeight="1" x14ac:dyDescent="0.15">
      <c r="A17" s="9" t="str">
        <f>'Beoordelen open vragen'!A17</f>
        <v>6.1.8 KOSTEN EN BEREIKBAARHEID VOOR ALLE LEERLINGEN EN STUDENTEN</v>
      </c>
      <c r="B17" s="8"/>
      <c r="C17" s="62" t="s">
        <v>32</v>
      </c>
      <c r="D17" s="63"/>
    </row>
    <row r="18" spans="1:4" ht="192" customHeight="1" x14ac:dyDescent="0.15">
      <c r="A18" s="41" t="str">
        <f>'Beoordelen open vragen'!A18</f>
        <v>Inschrijver dient op maximaal 2 A4 te beschrijven op welke wijze zij gebruikt maakt van partners, om invulling te geven op de volgende vraagstukken.
•	 Hoe voorkomt inschrijver dat de kosten voor een reis dusdanig hoog uitvallen dat de hele reis niet kan plaats vinden? Een voorbeeld hierbij is een budget voor een dagreis binnen Nederland met 1 grote touringcar en 1 chauffeur tussen 08:00 uur en 21:00 uur voor maximaal € 600,- inclusief BTW;
•	 Hoe zorgt inschrijver ervoor dat reizen voor vmbo-leerlingen en studenten met beperkt budget bereikbaar blijven?;
•	 Hoe gaat inschrijver om met situatie dat een vergelijkbare reis elders goedkoper aangeboden wordt?;
•	 Bij welk %-verschil vindt de inschrijver dat zij stappen moet nemen om het eigen aanbod aan te passen?</v>
      </c>
      <c r="B18" s="8"/>
      <c r="C18" s="60" t="s">
        <v>37</v>
      </c>
      <c r="D18" s="61"/>
    </row>
    <row r="19" spans="1:4" ht="20" customHeight="1" x14ac:dyDescent="0.15">
      <c r="A19" s="13"/>
      <c r="B19" s="14"/>
      <c r="C19" s="15"/>
      <c r="D19" s="15"/>
    </row>
    <row r="20" spans="1:4" ht="20" customHeight="1" x14ac:dyDescent="0.15"/>
  </sheetData>
  <sheetProtection algorithmName="SHA-512" hashValue="Bib0huW7eVEL6j2OAzfZt8H1MsPDRC+fjUkZLh+Huuw6nX6PlOmH6bhNP6Zdbpo4sS1OyyvTU5GkLJJC8IrH8w==" saltValue="XLbGAEau3sUeHcqrzzkv5Q==" spinCount="100000" sheet="1" objects="1" scenarios="1"/>
  <mergeCells count="18">
    <mergeCell ref="C4:D4"/>
    <mergeCell ref="C1:D1"/>
    <mergeCell ref="C2:D2"/>
    <mergeCell ref="C3:D3"/>
    <mergeCell ref="C12:D12"/>
    <mergeCell ref="C10:D10"/>
    <mergeCell ref="C14:D14"/>
    <mergeCell ref="C16:D16"/>
    <mergeCell ref="C18:D18"/>
    <mergeCell ref="C5:D5"/>
    <mergeCell ref="C7:D7"/>
    <mergeCell ref="C9:D9"/>
    <mergeCell ref="C11:D11"/>
    <mergeCell ref="C13:D13"/>
    <mergeCell ref="C15:D15"/>
    <mergeCell ref="C17:D17"/>
    <mergeCell ref="C6:D6"/>
    <mergeCell ref="C8:D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E4776DF0-D2D3-3341-828C-3E1FC88C7037}">
          <x14:formula1>
            <xm:f>'Beoordelen open vragen'!$A$27:$A$32</xm:f>
          </x14:formula1>
          <xm:sqref>C3:D3 C5:D5 C7:D7 C9:D9 C11:D11 C13:D13 C15:D15 C17:D17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E44"/>
  <sheetViews>
    <sheetView showGridLines="0" zoomScaleNormal="100" workbookViewId="0">
      <selection activeCell="D45" sqref="D45"/>
    </sheetView>
  </sheetViews>
  <sheetFormatPr baseColWidth="10" defaultColWidth="8.83203125" defaultRowHeight="15" x14ac:dyDescent="0.2"/>
  <cols>
    <col min="1" max="1" width="65.6640625" customWidth="1"/>
    <col min="2" max="2" width="15.6640625" customWidth="1"/>
    <col min="3" max="3" width="2" customWidth="1"/>
    <col min="4" max="4" width="26.1640625" customWidth="1"/>
    <col min="5" max="5" width="35.6640625" customWidth="1"/>
  </cols>
  <sheetData>
    <row r="1" spans="1:5" ht="40" customHeight="1" x14ac:dyDescent="0.2">
      <c r="A1" s="78" t="s">
        <v>40</v>
      </c>
      <c r="B1" s="79"/>
      <c r="C1" s="4"/>
      <c r="D1" s="80"/>
      <c r="E1" s="80"/>
    </row>
    <row r="2" spans="1:5" ht="28" customHeight="1" x14ac:dyDescent="0.2">
      <c r="A2" s="76" t="s">
        <v>35</v>
      </c>
      <c r="B2" s="77"/>
      <c r="C2" s="18"/>
      <c r="D2" s="19" t="str">
        <f>'Beoordelaar 1'!C1</f>
        <v>Inschrijver 1</v>
      </c>
      <c r="E2" s="45" t="s">
        <v>41</v>
      </c>
    </row>
    <row r="3" spans="1:5" ht="20" customHeight="1" x14ac:dyDescent="0.2">
      <c r="A3" s="74" t="str">
        <f>'Beoordelen open vragen'!A3</f>
        <v>6.1.1 	PLAN VAN AANPAK (AANVANG DIENSTVERLENING)</v>
      </c>
      <c r="B3" s="20" t="s">
        <v>42</v>
      </c>
      <c r="C3" s="18"/>
      <c r="D3" s="21" t="str">
        <f>'Beoordelaar 1'!C3</f>
        <v>SCORE</v>
      </c>
      <c r="E3" s="68" t="s">
        <v>43</v>
      </c>
    </row>
    <row r="4" spans="1:5" ht="20" customHeight="1" x14ac:dyDescent="0.2">
      <c r="A4" s="75"/>
      <c r="B4" s="20" t="s">
        <v>44</v>
      </c>
      <c r="C4" s="18"/>
      <c r="D4" s="21" t="str">
        <f>'Beoordelaar 2'!C3</f>
        <v>SCORE</v>
      </c>
      <c r="E4" s="68"/>
    </row>
    <row r="5" spans="1:5" ht="20" customHeight="1" x14ac:dyDescent="0.2">
      <c r="A5" s="75"/>
      <c r="B5" s="20" t="s">
        <v>45</v>
      </c>
      <c r="C5" s="18"/>
      <c r="D5" s="21" t="str">
        <f>'Beoordelaar 3'!C3</f>
        <v>SCORE</v>
      </c>
      <c r="E5" s="68"/>
    </row>
    <row r="6" spans="1:5" ht="20" customHeight="1" x14ac:dyDescent="0.2">
      <c r="A6" s="72" t="s">
        <v>46</v>
      </c>
      <c r="B6" s="73"/>
      <c r="C6" s="18"/>
      <c r="D6" s="22" t="s">
        <v>32</v>
      </c>
      <c r="E6" s="68"/>
    </row>
    <row r="7" spans="1:5" ht="20" customHeight="1" x14ac:dyDescent="0.2">
      <c r="A7" s="70"/>
      <c r="B7" s="71"/>
      <c r="C7" s="23"/>
      <c r="D7" s="46" t="str">
        <f>IF(D6="Uitmuntend","€ 2.500",IF(D6="Goed","€ 1.250",IF(D6="Voldoende","€ 0",IF(D6="Matig","-€ 5.000",IF(D6="Onvoldoende","-€ 20.000"," ")))))</f>
        <v xml:space="preserve"> </v>
      </c>
      <c r="E7" s="69"/>
    </row>
    <row r="8" spans="1:5" ht="20" customHeight="1" x14ac:dyDescent="0.2">
      <c r="A8" s="74" t="str">
        <f>'Beoordelen open vragen'!A5</f>
        <v>6.1.2 	TEVREDENHEID</v>
      </c>
      <c r="B8" s="20" t="str">
        <f>B3</f>
        <v>Beoordelaar 1</v>
      </c>
      <c r="C8" s="18"/>
      <c r="D8" s="21" t="str">
        <f>'Beoordelaar 1'!C5</f>
        <v>SCORE</v>
      </c>
      <c r="E8" s="68" t="s">
        <v>43</v>
      </c>
    </row>
    <row r="9" spans="1:5" ht="20" customHeight="1" x14ac:dyDescent="0.2">
      <c r="A9" s="75"/>
      <c r="B9" s="20" t="str">
        <f>B4</f>
        <v>Beoordelaar 2</v>
      </c>
      <c r="C9" s="18"/>
      <c r="D9" s="21" t="str">
        <f>'Beoordelaar 2'!C5</f>
        <v>SCORE</v>
      </c>
      <c r="E9" s="68"/>
    </row>
    <row r="10" spans="1:5" ht="20" customHeight="1" x14ac:dyDescent="0.2">
      <c r="A10" s="75"/>
      <c r="B10" s="20" t="str">
        <f>B5</f>
        <v>Beoordelaar 3</v>
      </c>
      <c r="C10" s="18"/>
      <c r="D10" s="21" t="str">
        <f>'Beoordelaar 3'!C5</f>
        <v>SCORE</v>
      </c>
      <c r="E10" s="68"/>
    </row>
    <row r="11" spans="1:5" ht="20" customHeight="1" x14ac:dyDescent="0.2">
      <c r="A11" s="72"/>
      <c r="B11" s="73"/>
      <c r="C11" s="18"/>
      <c r="D11" s="22" t="s">
        <v>32</v>
      </c>
      <c r="E11" s="68"/>
    </row>
    <row r="12" spans="1:5" ht="20" customHeight="1" x14ac:dyDescent="0.2">
      <c r="A12" s="70"/>
      <c r="B12" s="71"/>
      <c r="C12" s="23"/>
      <c r="D12" s="46" t="str">
        <f>IF(D11="Uitmuntend","€ 2.500",IF(D11="Goed","€ 1.250",IF(D11="Voldoende","€ 0",IF(D11="Matig","-€ 2.500",IF(D11="Onvoldoende","-€ 10.000"," ")))))</f>
        <v xml:space="preserve"> </v>
      </c>
      <c r="E12" s="69"/>
    </row>
    <row r="13" spans="1:5" ht="20" customHeight="1" x14ac:dyDescent="0.2">
      <c r="A13" s="74" t="str">
        <f>'Beoordelen open vragen'!A7</f>
        <v>6.1.3	 BESCHRIJVING BOEKINGSPROCES</v>
      </c>
      <c r="B13" s="20" t="str">
        <f>B3</f>
        <v>Beoordelaar 1</v>
      </c>
      <c r="C13" s="18"/>
      <c r="D13" s="21" t="str">
        <f>'Beoordelaar 1'!C7</f>
        <v>SCORE</v>
      </c>
      <c r="E13" s="68" t="s">
        <v>43</v>
      </c>
    </row>
    <row r="14" spans="1:5" ht="20" customHeight="1" x14ac:dyDescent="0.2">
      <c r="A14" s="75"/>
      <c r="B14" s="20" t="str">
        <f>B4</f>
        <v>Beoordelaar 2</v>
      </c>
      <c r="C14" s="18"/>
      <c r="D14" s="21" t="str">
        <f>'Beoordelaar 2'!C7</f>
        <v>SCORE</v>
      </c>
      <c r="E14" s="68"/>
    </row>
    <row r="15" spans="1:5" ht="20" customHeight="1" x14ac:dyDescent="0.2">
      <c r="A15" s="75"/>
      <c r="B15" s="20" t="str">
        <f>B5</f>
        <v>Beoordelaar 3</v>
      </c>
      <c r="C15" s="18"/>
      <c r="D15" s="21" t="str">
        <f>'Beoordelaar 3'!C7</f>
        <v>SCORE</v>
      </c>
      <c r="E15" s="68"/>
    </row>
    <row r="16" spans="1:5" ht="20" customHeight="1" x14ac:dyDescent="0.2">
      <c r="A16" s="72" t="s">
        <v>46</v>
      </c>
      <c r="B16" s="73"/>
      <c r="C16" s="18"/>
      <c r="D16" s="22" t="s">
        <v>32</v>
      </c>
      <c r="E16" s="68"/>
    </row>
    <row r="17" spans="1:5" ht="20" customHeight="1" x14ac:dyDescent="0.2">
      <c r="A17" s="70"/>
      <c r="B17" s="71"/>
      <c r="C17" s="23"/>
      <c r="D17" s="46" t="str">
        <f>IF(D16="Uitmuntend","€ 2.500",IF(D16="Goed","€ 1.250",IF(D16="Voldoende","€ 0",IF(D16="Matig","-€ 2.500",IF(D16="Onvoldoende","-€ 10.000"," ")))))</f>
        <v xml:space="preserve"> </v>
      </c>
      <c r="E17" s="69"/>
    </row>
    <row r="18" spans="1:5" ht="20" customHeight="1" x14ac:dyDescent="0.2">
      <c r="A18" s="74" t="str">
        <f>'Beoordelen open vragen'!A9</f>
        <v>6.1.4 	CALAMITEITEN</v>
      </c>
      <c r="B18" s="20" t="str">
        <f>B3</f>
        <v>Beoordelaar 1</v>
      </c>
      <c r="C18" s="18"/>
      <c r="D18" s="21" t="str">
        <f>'Beoordelaar 1'!C9</f>
        <v>SCORE</v>
      </c>
      <c r="E18" s="68" t="s">
        <v>43</v>
      </c>
    </row>
    <row r="19" spans="1:5" ht="20" customHeight="1" x14ac:dyDescent="0.2">
      <c r="A19" s="75"/>
      <c r="B19" s="20" t="str">
        <f>B4</f>
        <v>Beoordelaar 2</v>
      </c>
      <c r="C19" s="18"/>
      <c r="D19" s="21" t="str">
        <f>'Beoordelaar 2'!C9</f>
        <v>SCORE</v>
      </c>
      <c r="E19" s="68"/>
    </row>
    <row r="20" spans="1:5" ht="20" customHeight="1" x14ac:dyDescent="0.2">
      <c r="A20" s="75"/>
      <c r="B20" s="20" t="str">
        <f>B5</f>
        <v>Beoordelaar 3</v>
      </c>
      <c r="C20" s="18"/>
      <c r="D20" s="21" t="str">
        <f>'Beoordelaar 3'!C9</f>
        <v>SCORE</v>
      </c>
      <c r="E20" s="68"/>
    </row>
    <row r="21" spans="1:5" ht="20" customHeight="1" x14ac:dyDescent="0.2">
      <c r="A21" s="72" t="s">
        <v>46</v>
      </c>
      <c r="B21" s="73"/>
      <c r="C21" s="18"/>
      <c r="D21" s="22" t="s">
        <v>32</v>
      </c>
      <c r="E21" s="68"/>
    </row>
    <row r="22" spans="1:5" ht="20" customHeight="1" x14ac:dyDescent="0.2">
      <c r="A22" s="70"/>
      <c r="B22" s="71"/>
      <c r="C22" s="23"/>
      <c r="D22" s="46" t="str">
        <f>IF(D21="Uitmuntend","€ 2.500",IF(D21="Goed","€ 1.250",IF(D21="Voldoende","€ 0",IF(D21="Matig","-€ 2.500",IF(D21="Onvoldoende","-€ 10.000"," ")))))</f>
        <v xml:space="preserve"> </v>
      </c>
      <c r="E22" s="69"/>
    </row>
    <row r="23" spans="1:5" ht="20" customHeight="1" x14ac:dyDescent="0.2">
      <c r="A23" s="74" t="str">
        <f>'Beoordelen open vragen'!A11</f>
        <v>6.1.5	 DUURZAAMHEID</v>
      </c>
      <c r="B23" s="20" t="str">
        <f>B3</f>
        <v>Beoordelaar 1</v>
      </c>
      <c r="C23" s="18"/>
      <c r="D23" s="21" t="str">
        <f>'Beoordelaar 1'!C11</f>
        <v>SCORE</v>
      </c>
      <c r="E23" s="68" t="s">
        <v>43</v>
      </c>
    </row>
    <row r="24" spans="1:5" ht="20" customHeight="1" x14ac:dyDescent="0.2">
      <c r="A24" s="75"/>
      <c r="B24" s="20" t="str">
        <f>B4</f>
        <v>Beoordelaar 2</v>
      </c>
      <c r="C24" s="18"/>
      <c r="D24" s="21" t="str">
        <f>'Beoordelaar 2'!C11</f>
        <v>SCORE</v>
      </c>
      <c r="E24" s="68"/>
    </row>
    <row r="25" spans="1:5" ht="20" customHeight="1" x14ac:dyDescent="0.2">
      <c r="A25" s="75"/>
      <c r="B25" s="20" t="str">
        <f>B5</f>
        <v>Beoordelaar 3</v>
      </c>
      <c r="C25" s="18"/>
      <c r="D25" s="21" t="str">
        <f>'Beoordelaar 3'!C11</f>
        <v>SCORE</v>
      </c>
      <c r="E25" s="68"/>
    </row>
    <row r="26" spans="1:5" ht="19.5" customHeight="1" x14ac:dyDescent="0.2">
      <c r="A26" s="72" t="s">
        <v>46</v>
      </c>
      <c r="B26" s="73"/>
      <c r="C26" s="18"/>
      <c r="D26" s="22" t="s">
        <v>32</v>
      </c>
      <c r="E26" s="68"/>
    </row>
    <row r="27" spans="1:5" ht="20" customHeight="1" x14ac:dyDescent="0.2">
      <c r="A27" s="70"/>
      <c r="B27" s="71"/>
      <c r="C27" s="23"/>
      <c r="D27" s="46" t="str">
        <f>IF(D26="Uitmuntend","€ 2.500",IF(D26="Goed","€ 1.250",IF(D26="Voldoende","€ 0",IF(D26="Matig","-€ 2.500",IF(D26="Onvoldoende","-€ 10.000"," ")))))</f>
        <v xml:space="preserve"> </v>
      </c>
      <c r="E27" s="69"/>
    </row>
    <row r="28" spans="1:5" ht="20" customHeight="1" x14ac:dyDescent="0.2">
      <c r="A28" s="74" t="str">
        <f>'Beoordelen open vragen'!A13</f>
        <v>6.1.6 INZET VAN PARTNERS</v>
      </c>
      <c r="B28" s="20" t="str">
        <f>B8</f>
        <v>Beoordelaar 1</v>
      </c>
      <c r="C28" s="18"/>
      <c r="D28" s="21" t="str">
        <f>'Beoordelaar 1'!C13</f>
        <v>SCORE</v>
      </c>
      <c r="E28" s="68" t="s">
        <v>43</v>
      </c>
    </row>
    <row r="29" spans="1:5" ht="20" customHeight="1" x14ac:dyDescent="0.2">
      <c r="A29" s="75"/>
      <c r="B29" s="20" t="str">
        <f>B9</f>
        <v>Beoordelaar 2</v>
      </c>
      <c r="C29" s="18"/>
      <c r="D29" s="21" t="str">
        <f>'Beoordelaar 2'!C13</f>
        <v>SCORE</v>
      </c>
      <c r="E29" s="68"/>
    </row>
    <row r="30" spans="1:5" ht="20" customHeight="1" x14ac:dyDescent="0.2">
      <c r="A30" s="75"/>
      <c r="B30" s="20" t="str">
        <f>B10</f>
        <v>Beoordelaar 3</v>
      </c>
      <c r="C30" s="18"/>
      <c r="D30" s="21" t="str">
        <f>'Beoordelaar 3'!C13</f>
        <v>SCORE</v>
      </c>
      <c r="E30" s="68"/>
    </row>
    <row r="31" spans="1:5" ht="19.5" customHeight="1" x14ac:dyDescent="0.2">
      <c r="A31" s="72" t="s">
        <v>46</v>
      </c>
      <c r="B31" s="73"/>
      <c r="C31" s="18"/>
      <c r="D31" s="22" t="s">
        <v>32</v>
      </c>
      <c r="E31" s="68"/>
    </row>
    <row r="32" spans="1:5" ht="20" customHeight="1" x14ac:dyDescent="0.2">
      <c r="A32" s="70"/>
      <c r="B32" s="71"/>
      <c r="C32" s="23"/>
      <c r="D32" s="46" t="str">
        <f>IF(D31="Uitmuntend","€ 15.000",IF(D31="Goed","€ 7.500",IF(D31="Voldoende","€ 0",IF(D31="Matig","-€ 15.000",IF(D31="Onvoldoende","UITSLUITING"," ")))))</f>
        <v xml:space="preserve"> </v>
      </c>
      <c r="E32" s="69"/>
    </row>
    <row r="33" spans="1:5" ht="20" customHeight="1" x14ac:dyDescent="0.2">
      <c r="A33" s="74" t="str">
        <f>'Beoordelen open vragen'!A15</f>
        <v>6.1.7 GOED WERKGEVERSCHAP</v>
      </c>
      <c r="B33" s="20" t="str">
        <f>B13</f>
        <v>Beoordelaar 1</v>
      </c>
      <c r="C33" s="18"/>
      <c r="D33" s="21" t="str">
        <f>'Beoordelaar 1'!C15</f>
        <v>SCORE</v>
      </c>
      <c r="E33" s="68" t="s">
        <v>43</v>
      </c>
    </row>
    <row r="34" spans="1:5" ht="20" customHeight="1" x14ac:dyDescent="0.2">
      <c r="A34" s="75"/>
      <c r="B34" s="20" t="str">
        <f>B14</f>
        <v>Beoordelaar 2</v>
      </c>
      <c r="C34" s="18"/>
      <c r="D34" s="21" t="str">
        <f>'Beoordelaar 2'!C15</f>
        <v>SCORE</v>
      </c>
      <c r="E34" s="68"/>
    </row>
    <row r="35" spans="1:5" ht="20" customHeight="1" x14ac:dyDescent="0.2">
      <c r="A35" s="75"/>
      <c r="B35" s="20" t="str">
        <f>B15</f>
        <v>Beoordelaar 3</v>
      </c>
      <c r="C35" s="18"/>
      <c r="D35" s="21" t="str">
        <f>'Beoordelaar 3'!C15</f>
        <v>SCORE</v>
      </c>
      <c r="E35" s="68"/>
    </row>
    <row r="36" spans="1:5" ht="19.5" customHeight="1" x14ac:dyDescent="0.2">
      <c r="A36" s="72" t="s">
        <v>46</v>
      </c>
      <c r="B36" s="73"/>
      <c r="C36" s="18"/>
      <c r="D36" s="22" t="s">
        <v>32</v>
      </c>
      <c r="E36" s="68"/>
    </row>
    <row r="37" spans="1:5" ht="20" customHeight="1" x14ac:dyDescent="0.2">
      <c r="A37" s="70"/>
      <c r="B37" s="71"/>
      <c r="C37" s="23"/>
      <c r="D37" s="46" t="str">
        <f>IF(D36="Uitmuntend","€ 5.000",IF(D36="Goed","€ 2.500",IF(D36="Voldoende","€ 0",IF(D36="Matig","-€ 5.000",IF(D36="Onvoldoende","UITSLUITING"," ")))))</f>
        <v xml:space="preserve"> </v>
      </c>
      <c r="E37" s="69"/>
    </row>
    <row r="38" spans="1:5" ht="20" customHeight="1" x14ac:dyDescent="0.2">
      <c r="A38" s="74" t="str">
        <f>'Beoordelen open vragen'!A17</f>
        <v>6.1.8 KOSTEN EN BEREIKBAARHEID VOOR ALLE LEERLINGEN EN STUDENTEN</v>
      </c>
      <c r="B38" s="20" t="str">
        <f>B18</f>
        <v>Beoordelaar 1</v>
      </c>
      <c r="C38" s="18"/>
      <c r="D38" s="21" t="str">
        <f>'Beoordelaar 1'!C17</f>
        <v>SCORE</v>
      </c>
      <c r="E38" s="68" t="s">
        <v>43</v>
      </c>
    </row>
    <row r="39" spans="1:5" ht="20" customHeight="1" x14ac:dyDescent="0.2">
      <c r="A39" s="75"/>
      <c r="B39" s="20" t="str">
        <f>B19</f>
        <v>Beoordelaar 2</v>
      </c>
      <c r="C39" s="18"/>
      <c r="D39" s="21" t="str">
        <f>'Beoordelaar 2'!C17</f>
        <v>SCORE</v>
      </c>
      <c r="E39" s="68"/>
    </row>
    <row r="40" spans="1:5" ht="20" customHeight="1" x14ac:dyDescent="0.2">
      <c r="A40" s="75"/>
      <c r="B40" s="20" t="str">
        <f>B20</f>
        <v>Beoordelaar 3</v>
      </c>
      <c r="C40" s="18"/>
      <c r="D40" s="21" t="str">
        <f>'Beoordelaar 3'!C17</f>
        <v>SCORE</v>
      </c>
      <c r="E40" s="68"/>
    </row>
    <row r="41" spans="1:5" ht="19.5" customHeight="1" x14ac:dyDescent="0.2">
      <c r="A41" s="72" t="s">
        <v>46</v>
      </c>
      <c r="B41" s="73"/>
      <c r="C41" s="18"/>
      <c r="D41" s="22" t="s">
        <v>32</v>
      </c>
      <c r="E41" s="68"/>
    </row>
    <row r="42" spans="1:5" ht="20" customHeight="1" x14ac:dyDescent="0.2">
      <c r="A42" s="70"/>
      <c r="B42" s="71"/>
      <c r="C42" s="23"/>
      <c r="D42" s="46" t="str">
        <f>IF(D41="Uitmuntend","€ 17.500",IF(D41="Goed","€ 8.750",IF(D41="Voldoende","€ 0",IF(D41="Matig","-€ 17.500",IF(D41="Onvoldoende","UITSLUITING"," ")))))</f>
        <v xml:space="preserve"> </v>
      </c>
      <c r="E42" s="69"/>
    </row>
    <row r="43" spans="1:5" ht="20" customHeight="1" x14ac:dyDescent="0.2">
      <c r="A43" s="24"/>
      <c r="B43" s="24"/>
      <c r="C43" s="25"/>
      <c r="D43" s="25"/>
      <c r="E43" s="25"/>
    </row>
    <row r="44" spans="1:5" s="3" customFormat="1" ht="28" customHeight="1" x14ac:dyDescent="0.2">
      <c r="A44" s="81" t="s">
        <v>47</v>
      </c>
      <c r="B44" s="82"/>
      <c r="C44" s="23"/>
      <c r="D44" s="39" t="e">
        <f>D7+D12+D17+D22+D27+D32+D37+D42</f>
        <v>#VALUE!</v>
      </c>
      <c r="E44" s="40"/>
    </row>
  </sheetData>
  <sheetProtection algorithmName="SHA-512" hashValue="f4dRXRdhszr7Xvur1XJZmG9d93OeNE2CPDzKQ9aMT9q1V8KfK9GVF56zqmLiflZYRxjwengDt6+2UnMUFphNOQ==" saltValue="LqKLa59MVF+AULNydwFGlw==" spinCount="100000" sheet="1" objects="1" scenarios="1"/>
  <mergeCells count="36">
    <mergeCell ref="A44:B44"/>
    <mergeCell ref="A26:B26"/>
    <mergeCell ref="A21:B21"/>
    <mergeCell ref="A22:B22"/>
    <mergeCell ref="A27:B27"/>
    <mergeCell ref="A23:A25"/>
    <mergeCell ref="A28:A30"/>
    <mergeCell ref="A37:B37"/>
    <mergeCell ref="A38:A40"/>
    <mergeCell ref="A2:B2"/>
    <mergeCell ref="A1:B1"/>
    <mergeCell ref="D1:E1"/>
    <mergeCell ref="A11:B11"/>
    <mergeCell ref="A12:B12"/>
    <mergeCell ref="A7:B7"/>
    <mergeCell ref="A3:A5"/>
    <mergeCell ref="A8:A10"/>
    <mergeCell ref="E3:E7"/>
    <mergeCell ref="E8:E12"/>
    <mergeCell ref="A6:B6"/>
    <mergeCell ref="E13:E17"/>
    <mergeCell ref="E18:E22"/>
    <mergeCell ref="E23:E27"/>
    <mergeCell ref="A36:B36"/>
    <mergeCell ref="A16:B16"/>
    <mergeCell ref="A13:A15"/>
    <mergeCell ref="A17:B17"/>
    <mergeCell ref="A18:A20"/>
    <mergeCell ref="E38:E42"/>
    <mergeCell ref="A42:B42"/>
    <mergeCell ref="E28:E32"/>
    <mergeCell ref="A31:B31"/>
    <mergeCell ref="A32:B32"/>
    <mergeCell ref="A33:A35"/>
    <mergeCell ref="E33:E37"/>
    <mergeCell ref="A41:B41"/>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errorStyle="warning" allowBlank="1" showErrorMessage="1" xr:uid="{C578A1AE-0BD0-D542-AC3A-7A93C3F18D58}">
          <x14:formula1>
            <xm:f>'Beoordelen open vragen'!$A$27:$A$32</xm:f>
          </x14:formula1>
          <xm:sqref>D6 D11 D16 D21 D26 D31 D36 D41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C18"/>
  <sheetViews>
    <sheetView showGridLines="0" zoomScaleNormal="100" workbookViewId="0">
      <selection activeCell="C8" sqref="C8"/>
    </sheetView>
  </sheetViews>
  <sheetFormatPr baseColWidth="10" defaultColWidth="11.5" defaultRowHeight="15" x14ac:dyDescent="0.2"/>
  <cols>
    <col min="1" max="1" width="96.5" customWidth="1"/>
    <col min="2" max="2" width="2.83203125" customWidth="1"/>
    <col min="3" max="3" width="28.83203125" customWidth="1"/>
  </cols>
  <sheetData>
    <row r="1" spans="1:3" ht="30" customHeight="1" x14ac:dyDescent="0.2">
      <c r="A1" s="26" t="s">
        <v>48</v>
      </c>
      <c r="B1" s="27"/>
      <c r="C1" s="28"/>
    </row>
    <row r="2" spans="1:3" ht="30" customHeight="1" x14ac:dyDescent="0.2">
      <c r="A2" s="29" t="s">
        <v>49</v>
      </c>
      <c r="B2" s="27"/>
      <c r="C2" s="30" t="str">
        <f>'Beoordelaar 1'!C1:D1</f>
        <v>Inschrijver 1</v>
      </c>
    </row>
    <row r="3" spans="1:3" s="2" customFormat="1" ht="35" customHeight="1" x14ac:dyDescent="0.2">
      <c r="A3" s="31" t="s">
        <v>50</v>
      </c>
      <c r="B3" s="27"/>
      <c r="C3" s="32" t="e">
        <f>Consensus!D44</f>
        <v>#VALUE!</v>
      </c>
    </row>
    <row r="4" spans="1:3" ht="30" customHeight="1" x14ac:dyDescent="0.2">
      <c r="A4" s="33" t="s">
        <v>51</v>
      </c>
      <c r="B4" s="27"/>
      <c r="C4" s="34" t="e">
        <f>C3</f>
        <v>#VALUE!</v>
      </c>
    </row>
    <row r="5" spans="1:3" ht="15" customHeight="1" x14ac:dyDescent="0.2"/>
    <row r="6" spans="1:3" ht="30" customHeight="1" x14ac:dyDescent="0.2">
      <c r="A6" s="35" t="s">
        <v>52</v>
      </c>
      <c r="B6" s="27"/>
      <c r="C6" s="36">
        <v>0</v>
      </c>
    </row>
    <row r="8" spans="1:3" ht="30" customHeight="1" x14ac:dyDescent="0.2">
      <c r="A8" s="37" t="s">
        <v>53</v>
      </c>
      <c r="B8" s="27"/>
      <c r="C8" s="38" t="e">
        <f>C6-C4</f>
        <v>#VALUE!</v>
      </c>
    </row>
    <row r="15" spans="1:3" ht="16" x14ac:dyDescent="0.2">
      <c r="C15" s="6"/>
    </row>
    <row r="16" spans="1:3" ht="16" x14ac:dyDescent="0.2">
      <c r="C16" s="6"/>
    </row>
    <row r="17" spans="3:3" ht="16" x14ac:dyDescent="0.2">
      <c r="C17" s="6"/>
    </row>
    <row r="18" spans="3:3" ht="16" x14ac:dyDescent="0.2">
      <c r="C18" s="6"/>
    </row>
  </sheetData>
  <sheetProtection algorithmName="SHA-512" hashValue="mYAI/w5f0gi1Z2rOU69YQgIvIEdZbS8kIveXVjGi6mt5P6XIQbY1ADn0PAfp0mYBqXKSdXhLz5RUEkq/Lej02A==" saltValue="m/I0kicV8b+Po6ghr4+Oh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719E048D3F074DA054CA896A86D284" ma:contentTypeVersion="2" ma:contentTypeDescription="Een nieuw document maken." ma:contentTypeScope="" ma:versionID="2eece4ff55bb987b282bccb6d372e9e3">
  <xsd:schema xmlns:xsd="http://www.w3.org/2001/XMLSchema" xmlns:xs="http://www.w3.org/2001/XMLSchema" xmlns:p="http://schemas.microsoft.com/office/2006/metadata/properties" xmlns:ns2="f54f3d12-6714-4d85-a2a8-5b917b2afbe6" targetNamespace="http://schemas.microsoft.com/office/2006/metadata/properties" ma:root="true" ma:fieldsID="856e6f5fee3cc5f339af5ab06aea699a" ns2:_="">
    <xsd:import namespace="f54f3d12-6714-4d85-a2a8-5b917b2afbe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f3d12-6714-4d85-a2a8-5b917b2afb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9852CE-1E53-4F8F-BA1A-9A8FD9DD4F30}">
  <ds:schemaRefs>
    <ds:schemaRef ds:uri="http://schemas.microsoft.com/sharepoint/v3/contenttype/forms"/>
  </ds:schemaRefs>
</ds:datastoreItem>
</file>

<file path=customXml/itemProps2.xml><?xml version="1.0" encoding="utf-8"?>
<ds:datastoreItem xmlns:ds="http://schemas.openxmlformats.org/officeDocument/2006/customXml" ds:itemID="{12584910-4CFE-46B3-B63D-34799B8F4DC7}">
  <ds:schemaRefs>
    <ds:schemaRef ds:uri="http://schemas.microsoft.com/office/2006/metadata/properties"/>
    <ds:schemaRef ds:uri="http://purl.org/dc/elements/1.1/"/>
    <ds:schemaRef ds:uri="http://schemas.microsoft.com/office/infopath/2007/PartnerControls"/>
    <ds:schemaRef ds:uri="http://www.w3.org/XML/1998/namespace"/>
    <ds:schemaRef ds:uri="http://purl.org/dc/terms/"/>
    <ds:schemaRef ds:uri="f54f3d12-6714-4d85-a2a8-5b917b2afbe6"/>
    <ds:schemaRef ds:uri="http://schemas.microsoft.com/office/2006/documentManagement/types"/>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FB10D0F6-BB83-4187-8FCB-093BB42E49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f3d12-6714-4d85-a2a8-5b917b2afb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open vragen</vt:lpstr>
      <vt:lpstr>Beoordelaar 1</vt:lpstr>
      <vt:lpstr>Beoordelaar 2</vt:lpstr>
      <vt:lpstr>Beoordelaar 3</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25-6</dc:description>
  <cp:lastModifiedBy/>
  <cp:revision/>
  <dcterms:created xsi:type="dcterms:W3CDTF">2006-09-16T00:00:00Z</dcterms:created>
  <dcterms:modified xsi:type="dcterms:W3CDTF">2022-03-18T09:10:37Z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0x01010078719E048D3F074DA054CA896A86D284</vt:lpwstr>
  </property>
</Properties>
</file>