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codeName="ThisWorkbook" defaultThemeVersion="166925"/>
  <mc:AlternateContent xmlns:mc="http://schemas.openxmlformats.org/markup-compatibility/2006">
    <mc:Choice Requires="x15">
      <x15ac:absPath xmlns:x15ac="http://schemas.microsoft.com/office/spreadsheetml/2010/11/ac" url="M:\Luchtvaart RP3\RP3 Pluspakket\Clusters\Modernisering Datalevering Luchtvaart\BREM-OPMET\EU aanbesteding 2022-2023\BREM-OPMET docs\EUA docs herziene aanbesteding\UDAC\"/>
    </mc:Choice>
  </mc:AlternateContent>
  <xr:revisionPtr revIDLastSave="0" documentId="8_{D6892EA6-15F2-43FB-AAA5-ED723AE6BC34}" xr6:coauthVersionLast="36" xr6:coauthVersionMax="36" xr10:uidLastSave="{00000000-0000-0000-0000-000000000000}"/>
  <bookViews>
    <workbookView xWindow="345" yWindow="870" windowWidth="27150" windowHeight="12705" firstSheet="1" activeTab="1" xr2:uid="{5DD4D4A6-1DF5-4E34-A670-82499C8FC51B}"/>
  </bookViews>
  <sheets>
    <sheet name="Instructions" sheetId="1" r:id="rId1"/>
    <sheet name="Requirements" sheetId="2" r:id="rId2"/>
    <sheet name="OPMET messages" sheetId="4" r:id="rId3"/>
    <sheet name="Inputdata" sheetId="5" state="hidden" r:id="rId4"/>
  </sheets>
  <definedNames>
    <definedName name="_xlnm._FilterDatabase" localSheetId="1" hidden="1">Requirements!$A$1:$F$15</definedName>
    <definedName name="_xlnm.Print_Area" localSheetId="1">Requirements!$A:$F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2" i="2" l="1"/>
  <c r="G99" i="2"/>
  <c r="G98" i="2"/>
  <c r="G97" i="2"/>
  <c r="G96" i="2"/>
  <c r="G95" i="2"/>
  <c r="G94" i="2"/>
  <c r="G93" i="2"/>
  <c r="G92" i="2"/>
  <c r="G91" i="2"/>
  <c r="G90" i="2"/>
  <c r="G89" i="2"/>
  <c r="G88" i="2"/>
  <c r="G87" i="2"/>
  <c r="G86" i="2"/>
  <c r="G85" i="2"/>
  <c r="G84" i="2"/>
  <c r="G83" i="2"/>
  <c r="G80" i="2"/>
  <c r="G79" i="2"/>
  <c r="G78" i="2"/>
  <c r="G77" i="2"/>
  <c r="G76" i="2"/>
  <c r="G75" i="2"/>
  <c r="G74" i="2"/>
  <c r="G73" i="2"/>
  <c r="G72" i="2"/>
  <c r="G71" i="2"/>
  <c r="G70" i="2"/>
  <c r="G69" i="2"/>
  <c r="G68" i="2"/>
  <c r="G65" i="2"/>
  <c r="G64" i="2"/>
  <c r="G63" i="2"/>
  <c r="G62" i="2"/>
  <c r="G61" i="2"/>
  <c r="G60" i="2"/>
  <c r="G58" i="2"/>
  <c r="G57" i="2"/>
  <c r="G56" i="2"/>
  <c r="G55" i="2"/>
  <c r="G54" i="2"/>
  <c r="G51" i="2"/>
  <c r="G50" i="2"/>
  <c r="G47" i="2"/>
  <c r="G46" i="2"/>
  <c r="G43" i="2"/>
  <c r="G42" i="2"/>
  <c r="G41" i="2"/>
  <c r="G40" i="2"/>
  <c r="G37" i="2"/>
  <c r="G36" i="2"/>
  <c r="G35" i="2"/>
  <c r="G34" i="2"/>
  <c r="G33" i="2"/>
  <c r="G30" i="2"/>
  <c r="G29" i="2"/>
  <c r="G28" i="2"/>
  <c r="G27" i="2"/>
  <c r="G26" i="2"/>
  <c r="G25" i="2"/>
  <c r="G22" i="2"/>
  <c r="G21" i="2"/>
  <c r="G20" i="2"/>
  <c r="G19" i="2"/>
  <c r="G18" i="2"/>
  <c r="G15" i="2"/>
  <c r="G14" i="2"/>
  <c r="G13" i="2"/>
  <c r="G12" i="2"/>
  <c r="G11" i="2"/>
  <c r="G10" i="2"/>
  <c r="G9" i="2"/>
  <c r="G8" i="2"/>
  <c r="G59" i="2"/>
  <c r="C30" i="2"/>
  <c r="C27" i="2"/>
  <c r="F5" i="2"/>
  <c r="C28" i="2"/>
  <c r="C36" i="2"/>
  <c r="C35" i="2"/>
  <c r="C29" i="2"/>
  <c r="C26" i="2"/>
  <c r="C37" i="2"/>
  <c r="C34" i="2"/>
  <c r="C33" i="2"/>
  <c r="C25" i="2"/>
</calcChain>
</file>

<file path=xl/sharedStrings.xml><?xml version="1.0" encoding="utf-8"?>
<sst xmlns="http://schemas.openxmlformats.org/spreadsheetml/2006/main" count="456" uniqueCount="276">
  <si>
    <t>Programme of Requirements</t>
  </si>
  <si>
    <t>version:</t>
  </si>
  <si>
    <t>V1.0 Date 02/10/23 (Final version)</t>
  </si>
  <si>
    <t>KNMI MET/ANSP System replacement</t>
  </si>
  <si>
    <t>IMPORTANT INFORMATION</t>
  </si>
  <si>
    <r>
      <t>This Program of Requirements and Desirables forms an integral part of the Tender</t>
    </r>
    <r>
      <rPr>
        <sz val="11"/>
        <color theme="1"/>
        <rFont val="Calibri"/>
        <family val="2"/>
        <scheme val="minor"/>
      </rPr>
      <t xml:space="preserve">. It details the functional and non-functional Requirements  for the </t>
    </r>
    <r>
      <rPr>
        <b/>
        <sz val="11"/>
        <color theme="1"/>
        <rFont val="Calibri"/>
        <family val="2"/>
        <scheme val="minor"/>
      </rPr>
      <t>KNMI MET/ANSP system replacement.</t>
    </r>
    <r>
      <rPr>
        <b/>
        <sz val="11"/>
        <color rgb="FF000000"/>
        <rFont val="Calibri"/>
        <family val="2"/>
      </rPr>
      <t xml:space="preserve"> </t>
    </r>
    <r>
      <rPr>
        <sz val="11"/>
        <color theme="1"/>
        <rFont val="Calibri"/>
        <family val="2"/>
        <scheme val="minor"/>
      </rPr>
      <t xml:space="preserve"> 
For KNMI it is relevant to distinguish between the type of solution (on premise or SaaS) offered and a Tenderer can offer only one type. Therefore Tenderer is asked to select the solution type offered in line 5 of the Requierements sheet. The choice toggles the requirement type in sections C and D from Mandatory (M) to Not-Applicable (N/A).
A Requirement is either a Mandatory requirement (M) or a Desirable (D).  The Tenderer must answer all Mandatory requirements (Yes/No) and can add short remarks in this document (The requirements sheet). </t>
    </r>
    <r>
      <rPr>
        <b/>
        <sz val="11"/>
        <color theme="1"/>
        <rFont val="Calibri"/>
        <family val="2"/>
        <scheme val="minor"/>
      </rPr>
      <t>Note:</t>
    </r>
    <r>
      <rPr>
        <sz val="11"/>
        <color theme="1"/>
        <rFont val="Calibri"/>
        <family val="2"/>
        <scheme val="minor"/>
      </rPr>
      <t xml:space="preserve"> Your remarks may not act as a qualification of your answer.
For some Mandatory requirements a substantiation is required in order for KNMI to score the award criterion. The same applies for all Desirables.
For more information on the award criteria, see the Descriptive Document and its Annex 6. In general, the assessment is done using the guidelines described in the Descriptive Document. Additional focus points are mentioned in the Evaluation Criteria next to each Desirable, indicating the specific aspects that are of interest to the KNMI assessment team. Read these carefully, because for the  Desirables these evaluation criteria can contain guidelines on what is considered necessary to achieve the minimum score.
This document also functions as the formal declaration of the Tenderer to comply with the Requirements and to indicate to what extent the Tenderer complies with the Desirables. For this purpose, fill in the Requirements and Desirables sheet of this excel file (Requirements sheet) for all orange cells. These cells typically contain a drop-down menu that can be used to select the proper option. Tenderer may not change any other cells within this excel file even if technically possible. For the purpose of answering the open Desirables with a substantiation, Annex 6 is provided with a numbering of the Desirables that require substantiations. Tenderer may use this annex to structure the substantiations. Tenderer may also use an own template or file to structure the substantiations. In all cases, the text in this Program of Requirements is leading for all Requirements. 
The amount of space available for the substantiations is given in terms of A4 pages. This is done deliberately to allow for the inclusion of figures &amp; graphs which tenderer may use to support the substantiation. The text in these substantiations must be in "Calibri" font with font size 11pt or larger. Any text within graphics must be of similar (or larger) size and readability. Any substantiation text or graphics which are outside the allowed size will be ignored during the assessment.</t>
    </r>
    <r>
      <rPr>
        <sz val="11"/>
        <color theme="1"/>
        <rFont val="Calibri"/>
        <family val="2"/>
      </rPr>
      <t xml:space="preserve">
</t>
    </r>
  </si>
  <si>
    <t>Definitions</t>
  </si>
  <si>
    <t>User</t>
  </si>
  <si>
    <t>KNMI recognizes the following types of user:
System administrator
Meteo user (KNMI internal user of UI to retrieve data from system)
Aviation user (user of KNMI extranet, retrieves data-selections and flightdocs)</t>
  </si>
  <si>
    <t>List of abbreviations</t>
  </si>
  <si>
    <t>AWS</t>
  </si>
  <si>
    <t>Amazon Web Services</t>
  </si>
  <si>
    <t>SAAS</t>
  </si>
  <si>
    <t>Software-as-a-Service</t>
  </si>
  <si>
    <t>CI/CD</t>
  </si>
  <si>
    <t>Continuous Improvement/Continuous Delivery</t>
  </si>
  <si>
    <t>EU/EEA</t>
  </si>
  <si>
    <t>European Union/ European Economic Area</t>
  </si>
  <si>
    <t>MSS</t>
  </si>
  <si>
    <t>Message Switching System</t>
  </si>
  <si>
    <t>UWT</t>
  </si>
  <si>
    <t>Upper Wind  &amp; Temperature chart</t>
  </si>
  <si>
    <t>SIGWX</t>
  </si>
  <si>
    <t>Significant Weather Chart</t>
  </si>
  <si>
    <t>SPWX</t>
  </si>
  <si>
    <t>SPace Weather Center</t>
  </si>
  <si>
    <t>TCAC</t>
  </si>
  <si>
    <t>Tropical Cyclone Advisory Center</t>
  </si>
  <si>
    <t>VAAC</t>
  </si>
  <si>
    <t>Volcanic Ash Advisory Center</t>
  </si>
  <si>
    <t>MWO</t>
  </si>
  <si>
    <t>Meteorologic Watch Office</t>
  </si>
  <si>
    <t>AMO</t>
  </si>
  <si>
    <t>Aerodrome Meteorological Office</t>
  </si>
  <si>
    <t>AMS</t>
  </si>
  <si>
    <t>Aerodrome Meteorological Station</t>
  </si>
  <si>
    <t>GLLFC</t>
  </si>
  <si>
    <t>Graphical Low Level Forecast</t>
  </si>
  <si>
    <t>V1.0 Date 03/10/23 (Final version)</t>
  </si>
  <si>
    <t>Tenderer response</t>
  </si>
  <si>
    <t>Please select the type of solution you are offering:   
An 'On-premise' deployable System or a SaaS deployment.  If you choose 'On-premise' fill out all sections except D and if you choose SaaS fill out all sections except C.</t>
  </si>
  <si>
    <t>On-premise</t>
  </si>
  <si>
    <r>
      <rPr>
        <b/>
        <sz val="11"/>
        <color theme="0"/>
        <rFont val="Calibri"/>
        <family val="2"/>
        <scheme val="minor"/>
      </rPr>
      <t>No.</t>
    </r>
  </si>
  <si>
    <t>Requirement</t>
  </si>
  <si>
    <t>Type</t>
  </si>
  <si>
    <t>Clarification</t>
  </si>
  <si>
    <t>Meets requirement Yes/No</t>
  </si>
  <si>
    <t>Remarks</t>
  </si>
  <si>
    <t>Status</t>
  </si>
  <si>
    <t>A</t>
  </si>
  <si>
    <t xml:space="preserve">General requirements </t>
  </si>
  <si>
    <t>The System complies with the EUR OPMET data management regulations.</t>
  </si>
  <si>
    <t>M</t>
  </si>
  <si>
    <t>data management regulations</t>
  </si>
  <si>
    <t>Select your answer:</t>
  </si>
  <si>
    <t>The System complies with  the SAML 2.0 standard (for the exchange of authentication and authorisation information).</t>
  </si>
  <si>
    <t>security standard</t>
  </si>
  <si>
    <t>The System complies with information security requirements specified in NEN-ISO/IEC 27002:2017 or equivalent.</t>
  </si>
  <si>
    <t xml:space="preserve">The System API(s) complies with the OpenAPI Specification. </t>
  </si>
  <si>
    <t xml:space="preserve">API specification </t>
  </si>
  <si>
    <t xml:space="preserve">The Tenderer informs KNMI of new software releases for the System. </t>
  </si>
  <si>
    <t>also see Annex 1A - Draft SLA</t>
  </si>
  <si>
    <t>The Tenderer provides a Software Depot agreement/arrangement for its solution/System.</t>
  </si>
  <si>
    <t>see Annex 6 (Sub Award criterion 12)</t>
  </si>
  <si>
    <t xml:space="preserve">The Tenderer provides an Exit plan. </t>
  </si>
  <si>
    <t>see Annex 6 (Sub Award criterion 15)</t>
  </si>
  <si>
    <t>The System supports integration with all relevant KNMI systems in a Test and Acceptance environment.</t>
  </si>
  <si>
    <t>Both for AWS and SaaS KNMI wants to be able to test changes in the entire system chain (see Descriptive document) before rollout to Production</t>
  </si>
  <si>
    <t>B</t>
  </si>
  <si>
    <t>Operations requirements</t>
  </si>
  <si>
    <t xml:space="preserve">The System is available 24/7 with a guaranteed  up-time of at least 99,8 %. </t>
  </si>
  <si>
    <t xml:space="preserve">Data loss and/or corruption during System failures is on average less than 12 hours. </t>
  </si>
  <si>
    <t>The System and its user interface are able to handle 20 concurrent users.</t>
  </si>
  <si>
    <t>The System is able to handle 100 concurrent data requests.</t>
  </si>
  <si>
    <t>In case of end-user access via the KNMI website aviationweather.nl, the System must be able to handle 100 concurrent data requests.</t>
  </si>
  <si>
    <t>The System is configurable by a System user interface.</t>
  </si>
  <si>
    <t>This pertains to all administrator influenced settings.</t>
  </si>
  <si>
    <t>C</t>
  </si>
  <si>
    <t>On-premise solution (AWS)</t>
  </si>
  <si>
    <t>The System can be deployed from Gitlab with CI/CD.</t>
  </si>
  <si>
    <t>The System can be deployed in a Test/Acceptance and a Production environment in the KNMI AWS cloud.</t>
  </si>
  <si>
    <t>The System provides functionality to enable KNMI to perform automated testing using KNMI testdata.</t>
  </si>
  <si>
    <t>The System produces logfiles that allow monitoring its operation.</t>
  </si>
  <si>
    <t xml:space="preserve">KNMI uses Grafana for monitoring its applications.  </t>
  </si>
  <si>
    <t>The System can be launched/accessed via the website aviationweather.nl.</t>
  </si>
  <si>
    <t>see Descriptive document section 1.1.1.
see Annex 6 (Sub Award criterion 4)</t>
  </si>
  <si>
    <t>The System can run on Linux.</t>
  </si>
  <si>
    <t xml:space="preserve">We do not want a Windows-only system. </t>
  </si>
  <si>
    <t>D</t>
  </si>
  <si>
    <t>SaaS solution</t>
  </si>
  <si>
    <t>The System/Product of the Tenderer are open to audits from or on behalf of KNMI.</t>
  </si>
  <si>
    <t>The System is fully hosted (incl. data) in the EU/EER.</t>
  </si>
  <si>
    <t>KNMI may request a security risk analysis prior to awarding the contract</t>
  </si>
  <si>
    <t>The System allows and enables monitoring of its operations by KNMI.</t>
  </si>
  <si>
    <t xml:space="preserve">The System can handle input and output dataflows as described in Descriptive document section 1.1.1. </t>
  </si>
  <si>
    <t>see Descriptive document section 1.1.1, Figure 1.1.</t>
  </si>
  <si>
    <t>see Descriptive document section 1.1.1. 
see Annex 6 (Sub Award criterion 4)</t>
  </si>
  <si>
    <t>E</t>
  </si>
  <si>
    <t>Support and maintenance</t>
  </si>
  <si>
    <t>During the intended use of at least 5 years, with an option to extend its use with maximum 6 years, the Tenderer must guarantee support and maintainance of the System.</t>
  </si>
  <si>
    <t>During the intended period of use, the Tenderer guarantees the further development of the System, according to EU/WMO/ICAO rules and regulations.</t>
  </si>
  <si>
    <t xml:space="preserve">A helpdesk with skilled personell is available, reachable during agreed hours by telephone and e-mail. </t>
  </si>
  <si>
    <t>see also Annex 1A - Draft SLA</t>
  </si>
  <si>
    <t xml:space="preserve">During the entire period of support, the Tenderer is responsible for bug fixing. </t>
  </si>
  <si>
    <t>F</t>
  </si>
  <si>
    <t>Services</t>
  </si>
  <si>
    <t xml:space="preserve">The System is configured by the Tenderer before its first use at KNMI. </t>
  </si>
  <si>
    <t>see Annex 1 - Draft Agreement</t>
  </si>
  <si>
    <t xml:space="preserve">A training on use and configuration of the System is provided for KNMI users and administrators (max. 6 persons). </t>
  </si>
  <si>
    <t>Training can be provided either on-site (De Bilt) or on-line.</t>
  </si>
  <si>
    <t>G</t>
  </si>
  <si>
    <t>Delivery</t>
  </si>
  <si>
    <t>Tenderer will support a Site Acceptance Test by deploying the System in a KNMI accessible test environment.</t>
  </si>
  <si>
    <t>The System is delivered with complete (digital) documentation of all software components/functionalities and its user interface. Language must be English.</t>
  </si>
  <si>
    <t>H</t>
  </si>
  <si>
    <t>System input requirements (ingest messages/charts/data-files, create metadata): ingest=retrieve, receive and store</t>
  </si>
  <si>
    <t xml:space="preserve">The System is able to ingest international OPMET messages in TAC and IWXXM format from the KNMI MSS. 
Source of these messages is SADIS (backup is WIFS). KNMI MSS retrieves these messages from SADIS/WIFS. </t>
  </si>
  <si>
    <t>KNMI MSS pushes files with these messages onto the BREM-OPMET server. 
The current KNMI MSS:  MESSIR_COMM V8.4.16.3 – K2J (Corobor Systems)
see Annex 6 (Sub Award criterion 5)</t>
  </si>
  <si>
    <t xml:space="preserve">The System is able to ingest national OPMET messages in TAC and IWXXM format from the KNMI MSS. 
Source of these messages is KNMI. KNMI MSS retrieves these messages from KNMI. </t>
  </si>
  <si>
    <t xml:space="preserve">The System is able to ingest WAFC based UWT and  SIGWX weather charts. 
Source of these charts is KNMI. </t>
  </si>
  <si>
    <t xml:space="preserve">Current KNMI OPMET system can handle most common graphical formats such as png, gif, jpg, tif.  
To produce these charts, KNMI currently processes BUFR and GRIB data from WAFC's. In the future KNMI will change this to IWXXM. </t>
  </si>
  <si>
    <t xml:space="preserve">The System is able to ingest national Graphic Low Level Forecasts (GLLFC) weather charts. 
Source of these charts is KNMI.  </t>
  </si>
  <si>
    <t xml:space="preserve">GLLFC's are produced at KNMI for the Dutch Flight Information Regions and part of the English and Scotisch FIRs. 
In the charts areas are drawn with significant weather. Current KNMI file format for these charts is PDF.
The new OPMET system should be able to ingest these charts and store its metadata. </t>
  </si>
  <si>
    <t>The System is able to receive all WAFC SIGWX and UWT data for further processing.</t>
  </si>
  <si>
    <t>WAFC SIGWX and UWT data in BUFR, GRIB and in the future IWXXM data formats, provided by either SADIS or WIFS. 
see Annex 6 (Sub Award criterion 1)</t>
  </si>
  <si>
    <t>The System is able to ingest OPMET messages directly from SADIS as primary WAFC data source in a SWIM compliant manner.</t>
  </si>
  <si>
    <r>
      <rPr>
        <sz val="11"/>
        <color theme="1"/>
        <rFont val="Calibri"/>
        <family val="2"/>
        <scheme val="minor"/>
      </rPr>
      <t>see Annex 6 (Sub Award criterion 5)</t>
    </r>
    <r>
      <rPr>
        <sz val="11"/>
        <color theme="1"/>
        <rFont val="Calibri (Hoofdtekst)"/>
      </rPr>
      <t xml:space="preserve"> </t>
    </r>
    <r>
      <rPr>
        <u/>
        <sz val="11"/>
        <color theme="10"/>
        <rFont val="Calibri"/>
        <family val="2"/>
        <scheme val="minor"/>
      </rPr>
      <t xml:space="preserve">
SADIS specification</t>
    </r>
  </si>
  <si>
    <t xml:space="preserve"> </t>
  </si>
  <si>
    <t>The System is able to ingest OPMET messages directly from WIFS  as secundary WAFC data source in a SWIM compliant manner.</t>
  </si>
  <si>
    <t>see Annex 6 (Sub Award criterion 5)</t>
  </si>
  <si>
    <r>
      <t>The System is able to ingest OPMET messages in IWXXM format from I</t>
    </r>
    <r>
      <rPr>
        <sz val="11"/>
        <color theme="1"/>
        <rFont val="Calibri (Hoofdtekst)"/>
      </rPr>
      <t>CAO SPWX, TCAC, VAAC, MWO, AMO and AMS</t>
    </r>
    <r>
      <rPr>
        <sz val="11"/>
        <rFont val="Calibri"/>
        <family val="2"/>
        <scheme val="minor"/>
      </rPr>
      <t xml:space="preserve"> in a SWIM compliant manner.</t>
    </r>
  </si>
  <si>
    <t xml:space="preserve">The System stores data for a period which can be configured. A maximum storage time of 5 days is sufficient. </t>
  </si>
  <si>
    <t>storage time to be configured by System administrator</t>
  </si>
  <si>
    <t>The System determines the validity period and the status of each stored OPMET bulletin and report.</t>
  </si>
  <si>
    <r>
      <t xml:space="preserve">Status can be </t>
    </r>
    <r>
      <rPr>
        <i/>
        <sz val="11"/>
        <rFont val="Calibri"/>
        <family val="2"/>
        <scheme val="minor"/>
      </rPr>
      <t>previous</t>
    </r>
    <r>
      <rPr>
        <sz val="11"/>
        <rFont val="Calibri"/>
        <family val="2"/>
        <scheme val="minor"/>
      </rPr>
      <t xml:space="preserve"> (no longer valid) or </t>
    </r>
    <r>
      <rPr>
        <i/>
        <sz val="11"/>
        <rFont val="Calibri"/>
        <family val="2"/>
        <scheme val="minor"/>
      </rPr>
      <t>last</t>
    </r>
    <r>
      <rPr>
        <sz val="11"/>
        <rFont val="Calibri"/>
        <family val="2"/>
        <scheme val="minor"/>
      </rPr>
      <t xml:space="preserve"> (most recent and actual information). 
System must be able to handle ICAO nomencature regarding RRx/RTD, CCx/COR, AMD and NIL.</t>
    </r>
  </si>
  <si>
    <t>The System creates metadata for each stored OPMET bulletin and report.</t>
  </si>
  <si>
    <t>The metadata to be stored and available for data selection: 
-Date/time of the report; 
-The ICAO code for METAR, SPECI and TAF reports; 
-The FIR/UIR code for SIGMET and AIRMET reports and 
-The validity period for TAF, SIGMET and AIRMET reports.</t>
  </si>
  <si>
    <t>The System creates metadata for each stored weather (UWT, SIGWX, GLLFC) chart.</t>
  </si>
  <si>
    <t>The metadata to be stored and available for data selection: 
-filename; 
-charttype (UWT, SIGWX or GLLFC); 
-region; 
-flightlevel and 
-UTC-time (validity of the chart).</t>
  </si>
  <si>
    <t>J</t>
  </si>
  <si>
    <t>System output requirements (bulletins, reports, charts and data-files)</t>
  </si>
  <si>
    <t>Together with the System a SWIM compliant API is provided to retrieve data (charts, bulletins, reports or mix).</t>
  </si>
  <si>
    <t>A user can make a selection of OPMET messages (bulletins and/or reports) via the System's User Interface for output on a screen.</t>
  </si>
  <si>
    <t>A user can make a selection of OPMET messages (bulletins and/or reports) via the System's User Interface for output as a PDF file.</t>
  </si>
  <si>
    <t>A user can make a selection of weather charts via the System's User Interface for output as a PDF file.</t>
  </si>
  <si>
    <t>PDF's produced by the System must comply with the ISO standards PDF/A-1, PDF/A-2 and PDF 1.7.</t>
  </si>
  <si>
    <t>A user can make a selection of OPMET messages (bulletins and/or reports) via the System's User Interface for output as an ASCII file.</t>
  </si>
  <si>
    <t>File format could be CSV, TXT or other format supported. 
See Annex 6 (Sub Award criterion 3).</t>
  </si>
  <si>
    <t>The administrator can configure constraints for user selection of data.</t>
  </si>
  <si>
    <t>E.g. it must be possible to prohibit selection of data older than 72 hours. 
We currently store 5 days of OPMET data.</t>
  </si>
  <si>
    <t>The System is able to produce output files with a filename that can be specified/configured by an administrator.</t>
  </si>
  <si>
    <t>The current System for file distribution from KNMI to its internal and external customers is based on filenames with a certain structure (amongst others a date/timestamp and customer name).</t>
  </si>
  <si>
    <t xml:space="preserve">The System is able to deliver its output as datafiles that can be retrieved and redistributed by other systems or applications. </t>
  </si>
  <si>
    <t xml:space="preserve">Output should be provided as datafiles on e.g. a server.  </t>
  </si>
  <si>
    <t xml:space="preserve">The System can produce pre-configured output files (a combination of bulletins and/or reports must be selectable) on a schedule.
</t>
  </si>
  <si>
    <t xml:space="preserve">The administrator should be able to configure a pre-defined query to select a combination of bulletins and/or reports that will be produced in a configurable update frequency (1, 5, 10, 15, 20, 30, 60 minutes, 24 hours or a fixed time).The selection of messages can be based on all metadata elements and retrieve messages up to 72 hours old.
</t>
  </si>
  <si>
    <t xml:space="preserve">The System allows aviation users that are already logged on via aviationweather.nl, to launch the System and retrieve its information without having to log on to the System separately. </t>
  </si>
  <si>
    <t>Information available for retrieval should be PreFlight Briefing document(s) and/or a selection of bulletins, reports, charts and data.</t>
  </si>
  <si>
    <t>The system administrator can produce reports of all fixed data in the system.</t>
  </si>
  <si>
    <t xml:space="preserve">Such as airport list, FIR/UIR's present, pre-defined flightpaths </t>
  </si>
  <si>
    <t>The System is able to produce weather charts (WAFC SIGWX charts and UWT charts) on the basis of data received in GRIB, BUFR and IWXXM format.</t>
  </si>
  <si>
    <t xml:space="preserve">See Annex 6 (Sub Award criterion 2).
The OPMET system should be able to process GRIB, BUFR and the future IWXXM dataformats to produce the SIGWX and UWT weather charts. </t>
  </si>
  <si>
    <t>K</t>
  </si>
  <si>
    <t>Pre Flight Briefing Document (Flightdoc) requirements</t>
  </si>
  <si>
    <t>The System produces pre-flight briefing documents (PFBD) in accordance wih ICAO regulations (Annex III)</t>
  </si>
  <si>
    <t xml:space="preserve">If OPMET reports for a certain airports are not available this must be clearly stated in the document.
see Annex 6 (Sub Award criterion 6). </t>
  </si>
  <si>
    <t xml:space="preserve">The System provides a SWIM compliant API to produce a PFBD </t>
  </si>
  <si>
    <t>The System can produce PFBD in PDF format on schedule</t>
  </si>
  <si>
    <t>Departure, destination and charts can be configured by the administrator. This approach is currently used for the Dutch Caribbean islands.
See also Annex 6 (Sub Award criteria 9).</t>
  </si>
  <si>
    <t>The user can select a start and end point, including waypoints, for flightpath calculation</t>
  </si>
  <si>
    <t xml:space="preserve">selection can be done by using either codes, names or geographical input (lat/lon).
see Annex 6 (Sub Award criterion 7). </t>
  </si>
  <si>
    <t>The administrator can configure the corridor width for flightpath calculation.</t>
  </si>
  <si>
    <t xml:space="preserve">see Annex 6 (Sub Award criteria 7 and 8). </t>
  </si>
  <si>
    <t>The system contains a list of pre-defined flight routes that are extracted from a table</t>
  </si>
  <si>
    <t>The table specifies a list of airports in a predefined order. Standard departure airport for these table driven routes is always Amsterdam Schiphol airpot (EHAM).
See also Annex 6 (Sub Award criteria 10).</t>
  </si>
  <si>
    <t>The administrator can configure the list of pre-defined flight routes</t>
  </si>
  <si>
    <t xml:space="preserve">See also Annex 6 (Sub Award criteria 10). </t>
  </si>
  <si>
    <t>The user can select which weather charts to include in the Flightdoc</t>
  </si>
  <si>
    <t>current charts are UWT, SIGWX and GLLFC</t>
  </si>
  <si>
    <t>The user can select all available ICAO OPMET advisories relevant for the flightpath</t>
  </si>
  <si>
    <t>The user can select the type of flightpath calculation (IFR or VFR)</t>
  </si>
  <si>
    <t>see also Annex 10 - KNMI Flightpath calculation</t>
  </si>
  <si>
    <t>The System calculates an IFR flightpath to retrieve intermediate airports and related OPMET data and charts</t>
  </si>
  <si>
    <t>The System calculates a VFR flightpath to retrieve intermediate airports and related OPMET data and charts</t>
  </si>
  <si>
    <t>Flightpaths can be viewed graphically, projected on a geographical map on screen</t>
  </si>
  <si>
    <t>See Annex 6 (Sub Award criterion 8)</t>
  </si>
  <si>
    <t>PFBD's are produced as PDF files which can be downloaded</t>
  </si>
  <si>
    <t>PFBD PDF's produced by the System must comply with the ISO standards PDF/A-1, PDF/A-2 and PDF 1.7.</t>
  </si>
  <si>
    <t>The System contains an up-to-date list of all civil and military airports worldwide for which OPMET data is made available.</t>
  </si>
  <si>
    <t xml:space="preserve">Explain how the list will be maintained and which metadata is stored. 
see Annex 6 (Sub Award criterion 11). </t>
  </si>
  <si>
    <t>The system stores metadata for each airport in the airport list</t>
  </si>
  <si>
    <t>The minimum metadata to be stored and available for data selection : 
-ICAO code;
-ICAO name (formal); 
-FIR code;  
-Height above MSL; 
-Latitude;
-Longitude;
-Runway length;
-Civil or Military;
-Navigation (IFR/VFR);
-Metar distribution;</t>
  </si>
  <si>
    <t>L</t>
  </si>
  <si>
    <t>WAFS2023 compliancy</t>
  </si>
  <si>
    <t xml:space="preserve">The System must be compliant with the next generation WAFS forecasts and WAFS delivery system  </t>
  </si>
  <si>
    <r>
      <rPr>
        <sz val="11"/>
        <color theme="1"/>
        <rFont val="Calibri"/>
        <family val="2"/>
        <scheme val="minor"/>
      </rPr>
      <t xml:space="preserve">We refer to: </t>
    </r>
    <r>
      <rPr>
        <u/>
        <sz val="11"/>
        <color theme="10"/>
        <rFont val="Calibri"/>
        <family val="2"/>
        <scheme val="minor"/>
      </rPr>
      <t>WAFS2023</t>
    </r>
    <r>
      <rPr>
        <sz val="11"/>
        <color theme="1"/>
        <rFont val="Calibri"/>
        <family val="2"/>
        <scheme val="minor"/>
      </rPr>
      <t xml:space="preserve">. Some parts of the WAFS system will significantly change, e.g.:  </t>
    </r>
    <r>
      <rPr>
        <u/>
        <sz val="11"/>
        <color theme="10"/>
        <rFont val="Calibri"/>
        <family val="2"/>
        <scheme val="minor"/>
      </rPr>
      <t xml:space="preserve">
</t>
    </r>
    <r>
      <rPr>
        <sz val="11"/>
        <color theme="1"/>
        <rFont val="Calibri"/>
        <family val="2"/>
        <scheme val="minor"/>
      </rPr>
      <t xml:space="preserve">- Significant increase in horizontal, veritcal and temporal resolutions of grid-poin forecasts;
- The introduction of probabilistic forecasts;
- Additional valid times and increased vertical and horizontal domain for SIGWX forecasts;
- Next generation SIGWX forecasts will be in IWXXM format. This will be the new ICAO standard;
- Production of SIGWX forecasts in BUFR format will cease late 2026;
- Next generation WAFS dissemination system SADIS and WIFS will be cloud based;
- SADIS FTP is planned for retirement late 2028. </t>
    </r>
  </si>
  <si>
    <t>List of required OPMET messages</t>
  </si>
  <si>
    <t>The following list is not exhaustive but shows the messages is use in the current system</t>
  </si>
  <si>
    <t>(TAC) Bulletin</t>
  </si>
  <si>
    <t>IWXXM</t>
  </si>
  <si>
    <t>EUR OPMET</t>
  </si>
  <si>
    <t>Bulletin</t>
  </si>
  <si>
    <t>Identifier</t>
  </si>
  <si>
    <t>data mgt</t>
  </si>
  <si>
    <t>Name</t>
  </si>
  <si>
    <t>SA</t>
  </si>
  <si>
    <t>LA</t>
  </si>
  <si>
    <t>X</t>
  </si>
  <si>
    <t>METAR</t>
  </si>
  <si>
    <t>SP</t>
  </si>
  <si>
    <t>LP</t>
  </si>
  <si>
    <t>SPECI</t>
  </si>
  <si>
    <t>FC</t>
  </si>
  <si>
    <t>LC</t>
  </si>
  <si>
    <t>TAF</t>
  </si>
  <si>
    <t>FT</t>
  </si>
  <si>
    <t>LT</t>
  </si>
  <si>
    <t>UA</t>
  </si>
  <si>
    <t>n/a</t>
  </si>
  <si>
    <t>SPECIAL AIR-reports</t>
  </si>
  <si>
    <t>UD</t>
  </si>
  <si>
    <t>AMDAR</t>
  </si>
  <si>
    <t>UX</t>
  </si>
  <si>
    <t>PIREP</t>
  </si>
  <si>
    <t>WA</t>
  </si>
  <si>
    <t>LW</t>
  </si>
  <si>
    <t>AIRMET</t>
  </si>
  <si>
    <t>WC</t>
  </si>
  <si>
    <t>LY</t>
  </si>
  <si>
    <t>SIGMET/WARNING for TC (CYCLOON)</t>
  </si>
  <si>
    <t>WH</t>
  </si>
  <si>
    <t>WARNING HURRICANE</t>
  </si>
  <si>
    <t>WN</t>
  </si>
  <si>
    <t>WARNING NUCLEAR</t>
  </si>
  <si>
    <t>WO</t>
  </si>
  <si>
    <t>WARNING OTHER</t>
  </si>
  <si>
    <t>WONL6*</t>
  </si>
  <si>
    <t>BRIEFING TEKSTEN</t>
  </si>
  <si>
    <t>WS</t>
  </si>
  <si>
    <t>LS</t>
  </si>
  <si>
    <t>SIGMET</t>
  </si>
  <si>
    <t>WT</t>
  </si>
  <si>
    <t>WARNING TROPICAL STORM</t>
  </si>
  <si>
    <t>WV</t>
  </si>
  <si>
    <t>LV</t>
  </si>
  <si>
    <t>SIGMET/WARNING for VC (VULCANIC ASH)</t>
  </si>
  <si>
    <t>FA</t>
  </si>
  <si>
    <t xml:space="preserve">GAMET </t>
  </si>
  <si>
    <t>FB</t>
  </si>
  <si>
    <t>GAFOR</t>
  </si>
  <si>
    <t>FK</t>
  </si>
  <si>
    <t>LK</t>
  </si>
  <si>
    <t xml:space="preserve">Tropical Cyclone Advisories (TCA) </t>
  </si>
  <si>
    <t>FO</t>
  </si>
  <si>
    <t>Guidance (middel)lange termijn</t>
  </si>
  <si>
    <t>FP</t>
  </si>
  <si>
    <t>Verwachting (middel)lange termijn</t>
  </si>
  <si>
    <t>FV</t>
  </si>
  <si>
    <t>LU</t>
  </si>
  <si>
    <t>Volcanic Ash Advisory (VAA)</t>
  </si>
  <si>
    <t>FXXN</t>
  </si>
  <si>
    <t>VOLCANIC ASH CONCENTRATION</t>
  </si>
  <si>
    <t>FXNL</t>
  </si>
  <si>
    <t>?</t>
  </si>
  <si>
    <t>North Sea Area Forecast (NAF)</t>
  </si>
  <si>
    <t>SXNL47</t>
  </si>
  <si>
    <t>AAA-Winden voor LVNL</t>
  </si>
  <si>
    <t>FN</t>
  </si>
  <si>
    <t>LN</t>
  </si>
  <si>
    <t xml:space="preserve">X </t>
  </si>
  <si>
    <t>Space Weather Advisory (SWXA)</t>
  </si>
  <si>
    <t>NO</t>
  </si>
  <si>
    <t>ADMIN</t>
  </si>
  <si>
    <t>SaaS</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</si>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</sst>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
      <i/>
      <sz val="11"/>
      <name val="Calibri"/>
      <family val="2"/>
      <scheme val="minor"/>
    </font>
    <font>
      <b/>
      <sz val="11"/>
      <color rgb="FF000000"/>
      <name val="Calibri"/>
      <family val="2"/>
    </font>
    <font>
      <sz val="11"/>
      <color rgb="FF000000"/>
      <name val="Calibri"/>
      <family val="2"/>
    </font>
    <font>
      <b/>
      <sz val="18"/>
      <color theme="1"/>
      <name val="Calibri"/>
      <family val="2"/>
      <scheme val="minor"/>
    </font>
    <font>
      <sz val="8"/>
      <color theme="1"/>
      <name val="Calibri"/>
      <family val="2"/>
      <scheme val="minor"/>
    </font>
    <font>
      <sz val="8"/>
      <name val="Calibri"/>
      <family val="2"/>
      <scheme val="minor"/>
    </font>
    <font>
      <b/>
      <sz val="10"/>
      <color theme="1"/>
      <name val="Calibri"/>
      <family val="2"/>
      <scheme val="minor"/>
    </font>
    <font>
      <sz val="11"/>
      <color theme="1"/>
      <name val="Calibri"/>
      <family val="2"/>
    </font>
    <font>
      <b/>
      <sz val="18"/>
      <color rgb="FFFF0000"/>
      <name val="Calibri"/>
      <family val="2"/>
      <scheme val="minor"/>
    </font>
    <font>
      <sz val="11"/>
      <color theme="1"/>
      <name val="Calibri"/>
      <family val="2"/>
      <scheme val="minor"/>
    </font>
    <font>
      <sz val="11"/>
      <color rgb="FF9C0006"/>
      <name val="Calibri"/>
      <family val="2"/>
      <scheme val="minor"/>
    </font>
    <font>
      <sz val="11"/>
      <color theme="1"/>
      <name val="Calibri (Hoofdtekst)"/>
    </font>
  </fonts>
  <fills count="13">
    <fill>
      <patternFill patternType="none"/>
    </fill>
    <fill>
      <patternFill patternType="gray125"/>
    </fill>
    <fill>
      <patternFill patternType="solid">
        <fgColor theme="8" tint="-0.499984740745262"/>
        <bgColor indexed="64"/>
      </patternFill>
    </fill>
    <fill>
      <patternFill patternType="solid">
        <fgColor theme="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C6E0B4"/>
        <bgColor rgb="FF000000"/>
      </patternFill>
    </fill>
    <fill>
      <patternFill patternType="solid">
        <fgColor theme="9"/>
        <bgColor indexed="64"/>
      </patternFill>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theme="5" tint="0.79998168889431442"/>
        <bgColor indexed="65"/>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6" fillId="0" borderId="0" applyNumberFormat="0" applyFill="0" applyBorder="0" applyAlignment="0" applyProtection="0"/>
    <xf numFmtId="0" fontId="17" fillId="11" borderId="0" applyNumberFormat="0" applyBorder="0" applyAlignment="0" applyProtection="0"/>
    <xf numFmtId="0" fontId="16" fillId="12" borderId="0" applyNumberFormat="0" applyBorder="0" applyAlignment="0" applyProtection="0"/>
  </cellStyleXfs>
  <cellXfs count="94">
    <xf numFmtId="0" fontId="0" fillId="0" borderId="0" xfId="0"/>
    <xf numFmtId="0" fontId="1" fillId="2" borderId="0" xfId="0" applyFont="1" applyFill="1" applyAlignment="1">
      <alignment vertical="top" wrapText="1"/>
    </xf>
    <xf numFmtId="0" fontId="1" fillId="2" borderId="0" xfId="0" applyFont="1" applyFill="1" applyAlignment="1">
      <alignment horizontal="left" vertical="top" wrapText="1"/>
    </xf>
    <xf numFmtId="0" fontId="5" fillId="0" borderId="0" xfId="0" applyFont="1" applyAlignment="1">
      <alignment vertical="top" wrapText="1"/>
    </xf>
    <xf numFmtId="0" fontId="3" fillId="3" borderId="0" xfId="0" applyFont="1" applyFill="1"/>
    <xf numFmtId="0" fontId="4" fillId="4" borderId="0" xfId="0" applyFont="1" applyFill="1"/>
    <xf numFmtId="0" fontId="0" fillId="4" borderId="0" xfId="0" applyFill="1"/>
    <xf numFmtId="0" fontId="3" fillId="4" borderId="0" xfId="0" applyFont="1" applyFill="1"/>
    <xf numFmtId="0" fontId="6" fillId="0" borderId="0" xfId="1" applyAlignment="1">
      <alignment vertical="top" wrapText="1"/>
    </xf>
    <xf numFmtId="0" fontId="5" fillId="0" borderId="0" xfId="0" applyFont="1" applyAlignment="1">
      <alignment horizontal="left" vertical="top" wrapText="1"/>
    </xf>
    <xf numFmtId="0" fontId="6" fillId="0" borderId="0" xfId="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vertical="top"/>
    </xf>
    <xf numFmtId="0" fontId="0" fillId="0" borderId="0" xfId="0" applyAlignment="1">
      <alignment horizontal="left" vertical="top" wrapText="1"/>
    </xf>
    <xf numFmtId="0" fontId="3" fillId="5" borderId="0" xfId="0" applyFont="1" applyFill="1" applyAlignment="1">
      <alignment horizontal="left" vertical="top" wrapText="1"/>
    </xf>
    <xf numFmtId="0" fontId="3" fillId="5" borderId="0" xfId="0" applyFont="1" applyFill="1" applyAlignment="1">
      <alignment horizontal="left" vertical="top"/>
    </xf>
    <xf numFmtId="0" fontId="3" fillId="5" borderId="0" xfId="0" applyFont="1" applyFill="1" applyAlignment="1">
      <alignment horizontal="left" vertical="center" wrapText="1"/>
    </xf>
    <xf numFmtId="0" fontId="0" fillId="4" borderId="0" xfId="0" applyFill="1" applyAlignment="1">
      <alignment horizontal="center"/>
    </xf>
    <xf numFmtId="0" fontId="3" fillId="4" borderId="0" xfId="0" applyFont="1" applyFill="1" applyAlignment="1">
      <alignment horizontal="center"/>
    </xf>
    <xf numFmtId="0" fontId="4" fillId="0" borderId="0" xfId="0" applyFont="1"/>
    <xf numFmtId="0" fontId="8" fillId="7" borderId="0" xfId="0" applyFont="1" applyFill="1"/>
    <xf numFmtId="0" fontId="9" fillId="0" borderId="0" xfId="0" applyFont="1"/>
    <xf numFmtId="0" fontId="0" fillId="0" borderId="0" xfId="0" applyAlignment="1">
      <alignment horizontal="left" vertical="top"/>
    </xf>
    <xf numFmtId="0" fontId="0" fillId="0" borderId="0" xfId="0" applyAlignment="1">
      <alignment wrapText="1"/>
    </xf>
    <xf numFmtId="0" fontId="3" fillId="0" borderId="0" xfId="0" applyFont="1" applyAlignment="1">
      <alignment vertical="top"/>
    </xf>
    <xf numFmtId="0" fontId="3" fillId="8" borderId="0" xfId="0" applyFont="1" applyFill="1"/>
    <xf numFmtId="0" fontId="0" fillId="8" borderId="0" xfId="0" applyFill="1"/>
    <xf numFmtId="0" fontId="3" fillId="9" borderId="0" xfId="0" applyFont="1" applyFill="1" applyAlignment="1">
      <alignment vertical="top" wrapText="1"/>
    </xf>
    <xf numFmtId="0" fontId="10" fillId="4" borderId="0" xfId="0" applyFont="1" applyFill="1"/>
    <xf numFmtId="0" fontId="11" fillId="6" borderId="0" xfId="1" applyFont="1" applyFill="1" applyAlignment="1">
      <alignment vertical="top" wrapText="1"/>
    </xf>
    <xf numFmtId="0" fontId="3" fillId="9" borderId="0" xfId="0" applyFont="1" applyFill="1" applyAlignment="1">
      <alignment horizontal="left" vertical="top"/>
    </xf>
    <xf numFmtId="0" fontId="0" fillId="9" borderId="0" xfId="0" applyFill="1"/>
    <xf numFmtId="0" fontId="0" fillId="3" borderId="0" xfId="0" applyFill="1"/>
    <xf numFmtId="0" fontId="5" fillId="5" borderId="0" xfId="0" applyFont="1" applyFill="1" applyAlignment="1">
      <alignment vertical="top" wrapText="1"/>
    </xf>
    <xf numFmtId="0" fontId="12" fillId="0" borderId="0" xfId="0" quotePrefix="1" applyFont="1" applyAlignment="1">
      <alignment vertical="top" wrapText="1"/>
    </xf>
    <xf numFmtId="0" fontId="13" fillId="6" borderId="0" xfId="0" applyFont="1" applyFill="1" applyAlignment="1">
      <alignment vertical="top"/>
    </xf>
    <xf numFmtId="0" fontId="1" fillId="2" borderId="0" xfId="0" applyFont="1" applyFill="1" applyAlignment="1" applyProtection="1">
      <alignment horizontal="center" vertical="top" wrapText="1"/>
      <protection locked="0"/>
    </xf>
    <xf numFmtId="0" fontId="1" fillId="2" borderId="0" xfId="0" applyFont="1" applyFill="1" applyAlignment="1" applyProtection="1">
      <alignment vertical="top" wrapText="1"/>
      <protection locked="0"/>
    </xf>
    <xf numFmtId="0" fontId="1" fillId="2" borderId="0" xfId="0" applyFont="1" applyFill="1" applyAlignment="1" applyProtection="1">
      <alignment horizontal="left" vertical="top" wrapText="1"/>
      <protection locked="0"/>
    </xf>
    <xf numFmtId="0" fontId="3" fillId="5" borderId="0" xfId="0" applyFont="1" applyFill="1" applyAlignment="1" applyProtection="1">
      <alignment horizontal="center" vertical="top" wrapText="1"/>
      <protection locked="0"/>
    </xf>
    <xf numFmtId="0" fontId="3" fillId="5" borderId="0" xfId="0" applyFont="1" applyFill="1" applyAlignment="1" applyProtection="1">
      <alignment vertical="top" wrapText="1"/>
      <protection locked="0"/>
    </xf>
    <xf numFmtId="0" fontId="3" fillId="5" borderId="0" xfId="0" applyFont="1" applyFill="1" applyAlignment="1" applyProtection="1">
      <alignment horizontal="left" vertical="top" wrapText="1"/>
      <protection locked="0"/>
    </xf>
    <xf numFmtId="0" fontId="5" fillId="0" borderId="0" xfId="0" applyFont="1" applyAlignment="1" applyProtection="1">
      <alignment horizontal="center" vertical="top" wrapText="1"/>
      <protection locked="0"/>
    </xf>
    <xf numFmtId="0" fontId="5" fillId="0" borderId="0" xfId="0" applyFont="1" applyAlignment="1" applyProtection="1">
      <alignment vertical="top" wrapText="1"/>
      <protection locked="0"/>
    </xf>
    <xf numFmtId="0" fontId="6" fillId="0" borderId="0" xfId="1" applyAlignment="1" applyProtection="1">
      <alignment vertical="top" wrapText="1"/>
      <protection locked="0"/>
    </xf>
    <xf numFmtId="0" fontId="6" fillId="0" borderId="0" xfId="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3" fillId="5" borderId="0" xfId="0" applyFont="1" applyFill="1" applyAlignment="1" applyProtection="1">
      <alignment horizontal="left" vertical="top"/>
      <protection locked="0"/>
    </xf>
    <xf numFmtId="0" fontId="0" fillId="0" borderId="0" xfId="0" applyAlignment="1" applyProtection="1">
      <alignment horizontal="center" vertical="top" wrapText="1"/>
      <protection locked="0"/>
    </xf>
    <xf numFmtId="0" fontId="0" fillId="0" borderId="0" xfId="0"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3" fillId="0" borderId="0" xfId="0" applyFont="1" applyAlignment="1" applyProtection="1">
      <alignment horizontal="left" vertical="top"/>
      <protection locked="0"/>
    </xf>
    <xf numFmtId="0" fontId="0" fillId="0" borderId="0" xfId="0" applyProtection="1">
      <protection locked="0"/>
    </xf>
    <xf numFmtId="0" fontId="0" fillId="0" borderId="0" xfId="0" applyAlignment="1" applyProtection="1">
      <alignment vertical="top" wrapText="1"/>
      <protection locked="0"/>
    </xf>
    <xf numFmtId="0" fontId="2" fillId="0" borderId="0" xfId="0" applyFont="1" applyAlignment="1" applyProtection="1">
      <alignment horizontal="left" vertical="top" wrapText="1"/>
      <protection locked="0"/>
    </xf>
    <xf numFmtId="0" fontId="3" fillId="0" borderId="0" xfId="0" applyFont="1"/>
    <xf numFmtId="0" fontId="3" fillId="10" borderId="0" xfId="0" applyFont="1" applyFill="1" applyAlignment="1">
      <alignment horizontal="center"/>
    </xf>
    <xf numFmtId="0" fontId="0" fillId="10" borderId="0" xfId="0" applyFill="1"/>
    <xf numFmtId="0" fontId="10" fillId="10" borderId="0" xfId="0" applyFont="1" applyFill="1"/>
    <xf numFmtId="0" fontId="15" fillId="0" borderId="0" xfId="0" applyFont="1"/>
    <xf numFmtId="0" fontId="2" fillId="0" borderId="0" xfId="0" applyFont="1"/>
    <xf numFmtId="0" fontId="0" fillId="0" borderId="0" xfId="0" applyAlignment="1">
      <alignment horizontal="center" vertical="top"/>
    </xf>
    <xf numFmtId="0" fontId="0" fillId="0" borderId="0" xfId="0" applyAlignment="1">
      <alignment vertical="top"/>
    </xf>
    <xf numFmtId="0" fontId="5" fillId="0" borderId="0" xfId="0" applyFont="1" applyAlignment="1" applyProtection="1">
      <alignment horizontal="center" vertical="top"/>
      <protection locked="0"/>
    </xf>
    <xf numFmtId="0" fontId="0" fillId="4" borderId="0" xfId="0" applyFill="1" applyAlignment="1">
      <alignment vertical="top"/>
    </xf>
    <xf numFmtId="0" fontId="3" fillId="3" borderId="0" xfId="0" applyFont="1" applyFill="1" applyAlignment="1">
      <alignment vertical="top"/>
    </xf>
    <xf numFmtId="0" fontId="11" fillId="12" borderId="0" xfId="3" applyFont="1" applyAlignment="1">
      <alignment vertical="top"/>
    </xf>
    <xf numFmtId="0" fontId="0" fillId="4" borderId="0" xfId="0" applyFill="1" applyAlignment="1">
      <alignment horizontal="center" vertical="top"/>
    </xf>
    <xf numFmtId="0" fontId="3" fillId="4" borderId="0" xfId="0" applyFont="1" applyFill="1" applyAlignment="1">
      <alignment horizontal="center" vertical="top"/>
    </xf>
    <xf numFmtId="0" fontId="0" fillId="0" borderId="0" xfId="0" applyAlignment="1" applyProtection="1">
      <alignment horizontal="center" vertical="top"/>
      <protection locked="0"/>
    </xf>
    <xf numFmtId="0" fontId="0" fillId="0" borderId="0" xfId="0" applyAlignment="1">
      <alignment vertical="top" wrapText="1"/>
    </xf>
    <xf numFmtId="0" fontId="11" fillId="6" borderId="0" xfId="0" applyFont="1" applyFill="1" applyAlignment="1">
      <alignment vertical="top" wrapText="1"/>
    </xf>
    <xf numFmtId="0" fontId="0" fillId="0" borderId="0" xfId="0" applyAlignment="1">
      <alignment horizontal="center" vertical="top" wrapText="1"/>
    </xf>
    <xf numFmtId="0" fontId="10" fillId="4" borderId="0" xfId="0" applyFont="1" applyFill="1" applyAlignment="1">
      <alignment horizontal="center" vertical="top"/>
    </xf>
    <xf numFmtId="0" fontId="5" fillId="0" borderId="0" xfId="0" quotePrefix="1" applyFont="1" applyAlignment="1" applyProtection="1">
      <alignment horizontal="center" vertical="top" wrapText="1"/>
      <protection locked="0"/>
    </xf>
    <xf numFmtId="0" fontId="3" fillId="4" borderId="0" xfId="0" applyFont="1" applyFill="1" applyAlignment="1">
      <alignment horizontal="right" vertical="top"/>
    </xf>
    <xf numFmtId="0" fontId="11" fillId="6" borderId="0" xfId="0" applyFont="1" applyFill="1"/>
    <xf numFmtId="0" fontId="11" fillId="6" borderId="0" xfId="0" applyFont="1" applyFill="1" applyAlignment="1">
      <alignment horizontal="left" vertical="top"/>
    </xf>
    <xf numFmtId="0" fontId="11" fillId="6" borderId="0" xfId="0" applyFont="1" applyFill="1" applyAlignment="1">
      <alignment vertical="top"/>
    </xf>
    <xf numFmtId="0" fontId="16" fillId="0" borderId="0" xfId="2" applyFont="1" applyFill="1" applyAlignment="1" applyProtection="1">
      <alignment horizontal="center" vertical="top" wrapText="1"/>
      <protection locked="0"/>
    </xf>
    <xf numFmtId="0" fontId="16" fillId="0" borderId="0" xfId="2" applyFont="1" applyFill="1" applyAlignment="1" applyProtection="1">
      <alignment vertical="top" wrapText="1"/>
      <protection locked="0"/>
    </xf>
    <xf numFmtId="0" fontId="16" fillId="0" borderId="0" xfId="2" applyFont="1" applyFill="1" applyAlignment="1">
      <alignment horizontal="left" vertical="top" wrapText="1"/>
    </xf>
    <xf numFmtId="0" fontId="16" fillId="0" borderId="0" xfId="2" applyFont="1" applyFill="1" applyAlignment="1" applyProtection="1">
      <alignment horizontal="left" vertical="top" wrapText="1"/>
      <protection locked="0"/>
    </xf>
    <xf numFmtId="0" fontId="11" fillId="6" borderId="0" xfId="2" applyFont="1" applyFill="1" applyAlignment="1">
      <alignment vertical="top" wrapText="1"/>
    </xf>
    <xf numFmtId="0" fontId="12" fillId="6" borderId="0" xfId="1" applyFont="1" applyFill="1" applyAlignment="1">
      <alignment vertical="top" wrapText="1"/>
    </xf>
    <xf numFmtId="0" fontId="0" fillId="0" borderId="0" xfId="1" applyFont="1" applyAlignment="1">
      <alignment horizontal="left" vertical="top" wrapText="1"/>
    </xf>
    <xf numFmtId="0" fontId="5" fillId="0" borderId="0" xfId="1" applyFont="1" applyAlignment="1" applyProtection="1">
      <alignment horizontal="left" vertical="top" wrapText="1"/>
      <protection locked="0"/>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0" fillId="0" borderId="0" xfId="0" applyAlignment="1">
      <alignment horizontal="center"/>
    </xf>
    <xf numFmtId="0" fontId="4" fillId="4" borderId="0" xfId="0" applyFont="1" applyFill="1" applyAlignment="1">
      <alignment horizontal="left" vertical="top"/>
    </xf>
  </cellXfs>
  <cellStyles count="4">
    <cellStyle name="20% - Accent2" xfId="3" builtinId="34"/>
    <cellStyle name="Hyperlink" xfId="1" builtinId="8"/>
    <cellStyle name="Ongeldig" xfId="2" builtinId="27"/>
    <cellStyle name="Standaard" xfId="0" builtinId="0"/>
  </cellStyles>
  <dxfs count="3">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ithub.com/OAI/OpenAPI-Specification/blob/main/versions/3.0.1.md" TargetMode="External"/><Relationship Id="rId2" Type="http://schemas.openxmlformats.org/officeDocument/2006/relationships/hyperlink" Target="https://www.metoffice.gov.uk/services/transport/aviation/regulated/sadis" TargetMode="External"/><Relationship Id="rId1" Type="http://schemas.openxmlformats.org/officeDocument/2006/relationships/hyperlink" Target="https://www.oasis-open.org/committees/tc_home.php?wg_abbrev=security" TargetMode="External"/><Relationship Id="rId6" Type="http://schemas.openxmlformats.org/officeDocument/2006/relationships/printerSettings" Target="../printerSettings/printerSettings2.bin"/><Relationship Id="rId5" Type="http://schemas.openxmlformats.org/officeDocument/2006/relationships/hyperlink" Target="https://www.metoffice.gov.uk/binaries/content/assets/metofficegovuk/pdf/services/transport/aviation/wafs/next_generation_wafs_information_flyer-updated-mar23.pdf" TargetMode="External"/><Relationship Id="rId4" Type="http://schemas.openxmlformats.org/officeDocument/2006/relationships/hyperlink" Target="https://www.icao.int/EURNAT/EUR%20and%20NAT%20Documents/EUR%20Documents/EUR%20Documents/018%20-%20OPMET%20Handbook/EUR%20Doc%2018%20%20(EN)%20-%20Edition%2012,%20Amd%200%20(clean).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56F7-8CA5-4104-A1B2-5A68420E4670}">
  <sheetPr codeName="Blad1"/>
  <dimension ref="A1:G28"/>
  <sheetViews>
    <sheetView topLeftCell="A4" workbookViewId="0" xr3:uid="{1EE1FF12-4B4D-5298-B14D-B2396BF4F317}">
      <selection activeCell="A7" sqref="A7:F7"/>
    </sheetView>
  </sheetViews>
  <sheetFormatPr defaultColWidth="8.85546875" defaultRowHeight="15"/>
  <cols>
    <col min="1" max="1" width="12.42578125" customWidth="1"/>
    <col min="2" max="2" width="96.7109375" customWidth="1"/>
  </cols>
  <sheetData>
    <row r="1" spans="1:7" ht="18.75">
      <c r="A1" s="5" t="s">
        <v>0</v>
      </c>
      <c r="B1" s="6"/>
      <c r="C1" s="18"/>
      <c r="D1" s="6"/>
      <c r="E1" s="6"/>
      <c r="F1" s="6"/>
      <c r="G1" s="59"/>
    </row>
    <row r="2" spans="1:7">
      <c r="A2" s="7" t="s">
        <v>1</v>
      </c>
      <c r="B2" s="6" t="s">
        <v>2</v>
      </c>
      <c r="C2" s="18"/>
      <c r="D2" s="6"/>
      <c r="E2" s="6"/>
      <c r="F2" s="6"/>
      <c r="G2" s="59"/>
    </row>
    <row r="3" spans="1:7" ht="23.25">
      <c r="A3" s="29"/>
      <c r="B3" s="29" t="s">
        <v>3</v>
      </c>
      <c r="C3" s="19"/>
      <c r="D3" s="6"/>
      <c r="E3" s="6"/>
      <c r="F3" s="6"/>
      <c r="G3" s="59"/>
    </row>
    <row r="4" spans="1:7" s="59" customFormat="1" ht="23.25">
      <c r="A4" s="60"/>
      <c r="B4" s="60"/>
      <c r="C4" s="58"/>
    </row>
    <row r="5" spans="1:7" s="59" customFormat="1" ht="23.25">
      <c r="A5" s="60"/>
      <c r="B5" s="60"/>
      <c r="C5" s="58"/>
    </row>
    <row r="6" spans="1:7" s="62" customFormat="1" ht="24" thickBot="1">
      <c r="A6" s="61" t="s">
        <v>4</v>
      </c>
    </row>
    <row r="7" spans="1:7" ht="405" customHeight="1" thickBot="1">
      <c r="A7" s="89" t="s">
        <v>5</v>
      </c>
      <c r="B7" s="90"/>
      <c r="C7" s="90"/>
      <c r="D7" s="90"/>
      <c r="E7" s="90"/>
      <c r="F7" s="91"/>
    </row>
    <row r="8" spans="1:7">
      <c r="A8" s="24"/>
    </row>
    <row r="9" spans="1:7">
      <c r="A9" s="26" t="s">
        <v>6</v>
      </c>
      <c r="B9" s="27"/>
    </row>
    <row r="10" spans="1:7" ht="60">
      <c r="A10" s="25" t="s">
        <v>7</v>
      </c>
      <c r="B10" s="24" t="s">
        <v>8</v>
      </c>
    </row>
    <row r="13" spans="1:7">
      <c r="A13" s="26" t="s">
        <v>9</v>
      </c>
      <c r="B13" s="27"/>
    </row>
    <row r="15" spans="1:7">
      <c r="A15" t="s">
        <v>10</v>
      </c>
      <c r="B15" t="s">
        <v>11</v>
      </c>
    </row>
    <row r="16" spans="1:7">
      <c r="A16" t="s">
        <v>12</v>
      </c>
      <c r="B16" t="s">
        <v>13</v>
      </c>
    </row>
    <row r="17" spans="1:2">
      <c r="A17" t="s">
        <v>14</v>
      </c>
      <c r="B17" t="s">
        <v>15</v>
      </c>
    </row>
    <row r="18" spans="1:2">
      <c r="A18" t="s">
        <v>16</v>
      </c>
      <c r="B18" s="9" t="s">
        <v>17</v>
      </c>
    </row>
    <row r="19" spans="1:2">
      <c r="A19" t="s">
        <v>18</v>
      </c>
      <c r="B19" t="s">
        <v>19</v>
      </c>
    </row>
    <row r="20" spans="1:2">
      <c r="A20" t="s">
        <v>20</v>
      </c>
      <c r="B20" t="s">
        <v>21</v>
      </c>
    </row>
    <row r="21" spans="1:2">
      <c r="A21" t="s">
        <v>22</v>
      </c>
      <c r="B21" t="s">
        <v>23</v>
      </c>
    </row>
    <row r="22" spans="1:2">
      <c r="A22" t="s">
        <v>24</v>
      </c>
      <c r="B22" t="s">
        <v>25</v>
      </c>
    </row>
    <row r="23" spans="1:2">
      <c r="A23" t="s">
        <v>26</v>
      </c>
      <c r="B23" t="s">
        <v>27</v>
      </c>
    </row>
    <row r="24" spans="1:2">
      <c r="A24" t="s">
        <v>28</v>
      </c>
      <c r="B24" t="s">
        <v>29</v>
      </c>
    </row>
    <row r="25" spans="1:2">
      <c r="A25" t="s">
        <v>30</v>
      </c>
      <c r="B25" t="s">
        <v>31</v>
      </c>
    </row>
    <row r="26" spans="1:2">
      <c r="A26" t="s">
        <v>32</v>
      </c>
      <c r="B26" t="s">
        <v>33</v>
      </c>
    </row>
    <row r="27" spans="1:2">
      <c r="A27" t="s">
        <v>34</v>
      </c>
      <c r="B27" t="s">
        <v>35</v>
      </c>
    </row>
    <row r="28" spans="1:2">
      <c r="A28" t="s">
        <v>36</v>
      </c>
      <c r="B28" t="s">
        <v>37</v>
      </c>
    </row>
  </sheetData>
  <mergeCells count="1">
    <mergeCell ref="A7:F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080A8-DFF4-4C7F-9418-7485399746CE}">
  <sheetPr codeName="Blad2">
    <pageSetUpPr fitToPage="1"/>
  </sheetPr>
  <dimension ref="A1:G104"/>
  <sheetViews>
    <sheetView tabSelected="1" topLeftCell="B1" zoomScale="80" zoomScaleNormal="80" workbookViewId="0" xr3:uid="{A3D8C2F7-2A6B-551E-973E-09A9F775323D}">
      <pane ySplit="6" topLeftCell="A7" activePane="bottomLeft" state="frozen"/>
      <selection pane="bottomLeft" activeCell="B3" sqref="B3"/>
    </sheetView>
  </sheetViews>
  <sheetFormatPr defaultColWidth="8.85546875" defaultRowHeight="15"/>
  <cols>
    <col min="1" max="1" width="9.42578125" style="63" customWidth="1"/>
    <col min="2" max="2" width="103.140625" customWidth="1"/>
    <col min="3" max="3" width="9.85546875" style="63" customWidth="1"/>
    <col min="4" max="4" width="83.7109375" customWidth="1"/>
    <col min="5" max="5" width="15.7109375" style="64" customWidth="1"/>
    <col min="6" max="6" width="62" customWidth="1"/>
    <col min="7" max="7" width="35" customWidth="1"/>
  </cols>
  <sheetData>
    <row r="1" spans="1:7" ht="18.75">
      <c r="A1" s="93" t="s">
        <v>0</v>
      </c>
      <c r="B1" s="93"/>
      <c r="C1" s="69"/>
      <c r="D1" s="6"/>
      <c r="E1" s="66"/>
      <c r="F1" s="6"/>
      <c r="G1" s="6"/>
    </row>
    <row r="2" spans="1:7">
      <c r="A2" s="77" t="s">
        <v>1</v>
      </c>
      <c r="B2" s="6" t="s">
        <v>38</v>
      </c>
      <c r="C2" s="69"/>
      <c r="D2" s="6"/>
      <c r="E2" s="66"/>
      <c r="F2" s="6"/>
      <c r="G2" s="6"/>
    </row>
    <row r="3" spans="1:7" ht="23.25">
      <c r="A3" s="75"/>
      <c r="B3" s="29" t="s">
        <v>3</v>
      </c>
      <c r="C3" s="70"/>
      <c r="D3" s="6"/>
      <c r="E3" s="66"/>
      <c r="F3" s="6"/>
      <c r="G3" s="6"/>
    </row>
    <row r="4" spans="1:7">
      <c r="E4" s="67" t="s">
        <v>39</v>
      </c>
      <c r="F4" s="4"/>
      <c r="G4" s="33"/>
    </row>
    <row r="5" spans="1:7" ht="45">
      <c r="B5" s="28" t="s">
        <v>40</v>
      </c>
      <c r="C5" s="31"/>
      <c r="D5" s="32"/>
      <c r="E5" s="36" t="s">
        <v>41</v>
      </c>
      <c r="F5" s="92" t="str">
        <f>IF(COUNTIF(C8:C150,"M")-COUNTIF(G8:G150,"OK")=0,"All Mandatories completed",IF(ISNA(MATCH("NOK",G8:G150,0)),"NOTICE: Not all Mandatories completed!","WARNING KNOCK OUT!"))</f>
        <v>NOTICE: Not all Mandatories completed!</v>
      </c>
      <c r="G5" s="92"/>
    </row>
    <row r="6" spans="1:7" s="3" customFormat="1" ht="45">
      <c r="A6" s="37" t="s">
        <v>42</v>
      </c>
      <c r="B6" s="38" t="s">
        <v>43</v>
      </c>
      <c r="C6" s="37" t="s">
        <v>44</v>
      </c>
      <c r="D6" s="39" t="s">
        <v>45</v>
      </c>
      <c r="E6" s="2" t="s">
        <v>46</v>
      </c>
      <c r="F6" s="1" t="s">
        <v>47</v>
      </c>
      <c r="G6" s="1" t="s">
        <v>48</v>
      </c>
    </row>
    <row r="7" spans="1:7" s="3" customFormat="1">
      <c r="A7" s="40" t="s">
        <v>49</v>
      </c>
      <c r="B7" s="41" t="s">
        <v>50</v>
      </c>
      <c r="C7" s="40"/>
      <c r="D7" s="42"/>
      <c r="E7" s="15"/>
      <c r="F7" s="15"/>
      <c r="G7" s="34"/>
    </row>
    <row r="8" spans="1:7" s="3" customFormat="1">
      <c r="A8" s="43">
        <v>1</v>
      </c>
      <c r="B8" s="44" t="s">
        <v>51</v>
      </c>
      <c r="C8" s="43" t="s">
        <v>52</v>
      </c>
      <c r="D8" s="45" t="s">
        <v>53</v>
      </c>
      <c r="E8" s="30" t="s">
        <v>54</v>
      </c>
      <c r="F8" s="8"/>
      <c r="G8" s="35" t="str">
        <f t="shared" ref="G8:G15" si="0">IF(AND(EXACT(C8,"M"),EXACT(E8,"Yes")),"OK",IF(AND(EXACT(C8,"M"),EXACT(E8,"No")),"NOK",IF(AND(EXACT(C8,"D"),EXACT(E8,"Yes")),"CHECK",IF(AND(EXACT(C8,"D"),EXACT(E8,"No")),"CHECK","No answer"))))</f>
        <v>No answer</v>
      </c>
    </row>
    <row r="9" spans="1:7" s="3" customFormat="1" ht="17.25" customHeight="1">
      <c r="A9" s="43">
        <v>2</v>
      </c>
      <c r="B9" s="44" t="s">
        <v>55</v>
      </c>
      <c r="C9" s="43" t="s">
        <v>52</v>
      </c>
      <c r="D9" s="46" t="s">
        <v>56</v>
      </c>
      <c r="E9" s="30" t="s">
        <v>54</v>
      </c>
      <c r="F9" s="10"/>
      <c r="G9" s="35" t="str">
        <f t="shared" si="0"/>
        <v>No answer</v>
      </c>
    </row>
    <row r="10" spans="1:7" s="3" customFormat="1" ht="15.75" customHeight="1">
      <c r="A10" s="43">
        <v>3</v>
      </c>
      <c r="B10" s="44" t="s">
        <v>57</v>
      </c>
      <c r="C10" s="43" t="s">
        <v>52</v>
      </c>
      <c r="D10"/>
      <c r="E10" s="30" t="s">
        <v>54</v>
      </c>
      <c r="F10" s="9"/>
      <c r="G10" s="35" t="str">
        <f t="shared" si="0"/>
        <v>No answer</v>
      </c>
    </row>
    <row r="11" spans="1:7" s="3" customFormat="1">
      <c r="A11" s="43">
        <v>4</v>
      </c>
      <c r="B11" s="44" t="s">
        <v>58</v>
      </c>
      <c r="C11" s="43" t="s">
        <v>52</v>
      </c>
      <c r="D11" s="46" t="s">
        <v>59</v>
      </c>
      <c r="E11" s="30" t="s">
        <v>54</v>
      </c>
      <c r="F11" s="10"/>
      <c r="G11" s="35" t="str">
        <f t="shared" si="0"/>
        <v>No answer</v>
      </c>
    </row>
    <row r="12" spans="1:7" s="3" customFormat="1">
      <c r="A12" s="43">
        <v>5</v>
      </c>
      <c r="B12" s="44" t="s">
        <v>60</v>
      </c>
      <c r="C12" s="43" t="s">
        <v>52</v>
      </c>
      <c r="D12" s="44" t="s">
        <v>61</v>
      </c>
      <c r="E12" s="30" t="s">
        <v>54</v>
      </c>
      <c r="F12" s="9"/>
      <c r="G12" s="35" t="str">
        <f t="shared" si="0"/>
        <v>No answer</v>
      </c>
    </row>
    <row r="13" spans="1:7" s="3" customFormat="1">
      <c r="A13" s="43">
        <v>6</v>
      </c>
      <c r="B13" s="44" t="s">
        <v>62</v>
      </c>
      <c r="C13" s="43" t="s">
        <v>52</v>
      </c>
      <c r="D13" s="47" t="s">
        <v>63</v>
      </c>
      <c r="E13" s="30" t="s">
        <v>54</v>
      </c>
      <c r="F13" s="9"/>
      <c r="G13" s="35" t="str">
        <f t="shared" si="0"/>
        <v>No answer</v>
      </c>
    </row>
    <row r="14" spans="1:7" s="3" customFormat="1">
      <c r="A14" s="43">
        <v>7</v>
      </c>
      <c r="B14" s="44" t="s">
        <v>64</v>
      </c>
      <c r="C14" s="43" t="s">
        <v>52</v>
      </c>
      <c r="D14" s="47" t="s">
        <v>65</v>
      </c>
      <c r="E14" s="30" t="s">
        <v>54</v>
      </c>
      <c r="F14" s="9"/>
      <c r="G14" s="35" t="str">
        <f t="shared" si="0"/>
        <v>No answer</v>
      </c>
    </row>
    <row r="15" spans="1:7" s="3" customFormat="1" ht="31.5" customHeight="1">
      <c r="A15" s="43">
        <v>8</v>
      </c>
      <c r="B15" s="44" t="s">
        <v>66</v>
      </c>
      <c r="C15" s="43" t="s">
        <v>52</v>
      </c>
      <c r="D15" s="47" t="s">
        <v>67</v>
      </c>
      <c r="E15" s="30" t="s">
        <v>54</v>
      </c>
      <c r="F15" s="9"/>
      <c r="G15" s="35" t="str">
        <f t="shared" si="0"/>
        <v>No answer</v>
      </c>
    </row>
    <row r="16" spans="1:7" s="3" customFormat="1">
      <c r="A16" s="43"/>
      <c r="B16" s="44"/>
      <c r="C16" s="43"/>
      <c r="D16" s="47"/>
      <c r="E16" s="9"/>
      <c r="F16" s="9"/>
    </row>
    <row r="17" spans="1:7" s="3" customFormat="1">
      <c r="A17" s="40" t="s">
        <v>68</v>
      </c>
      <c r="B17" s="42" t="s">
        <v>69</v>
      </c>
      <c r="C17" s="40"/>
      <c r="D17" s="48"/>
      <c r="E17" s="16"/>
      <c r="F17" s="16"/>
      <c r="G17" s="34"/>
    </row>
    <row r="18" spans="1:7" s="3" customFormat="1">
      <c r="A18" s="43">
        <v>1</v>
      </c>
      <c r="B18" s="44" t="s">
        <v>70</v>
      </c>
      <c r="C18" s="43" t="s">
        <v>52</v>
      </c>
      <c r="D18" s="44" t="s">
        <v>61</v>
      </c>
      <c r="E18" s="30" t="s">
        <v>54</v>
      </c>
      <c r="F18" s="9"/>
      <c r="G18" s="35" t="str">
        <f t="shared" ref="G18:G22" si="1">IF(AND(EXACT(C18,"M"),EXACT(E18,"Yes")),"OK",IF(AND(EXACT(C18,"M"),EXACT(E18,"No")),"NOK",IF(AND(EXACT(C18,"D"),EXACT(E18,"Yes")),"CHECK",IF(AND(EXACT(C18,"D"),EXACT(E18,"No")),"CHECK","No answer"))))</f>
        <v>No answer</v>
      </c>
    </row>
    <row r="19" spans="1:7" s="3" customFormat="1">
      <c r="A19" s="43">
        <v>2</v>
      </c>
      <c r="B19" s="44" t="s">
        <v>71</v>
      </c>
      <c r="C19" s="43" t="s">
        <v>52</v>
      </c>
      <c r="D19" s="44" t="s">
        <v>61</v>
      </c>
      <c r="E19" s="30" t="s">
        <v>54</v>
      </c>
      <c r="F19" s="9"/>
      <c r="G19" s="35" t="str">
        <f t="shared" si="1"/>
        <v>No answer</v>
      </c>
    </row>
    <row r="20" spans="1:7" s="3" customFormat="1">
      <c r="A20" s="43">
        <v>3</v>
      </c>
      <c r="B20" s="44" t="s">
        <v>72</v>
      </c>
      <c r="C20" s="43" t="s">
        <v>52</v>
      </c>
      <c r="D20" s="44"/>
      <c r="E20" s="30" t="s">
        <v>54</v>
      </c>
      <c r="F20" s="9"/>
      <c r="G20" s="35" t="str">
        <f t="shared" si="1"/>
        <v>No answer</v>
      </c>
    </row>
    <row r="21" spans="1:7" s="3" customFormat="1" ht="36" customHeight="1">
      <c r="A21" s="49">
        <v>4</v>
      </c>
      <c r="B21" s="50" t="s">
        <v>73</v>
      </c>
      <c r="C21" s="49" t="s">
        <v>52</v>
      </c>
      <c r="D21" s="47" t="s">
        <v>74</v>
      </c>
      <c r="E21" s="30" t="s">
        <v>54</v>
      </c>
      <c r="F21" s="23"/>
      <c r="G21" s="35" t="str">
        <f t="shared" si="1"/>
        <v>No answer</v>
      </c>
    </row>
    <row r="22" spans="1:7" s="3" customFormat="1">
      <c r="A22" s="43">
        <v>5</v>
      </c>
      <c r="B22" s="44" t="s">
        <v>75</v>
      </c>
      <c r="C22" s="43" t="s">
        <v>52</v>
      </c>
      <c r="D22" s="47" t="s">
        <v>76</v>
      </c>
      <c r="E22" s="30" t="s">
        <v>54</v>
      </c>
      <c r="F22" s="9"/>
      <c r="G22" s="35" t="str">
        <f t="shared" si="1"/>
        <v>No answer</v>
      </c>
    </row>
    <row r="23" spans="1:7" s="3" customFormat="1">
      <c r="A23" s="51"/>
      <c r="B23" s="52"/>
      <c r="C23" s="51"/>
      <c r="D23" s="53"/>
      <c r="E23" s="11"/>
      <c r="F23" s="11"/>
    </row>
    <row r="24" spans="1:7" s="3" customFormat="1">
      <c r="A24" s="40" t="s">
        <v>77</v>
      </c>
      <c r="B24" s="42" t="s">
        <v>78</v>
      </c>
      <c r="C24" s="40"/>
      <c r="D24" s="48"/>
      <c r="E24" s="16"/>
      <c r="F24" s="16"/>
      <c r="G24" s="34"/>
    </row>
    <row r="25" spans="1:7" s="3" customFormat="1">
      <c r="A25" s="43">
        <v>1</v>
      </c>
      <c r="B25" s="44" t="s">
        <v>79</v>
      </c>
      <c r="C25" s="43" t="str">
        <f>IF(E5="On-premise","M","N/A")</f>
        <v>M</v>
      </c>
      <c r="D25" s="47"/>
      <c r="E25" s="30" t="s">
        <v>54</v>
      </c>
      <c r="F25" s="9"/>
      <c r="G25" s="35" t="str">
        <f t="shared" ref="G25:G30" si="2">IF(AND(EXACT(C25,"M"),EXACT(E25,"Yes")),"OK",IF(AND(EXACT(C25,"M"),EXACT(E25,"No")),"NOK",IF(AND(EXACT(C25,"D"),EXACT(E25,"Yes")),"CHECK",IF(AND(EXACT(C25,"D"),EXACT(E25,"No")),"CHECK","No answer"))))</f>
        <v>No answer</v>
      </c>
    </row>
    <row r="26" spans="1:7" s="3" customFormat="1">
      <c r="A26" s="43">
        <v>2</v>
      </c>
      <c r="B26" s="44" t="s">
        <v>80</v>
      </c>
      <c r="C26" s="43" t="str">
        <f>IF(E5="On-premise","M","N/A")</f>
        <v>M</v>
      </c>
      <c r="D26" s="47"/>
      <c r="E26" s="30" t="s">
        <v>54</v>
      </c>
      <c r="F26" s="9"/>
      <c r="G26" s="35" t="str">
        <f t="shared" si="2"/>
        <v>No answer</v>
      </c>
    </row>
    <row r="27" spans="1:7" s="3" customFormat="1">
      <c r="A27" s="43">
        <v>3</v>
      </c>
      <c r="B27" t="s">
        <v>81</v>
      </c>
      <c r="C27" s="43" t="str">
        <f>IF(E5="On-premise","M","N/A")</f>
        <v>M</v>
      </c>
      <c r="D27" s="47"/>
      <c r="E27" s="30" t="s">
        <v>54</v>
      </c>
      <c r="F27" s="9"/>
      <c r="G27" s="35" t="str">
        <f t="shared" si="2"/>
        <v>No answer</v>
      </c>
    </row>
    <row r="28" spans="1:7">
      <c r="A28" s="63">
        <v>4</v>
      </c>
      <c r="B28" t="s">
        <v>82</v>
      </c>
      <c r="C28" s="63" t="str">
        <f>IF(E5="On-premise","M","N/A")</f>
        <v>M</v>
      </c>
      <c r="D28" t="s">
        <v>83</v>
      </c>
      <c r="E28" s="78" t="s">
        <v>54</v>
      </c>
      <c r="G28" s="35" t="str">
        <f t="shared" si="2"/>
        <v>No answer</v>
      </c>
    </row>
    <row r="29" spans="1:7" ht="30">
      <c r="A29" s="63">
        <v>5</v>
      </c>
      <c r="B29" s="64" t="s">
        <v>84</v>
      </c>
      <c r="C29" s="63" t="str">
        <f>IF(E5="On-premise","M","N/A")</f>
        <v>M</v>
      </c>
      <c r="D29" s="72" t="s">
        <v>85</v>
      </c>
      <c r="E29" s="78" t="s">
        <v>54</v>
      </c>
      <c r="F29" s="72"/>
      <c r="G29" s="35" t="str">
        <f t="shared" si="2"/>
        <v>No answer</v>
      </c>
    </row>
    <row r="30" spans="1:7">
      <c r="A30" s="63">
        <v>6</v>
      </c>
      <c r="B30" s="64" t="s">
        <v>86</v>
      </c>
      <c r="C30" s="63" t="str">
        <f>IF(E5="On-premise","M","N/A")</f>
        <v>M</v>
      </c>
      <c r="D30" s="72" t="s">
        <v>87</v>
      </c>
      <c r="E30" s="78" t="s">
        <v>54</v>
      </c>
      <c r="F30" s="72"/>
      <c r="G30" s="35" t="str">
        <f t="shared" si="2"/>
        <v>No answer</v>
      </c>
    </row>
    <row r="31" spans="1:7" s="3" customFormat="1">
      <c r="A31" s="43"/>
      <c r="B31" s="44"/>
      <c r="C31" s="43"/>
      <c r="D31" s="47"/>
      <c r="E31" s="9"/>
      <c r="F31" s="9"/>
    </row>
    <row r="32" spans="1:7" s="3" customFormat="1">
      <c r="A32" s="40" t="s">
        <v>88</v>
      </c>
      <c r="B32" s="42" t="s">
        <v>89</v>
      </c>
      <c r="C32" s="40"/>
      <c r="D32" s="48"/>
      <c r="E32" s="16"/>
      <c r="F32" s="16"/>
      <c r="G32" s="34"/>
    </row>
    <row r="33" spans="1:7" s="3" customFormat="1">
      <c r="A33" s="43">
        <v>1</v>
      </c>
      <c r="B33" s="44" t="s">
        <v>90</v>
      </c>
      <c r="C33" s="43" t="str">
        <f>IF(E5="SaaS","M","N/A")</f>
        <v>N/A</v>
      </c>
      <c r="D33" s="47"/>
      <c r="E33" s="30" t="s">
        <v>54</v>
      </c>
      <c r="F33" s="9"/>
      <c r="G33" s="35" t="str">
        <f t="shared" ref="G33:G37" si="3">IF(AND(EXACT(C33,"M"),EXACT(E33,"Yes")),"OK",IF(AND(EXACT(C33,"M"),EXACT(E33,"No")),"NOK",IF(AND(EXACT(C33,"D"),EXACT(E33,"Yes")),"CHECK",IF(AND(EXACT(C33,"D"),EXACT(E33,"No")),"CHECK","No answer"))))</f>
        <v>No answer</v>
      </c>
    </row>
    <row r="34" spans="1:7" s="3" customFormat="1">
      <c r="A34" s="43">
        <v>2</v>
      </c>
      <c r="B34" s="44" t="s">
        <v>91</v>
      </c>
      <c r="C34" s="43" t="str">
        <f>IF(E5="SaaS","M","N/A")</f>
        <v>N/A</v>
      </c>
      <c r="D34" s="47" t="s">
        <v>92</v>
      </c>
      <c r="E34" s="30" t="s">
        <v>54</v>
      </c>
      <c r="F34" s="9"/>
      <c r="G34" s="35" t="str">
        <f t="shared" si="3"/>
        <v>No answer</v>
      </c>
    </row>
    <row r="35" spans="1:7" s="3" customFormat="1">
      <c r="A35" s="43">
        <v>3</v>
      </c>
      <c r="B35" s="44" t="s">
        <v>93</v>
      </c>
      <c r="C35" s="43" t="str">
        <f>IF(E5="SaaS","M","N/A")</f>
        <v>N/A</v>
      </c>
      <c r="D35" s="47"/>
      <c r="E35" s="30" t="s">
        <v>54</v>
      </c>
      <c r="F35" s="9"/>
      <c r="G35" s="35" t="str">
        <f t="shared" si="3"/>
        <v>No answer</v>
      </c>
    </row>
    <row r="36" spans="1:7">
      <c r="A36" s="63">
        <v>4</v>
      </c>
      <c r="B36" t="s">
        <v>94</v>
      </c>
      <c r="C36" s="63" t="str">
        <f>IF(E5="SaaS","M","N/A")</f>
        <v>N/A</v>
      </c>
      <c r="D36" t="s">
        <v>95</v>
      </c>
      <c r="E36" s="78" t="s">
        <v>54</v>
      </c>
      <c r="G36" s="35" t="str">
        <f t="shared" si="3"/>
        <v>No answer</v>
      </c>
    </row>
    <row r="37" spans="1:7" ht="30">
      <c r="A37" s="63">
        <v>5</v>
      </c>
      <c r="B37" s="64" t="s">
        <v>84</v>
      </c>
      <c r="C37" s="63" t="str">
        <f>IF(E5="SaaS","M","N/A")</f>
        <v>N/A</v>
      </c>
      <c r="D37" s="24" t="s">
        <v>96</v>
      </c>
      <c r="E37" s="78" t="s">
        <v>54</v>
      </c>
      <c r="G37" s="35" t="str">
        <f t="shared" si="3"/>
        <v>No answer</v>
      </c>
    </row>
    <row r="38" spans="1:7" s="3" customFormat="1">
      <c r="A38" s="43"/>
      <c r="B38" s="44"/>
      <c r="C38" s="43"/>
      <c r="D38" s="47"/>
      <c r="E38" s="9"/>
      <c r="F38" s="9"/>
    </row>
    <row r="39" spans="1:7" s="3" customFormat="1" ht="15.75" customHeight="1">
      <c r="A39" s="40" t="s">
        <v>97</v>
      </c>
      <c r="B39" s="41" t="s">
        <v>98</v>
      </c>
      <c r="C39" s="40"/>
      <c r="D39" s="42"/>
      <c r="E39" s="15"/>
      <c r="F39" s="17"/>
      <c r="G39" s="34"/>
    </row>
    <row r="40" spans="1:7" s="3" customFormat="1" ht="30">
      <c r="A40" s="43">
        <v>1</v>
      </c>
      <c r="B40" s="44" t="s">
        <v>99</v>
      </c>
      <c r="C40" s="43" t="s">
        <v>52</v>
      </c>
      <c r="D40" s="43"/>
      <c r="E40" s="30" t="s">
        <v>54</v>
      </c>
      <c r="G40" s="35" t="str">
        <f t="shared" ref="G40:G43" si="4">IF(AND(EXACT(C40,"M"),EXACT(E40,"Yes")),"OK",IF(AND(EXACT(C40,"M"),EXACT(E40,"No")),"NOK",IF(AND(EXACT(C40,"D"),EXACT(E40,"Yes")),"CHECK",IF(AND(EXACT(C40,"D"),EXACT(E40,"No")),"CHECK","No answer"))))</f>
        <v>No answer</v>
      </c>
    </row>
    <row r="41" spans="1:7" s="3" customFormat="1" ht="30">
      <c r="A41" s="43">
        <v>2</v>
      </c>
      <c r="B41" s="44" t="s">
        <v>100</v>
      </c>
      <c r="C41" s="43" t="s">
        <v>52</v>
      </c>
      <c r="D41" s="43"/>
      <c r="E41" s="30" t="s">
        <v>54</v>
      </c>
      <c r="G41" s="35" t="str">
        <f t="shared" si="4"/>
        <v>No answer</v>
      </c>
    </row>
    <row r="42" spans="1:7" s="3" customFormat="1" ht="19.5" customHeight="1">
      <c r="A42" s="43">
        <v>3</v>
      </c>
      <c r="B42" s="44" t="s">
        <v>101</v>
      </c>
      <c r="C42" s="43" t="s">
        <v>52</v>
      </c>
      <c r="D42" s="47" t="s">
        <v>102</v>
      </c>
      <c r="E42" s="30" t="s">
        <v>54</v>
      </c>
      <c r="G42" s="35" t="str">
        <f t="shared" si="4"/>
        <v>No answer</v>
      </c>
    </row>
    <row r="43" spans="1:7" s="3" customFormat="1">
      <c r="A43" s="43">
        <v>4</v>
      </c>
      <c r="B43" s="44" t="s">
        <v>103</v>
      </c>
      <c r="C43" s="43" t="s">
        <v>52</v>
      </c>
      <c r="D43" s="43"/>
      <c r="E43" s="30" t="s">
        <v>54</v>
      </c>
      <c r="G43" s="35" t="str">
        <f t="shared" si="4"/>
        <v>No answer</v>
      </c>
    </row>
    <row r="44" spans="1:7" s="3" customFormat="1">
      <c r="A44" s="43"/>
      <c r="B44" s="44"/>
      <c r="C44" s="43"/>
      <c r="D44" s="47"/>
      <c r="E44" s="9"/>
      <c r="F44" s="9"/>
    </row>
    <row r="45" spans="1:7" s="3" customFormat="1">
      <c r="A45" s="40" t="s">
        <v>104</v>
      </c>
      <c r="B45" s="41" t="s">
        <v>105</v>
      </c>
      <c r="C45" s="40"/>
      <c r="D45" s="41"/>
      <c r="E45" s="15"/>
      <c r="F45" s="17"/>
      <c r="G45" s="34"/>
    </row>
    <row r="46" spans="1:7" s="3" customFormat="1">
      <c r="A46" s="43">
        <v>1</v>
      </c>
      <c r="B46" s="44" t="s">
        <v>106</v>
      </c>
      <c r="C46" s="43" t="s">
        <v>52</v>
      </c>
      <c r="D46" s="47" t="s">
        <v>107</v>
      </c>
      <c r="E46" s="30" t="s">
        <v>54</v>
      </c>
      <c r="G46" s="35" t="str">
        <f t="shared" ref="G46:G47" si="5">IF(AND(EXACT(C46,"M"),EXACT(E46,"Yes")),"OK",IF(AND(EXACT(C46,"M"),EXACT(E46,"No")),"NOK",IF(AND(EXACT(C46,"D"),EXACT(E46,"Yes")),"CHECK",IF(AND(EXACT(C46,"D"),EXACT(E46,"No")),"CHECK","No answer"))))</f>
        <v>No answer</v>
      </c>
    </row>
    <row r="47" spans="1:7" s="3" customFormat="1" ht="34.5" customHeight="1">
      <c r="A47" s="43">
        <v>2</v>
      </c>
      <c r="B47" s="44" t="s">
        <v>108</v>
      </c>
      <c r="C47" s="43" t="s">
        <v>52</v>
      </c>
      <c r="D47" s="47" t="s">
        <v>109</v>
      </c>
      <c r="E47" s="30" t="s">
        <v>54</v>
      </c>
      <c r="G47" s="35" t="str">
        <f t="shared" si="5"/>
        <v>No answer</v>
      </c>
    </row>
    <row r="48" spans="1:7" s="3" customFormat="1">
      <c r="A48" s="43"/>
      <c r="B48" s="44"/>
      <c r="C48" s="43"/>
      <c r="D48" s="47"/>
      <c r="E48" s="9"/>
      <c r="F48" s="9"/>
    </row>
    <row r="49" spans="1:7" s="3" customFormat="1">
      <c r="A49" s="40" t="s">
        <v>110</v>
      </c>
      <c r="B49" s="41" t="s">
        <v>111</v>
      </c>
      <c r="C49" s="40"/>
      <c r="D49" s="40"/>
      <c r="E49" s="15"/>
      <c r="F49" s="17"/>
      <c r="G49" s="34"/>
    </row>
    <row r="50" spans="1:7" s="3" customFormat="1">
      <c r="A50" s="43">
        <v>1</v>
      </c>
      <c r="B50" s="44" t="s">
        <v>112</v>
      </c>
      <c r="C50" s="43" t="s">
        <v>52</v>
      </c>
      <c r="D50" s="47" t="s">
        <v>107</v>
      </c>
      <c r="E50" s="30" t="s">
        <v>54</v>
      </c>
      <c r="G50" s="35" t="str">
        <f t="shared" ref="G50:G51" si="6">IF(AND(EXACT(C50,"M"),EXACT(E50,"Yes")),"OK",IF(AND(EXACT(C50,"M"),EXACT(E50,"No")),"NOK",IF(AND(EXACT(C50,"D"),EXACT(E50,"Yes")),"CHECK",IF(AND(EXACT(C50,"D"),EXACT(E50,"No")),"CHECK","No answer"))))</f>
        <v>No answer</v>
      </c>
    </row>
    <row r="51" spans="1:7" s="3" customFormat="1" ht="30">
      <c r="A51" s="43">
        <v>2</v>
      </c>
      <c r="B51" s="44" t="s">
        <v>113</v>
      </c>
      <c r="C51" s="43" t="s">
        <v>52</v>
      </c>
      <c r="D51" s="47"/>
      <c r="E51" s="30" t="s">
        <v>54</v>
      </c>
      <c r="G51" s="35" t="str">
        <f t="shared" si="6"/>
        <v>No answer</v>
      </c>
    </row>
    <row r="52" spans="1:7" s="3" customFormat="1">
      <c r="A52" s="43"/>
      <c r="B52" s="44"/>
      <c r="C52" s="43"/>
      <c r="D52" s="47"/>
      <c r="E52" s="9"/>
      <c r="F52" s="9"/>
    </row>
    <row r="53" spans="1:7" s="3" customFormat="1" ht="30">
      <c r="A53" s="40" t="s">
        <v>114</v>
      </c>
      <c r="B53" s="41" t="s">
        <v>115</v>
      </c>
      <c r="C53" s="40"/>
      <c r="D53" s="42"/>
      <c r="E53" s="15"/>
      <c r="F53" s="15"/>
      <c r="G53" s="34"/>
    </row>
    <row r="54" spans="1:7" s="3" customFormat="1" ht="45">
      <c r="A54" s="43">
        <v>1</v>
      </c>
      <c r="B54" s="44" t="s">
        <v>116</v>
      </c>
      <c r="C54" s="43" t="s">
        <v>52</v>
      </c>
      <c r="D54" s="44" t="s">
        <v>117</v>
      </c>
      <c r="E54" s="30" t="s">
        <v>54</v>
      </c>
      <c r="G54" s="35" t="str">
        <f t="shared" ref="G54:G65" si="7">IF(AND(EXACT(C54,"M"),EXACT(E54,"Yes")),"OK",IF(AND(EXACT(C54,"M"),EXACT(E54,"No")),"NOK",IF(AND(EXACT(C54,"D"),EXACT(E54,"Yes")),"CHECK",IF(AND(EXACT(C54,"D"),EXACT(E54,"No")),"CHECK","No answer"))))</f>
        <v>No answer</v>
      </c>
    </row>
    <row r="55" spans="1:7" s="3" customFormat="1" ht="45">
      <c r="A55" s="43">
        <v>2</v>
      </c>
      <c r="B55" s="44" t="s">
        <v>118</v>
      </c>
      <c r="C55" s="43" t="s">
        <v>52</v>
      </c>
      <c r="D55" s="44" t="s">
        <v>117</v>
      </c>
      <c r="E55" s="30" t="s">
        <v>54</v>
      </c>
      <c r="G55" s="35" t="str">
        <f t="shared" si="7"/>
        <v>No answer</v>
      </c>
    </row>
    <row r="56" spans="1:7" ht="63.75" customHeight="1">
      <c r="A56" s="63">
        <v>3</v>
      </c>
      <c r="B56" s="14" t="s">
        <v>119</v>
      </c>
      <c r="C56" s="63" t="s">
        <v>52</v>
      </c>
      <c r="D56" s="14" t="s">
        <v>120</v>
      </c>
      <c r="E56" s="79" t="s">
        <v>54</v>
      </c>
      <c r="G56" s="35" t="str">
        <f t="shared" si="7"/>
        <v>No answer</v>
      </c>
    </row>
    <row r="57" spans="1:7" ht="63" customHeight="1">
      <c r="A57" s="63">
        <v>4</v>
      </c>
      <c r="B57" s="72" t="s">
        <v>121</v>
      </c>
      <c r="C57" s="63" t="s">
        <v>52</v>
      </c>
      <c r="D57" s="72" t="s">
        <v>122</v>
      </c>
      <c r="E57" s="68" t="s">
        <v>54</v>
      </c>
      <c r="G57" s="35" t="str">
        <f t="shared" si="7"/>
        <v>No answer</v>
      </c>
    </row>
    <row r="58" spans="1:7" ht="45">
      <c r="A58" s="65">
        <v>5</v>
      </c>
      <c r="B58" s="44" t="s">
        <v>123</v>
      </c>
      <c r="C58" s="43" t="s">
        <v>88</v>
      </c>
      <c r="D58" s="3" t="s">
        <v>124</v>
      </c>
      <c r="E58" s="86" t="s">
        <v>54</v>
      </c>
      <c r="F58" s="9"/>
      <c r="G58" s="35" t="str">
        <f t="shared" si="7"/>
        <v>No answer</v>
      </c>
    </row>
    <row r="59" spans="1:7" s="3" customFormat="1" ht="34.5" customHeight="1">
      <c r="A59" s="43">
        <v>6</v>
      </c>
      <c r="B59" s="44" t="s">
        <v>125</v>
      </c>
      <c r="C59" s="43" t="s">
        <v>88</v>
      </c>
      <c r="D59" s="46" t="s">
        <v>126</v>
      </c>
      <c r="E59" s="30" t="s">
        <v>54</v>
      </c>
      <c r="F59" s="87" t="s">
        <v>127</v>
      </c>
      <c r="G59" s="35" t="str">
        <f>IF(AND(EXACT(C59,"M"),EXACT(E59,"Yes")),"OK",IF(AND(EXACT(C59,"M"),EXACT(E59,"No")),"NOK",IF(AND(EXACT(C59,"D"),EXACT(E59,"Yes")),"CHECK",IF(AND(EXACT(C59,"D"),EXACT(E59,"No")),"CHECK","No answer"))))</f>
        <v>No answer</v>
      </c>
    </row>
    <row r="60" spans="1:7" s="3" customFormat="1" ht="30">
      <c r="A60" s="43">
        <v>7</v>
      </c>
      <c r="B60" s="44" t="s">
        <v>128</v>
      </c>
      <c r="C60" s="43" t="s">
        <v>88</v>
      </c>
      <c r="D60" s="88" t="s">
        <v>129</v>
      </c>
      <c r="E60" s="30" t="s">
        <v>54</v>
      </c>
      <c r="F60" s="87" t="s">
        <v>127</v>
      </c>
      <c r="G60" s="35" t="str">
        <f t="shared" ref="G60:G65" si="8">IF(AND(EXACT(C60,"M"),EXACT(E60,"Yes")),"OK",IF(AND(EXACT(C60,"M"),EXACT(E60,"No")),"NOK",IF(AND(EXACT(C60,"D"),EXACT(E60,"Yes")),"CHECK",IF(AND(EXACT(C60,"D"),EXACT(E60,"No")),"CHECK","No answer"))))</f>
        <v>No answer</v>
      </c>
    </row>
    <row r="61" spans="1:7" s="3" customFormat="1" ht="30">
      <c r="A61" s="43">
        <v>8</v>
      </c>
      <c r="B61" s="44" t="s">
        <v>130</v>
      </c>
      <c r="C61" s="43" t="s">
        <v>88</v>
      </c>
      <c r="D61" s="88" t="s">
        <v>129</v>
      </c>
      <c r="E61" s="30" t="s">
        <v>54</v>
      </c>
      <c r="F61" s="14" t="s">
        <v>127</v>
      </c>
      <c r="G61" s="35" t="str">
        <f t="shared" si="8"/>
        <v>No answer</v>
      </c>
    </row>
    <row r="62" spans="1:7" s="13" customFormat="1" ht="27" customHeight="1">
      <c r="A62" s="65">
        <v>9</v>
      </c>
      <c r="B62" s="72" t="s">
        <v>131</v>
      </c>
      <c r="C62" s="74" t="s">
        <v>52</v>
      </c>
      <c r="D62" s="72" t="s">
        <v>132</v>
      </c>
      <c r="E62" s="73" t="s">
        <v>54</v>
      </c>
      <c r="F62" s="72" t="s">
        <v>127</v>
      </c>
      <c r="G62" s="35" t="str">
        <f t="shared" si="8"/>
        <v>No answer</v>
      </c>
    </row>
    <row r="63" spans="1:7" s="3" customFormat="1" ht="48.95" customHeight="1">
      <c r="A63" s="43">
        <v>10</v>
      </c>
      <c r="B63" s="44" t="s">
        <v>133</v>
      </c>
      <c r="C63" s="43" t="s">
        <v>52</v>
      </c>
      <c r="D63" s="47" t="s">
        <v>134</v>
      </c>
      <c r="E63" s="30" t="s">
        <v>54</v>
      </c>
      <c r="F63" s="9"/>
      <c r="G63" s="35" t="str">
        <f t="shared" si="8"/>
        <v>No answer</v>
      </c>
    </row>
    <row r="64" spans="1:7" s="3" customFormat="1" ht="78.75" customHeight="1">
      <c r="A64" s="65">
        <v>11</v>
      </c>
      <c r="B64" s="44" t="s">
        <v>135</v>
      </c>
      <c r="C64" s="43" t="s">
        <v>52</v>
      </c>
      <c r="D64" s="72" t="s">
        <v>136</v>
      </c>
      <c r="E64" s="30" t="s">
        <v>54</v>
      </c>
      <c r="G64" s="35" t="str">
        <f t="shared" si="8"/>
        <v>No answer</v>
      </c>
    </row>
    <row r="65" spans="1:7" s="3" customFormat="1" ht="93" customHeight="1">
      <c r="A65" s="43">
        <v>12</v>
      </c>
      <c r="B65" s="44" t="s">
        <v>137</v>
      </c>
      <c r="C65" s="43" t="s">
        <v>52</v>
      </c>
      <c r="D65" s="44" t="s">
        <v>138</v>
      </c>
      <c r="E65" s="30" t="s">
        <v>54</v>
      </c>
      <c r="G65" s="35" t="str">
        <f t="shared" si="8"/>
        <v>No answer</v>
      </c>
    </row>
    <row r="67" spans="1:7" s="3" customFormat="1">
      <c r="A67" s="40" t="s">
        <v>139</v>
      </c>
      <c r="B67" s="41" t="s">
        <v>140</v>
      </c>
      <c r="C67" s="40"/>
      <c r="D67" s="42"/>
      <c r="E67" s="15"/>
      <c r="F67" s="15"/>
      <c r="G67" s="34"/>
    </row>
    <row r="68" spans="1:7" s="3" customFormat="1">
      <c r="A68" s="76">
        <v>1</v>
      </c>
      <c r="B68" s="44" t="s">
        <v>141</v>
      </c>
      <c r="C68" s="43" t="s">
        <v>52</v>
      </c>
      <c r="D68" s="47"/>
      <c r="E68" s="30" t="s">
        <v>54</v>
      </c>
      <c r="F68" s="9"/>
      <c r="G68" s="35" t="str">
        <f t="shared" ref="G68:G80" si="9">IF(AND(EXACT(C68,"M"),EXACT(E68,"Yes")),"OK",IF(AND(EXACT(C68,"M"),EXACT(E68,"No")),"NOK",IF(AND(EXACT(C68,"D"),EXACT(E68,"Yes")),"CHECK",IF(AND(EXACT(C68,"D"),EXACT(E68,"No")),"CHECK","No answer"))))</f>
        <v>No answer</v>
      </c>
    </row>
    <row r="69" spans="1:7" s="3" customFormat="1" ht="30">
      <c r="A69" s="43">
        <v>2</v>
      </c>
      <c r="B69" s="44" t="s">
        <v>142</v>
      </c>
      <c r="C69" s="43" t="s">
        <v>52</v>
      </c>
      <c r="D69" s="47"/>
      <c r="E69" s="30" t="s">
        <v>54</v>
      </c>
      <c r="F69" s="9"/>
      <c r="G69" s="35" t="str">
        <f t="shared" si="9"/>
        <v>No answer</v>
      </c>
    </row>
    <row r="70" spans="1:7" s="3" customFormat="1" ht="30">
      <c r="A70" s="43">
        <v>3</v>
      </c>
      <c r="B70" s="44" t="s">
        <v>143</v>
      </c>
      <c r="C70" s="43" t="s">
        <v>52</v>
      </c>
      <c r="D70" s="47"/>
      <c r="E70" s="30" t="s">
        <v>54</v>
      </c>
      <c r="F70" s="9"/>
      <c r="G70" s="35" t="str">
        <f t="shared" si="9"/>
        <v>No answer</v>
      </c>
    </row>
    <row r="71" spans="1:7" s="3" customFormat="1">
      <c r="A71" s="63">
        <v>4</v>
      </c>
      <c r="B71" t="s">
        <v>144</v>
      </c>
      <c r="C71" s="63" t="s">
        <v>52</v>
      </c>
      <c r="D71" t="s">
        <v>127</v>
      </c>
      <c r="E71" s="78" t="s">
        <v>54</v>
      </c>
      <c r="F71" t="s">
        <v>127</v>
      </c>
      <c r="G71" s="35" t="str">
        <f t="shared" si="9"/>
        <v>No answer</v>
      </c>
    </row>
    <row r="72" spans="1:7" s="3" customFormat="1">
      <c r="A72" s="43">
        <v>5</v>
      </c>
      <c r="B72" s="44" t="s">
        <v>145</v>
      </c>
      <c r="C72" s="43" t="s">
        <v>52</v>
      </c>
      <c r="D72" s="47"/>
      <c r="E72" s="30" t="s">
        <v>54</v>
      </c>
      <c r="F72" s="9"/>
      <c r="G72" s="35" t="str">
        <f t="shared" si="9"/>
        <v>No answer</v>
      </c>
    </row>
    <row r="73" spans="1:7" s="3" customFormat="1" ht="33" customHeight="1">
      <c r="A73" s="43">
        <v>6</v>
      </c>
      <c r="B73" s="44" t="s">
        <v>146</v>
      </c>
      <c r="C73" s="43" t="s">
        <v>88</v>
      </c>
      <c r="D73" s="47" t="s">
        <v>147</v>
      </c>
      <c r="E73" s="30" t="s">
        <v>54</v>
      </c>
      <c r="F73" s="9"/>
      <c r="G73" s="35" t="str">
        <f t="shared" si="9"/>
        <v>No answer</v>
      </c>
    </row>
    <row r="74" spans="1:7" s="3" customFormat="1" ht="32.25" customHeight="1">
      <c r="A74" s="81">
        <v>7</v>
      </c>
      <c r="B74" s="82" t="s">
        <v>148</v>
      </c>
      <c r="C74" s="81" t="s">
        <v>52</v>
      </c>
      <c r="D74" s="82" t="s">
        <v>149</v>
      </c>
      <c r="E74" s="85" t="s">
        <v>54</v>
      </c>
      <c r="F74" s="83" t="s">
        <v>127</v>
      </c>
      <c r="G74" s="35" t="str">
        <f t="shared" si="9"/>
        <v>No answer</v>
      </c>
    </row>
    <row r="75" spans="1:7" s="3" customFormat="1" ht="48" customHeight="1">
      <c r="A75" s="81">
        <v>8</v>
      </c>
      <c r="B75" s="82" t="s">
        <v>150</v>
      </c>
      <c r="C75" s="81" t="s">
        <v>52</v>
      </c>
      <c r="D75" s="84" t="s">
        <v>151</v>
      </c>
      <c r="E75" s="85" t="s">
        <v>54</v>
      </c>
      <c r="F75" s="83" t="s">
        <v>127</v>
      </c>
      <c r="G75" s="35" t="str">
        <f t="shared" si="9"/>
        <v>No answer</v>
      </c>
    </row>
    <row r="76" spans="1:7" s="3" customFormat="1" ht="32.25" customHeight="1">
      <c r="A76" s="63">
        <v>9</v>
      </c>
      <c r="B76" s="72" t="s">
        <v>152</v>
      </c>
      <c r="C76" s="63" t="s">
        <v>52</v>
      </c>
      <c r="D76" s="14" t="s">
        <v>153</v>
      </c>
      <c r="E76" s="73" t="s">
        <v>54</v>
      </c>
      <c r="F76"/>
      <c r="G76" s="35" t="str">
        <f t="shared" si="9"/>
        <v>No answer</v>
      </c>
    </row>
    <row r="77" spans="1:7" s="3" customFormat="1" ht="64.5" customHeight="1">
      <c r="A77" s="74">
        <v>10</v>
      </c>
      <c r="B77" s="72" t="s">
        <v>154</v>
      </c>
      <c r="C77" s="74" t="s">
        <v>52</v>
      </c>
      <c r="D77" s="72" t="s">
        <v>155</v>
      </c>
      <c r="E77" s="73" t="s">
        <v>54</v>
      </c>
      <c r="F77" s="72" t="s">
        <v>127</v>
      </c>
      <c r="G77" s="35" t="str">
        <f t="shared" si="9"/>
        <v>No answer</v>
      </c>
    </row>
    <row r="78" spans="1:7" s="3" customFormat="1" ht="30">
      <c r="A78" s="63">
        <v>11</v>
      </c>
      <c r="B78" s="14" t="s">
        <v>156</v>
      </c>
      <c r="C78" s="63" t="s">
        <v>52</v>
      </c>
      <c r="D78" s="72" t="s">
        <v>157</v>
      </c>
      <c r="E78" s="80" t="s">
        <v>54</v>
      </c>
      <c r="F78" t="s">
        <v>127</v>
      </c>
      <c r="G78" s="35" t="str">
        <f t="shared" si="9"/>
        <v>No answer</v>
      </c>
    </row>
    <row r="79" spans="1:7" s="3" customFormat="1">
      <c r="A79" s="43">
        <v>12</v>
      </c>
      <c r="B79" s="44" t="s">
        <v>158</v>
      </c>
      <c r="C79" s="43" t="s">
        <v>52</v>
      </c>
      <c r="D79" s="47" t="s">
        <v>159</v>
      </c>
      <c r="E79" s="30" t="s">
        <v>54</v>
      </c>
      <c r="F79" s="9"/>
      <c r="G79" s="35" t="str">
        <f t="shared" si="9"/>
        <v>No answer</v>
      </c>
    </row>
    <row r="80" spans="1:7" s="3" customFormat="1" ht="45">
      <c r="A80" s="63">
        <v>13</v>
      </c>
      <c r="B80" s="14" t="s">
        <v>160</v>
      </c>
      <c r="C80" s="63" t="s">
        <v>88</v>
      </c>
      <c r="D80" s="14" t="s">
        <v>161</v>
      </c>
      <c r="E80" s="80" t="s">
        <v>54</v>
      </c>
      <c r="F80" s="24"/>
      <c r="G80" s="35" t="str">
        <f t="shared" si="9"/>
        <v>No answer</v>
      </c>
    </row>
    <row r="82" spans="1:7" s="3" customFormat="1">
      <c r="A82" s="40" t="s">
        <v>162</v>
      </c>
      <c r="B82" s="41" t="s">
        <v>163</v>
      </c>
      <c r="C82" s="40"/>
      <c r="D82" s="42"/>
      <c r="E82" s="15"/>
      <c r="F82" s="15"/>
      <c r="G82" s="34"/>
    </row>
    <row r="83" spans="1:7" s="3" customFormat="1" ht="45">
      <c r="A83" s="43">
        <v>1</v>
      </c>
      <c r="B83" s="55" t="s">
        <v>164</v>
      </c>
      <c r="C83" s="49" t="s">
        <v>52</v>
      </c>
      <c r="D83" s="47" t="s">
        <v>165</v>
      </c>
      <c r="E83" s="30" t="s">
        <v>54</v>
      </c>
      <c r="F83" s="9"/>
      <c r="G83" s="35" t="str">
        <f t="shared" ref="G83:G99" si="10">IF(AND(EXACT(C83,"M"),EXACT(E83,"Yes")),"OK",IF(AND(EXACT(C83,"M"),EXACT(E83,"No")),"NOK",IF(AND(EXACT(C83,"D"),EXACT(E83,"Yes")),"CHECK",IF(AND(EXACT(C83,"D"),EXACT(E83,"No")),"CHECK","No answer"))))</f>
        <v>No answer</v>
      </c>
    </row>
    <row r="84" spans="1:7" s="3" customFormat="1">
      <c r="A84" s="43">
        <v>2</v>
      </c>
      <c r="B84" s="55" t="s">
        <v>166</v>
      </c>
      <c r="C84" s="49" t="s">
        <v>52</v>
      </c>
      <c r="D84" s="47"/>
      <c r="E84" s="30" t="s">
        <v>54</v>
      </c>
      <c r="F84" s="9" t="s">
        <v>127</v>
      </c>
      <c r="G84" s="35" t="str">
        <f t="shared" si="10"/>
        <v>No answer</v>
      </c>
    </row>
    <row r="85" spans="1:7" s="3" customFormat="1" ht="45">
      <c r="A85" s="43">
        <v>3</v>
      </c>
      <c r="B85" s="44" t="s">
        <v>167</v>
      </c>
      <c r="C85" s="43" t="s">
        <v>88</v>
      </c>
      <c r="D85" s="44" t="s">
        <v>168</v>
      </c>
      <c r="E85" s="30" t="s">
        <v>54</v>
      </c>
      <c r="F85" s="3" t="s">
        <v>127</v>
      </c>
      <c r="G85" s="35" t="str">
        <f t="shared" si="10"/>
        <v>No answer</v>
      </c>
    </row>
    <row r="86" spans="1:7" s="3" customFormat="1" ht="30">
      <c r="A86" s="43">
        <v>4</v>
      </c>
      <c r="B86" s="44" t="s">
        <v>169</v>
      </c>
      <c r="C86" s="43" t="s">
        <v>52</v>
      </c>
      <c r="D86" s="47" t="s">
        <v>170</v>
      </c>
      <c r="E86" s="30" t="s">
        <v>54</v>
      </c>
      <c r="F86" s="9"/>
      <c r="G86" s="35" t="str">
        <f t="shared" si="10"/>
        <v>No answer</v>
      </c>
    </row>
    <row r="87" spans="1:7" s="3" customFormat="1">
      <c r="A87" s="43">
        <v>5</v>
      </c>
      <c r="B87" s="44" t="s">
        <v>171</v>
      </c>
      <c r="C87" s="43" t="s">
        <v>52</v>
      </c>
      <c r="D87" s="47" t="s">
        <v>172</v>
      </c>
      <c r="E87" s="30" t="s">
        <v>54</v>
      </c>
      <c r="F87" s="9"/>
      <c r="G87" s="35" t="str">
        <f t="shared" si="10"/>
        <v>No answer</v>
      </c>
    </row>
    <row r="88" spans="1:7" ht="45">
      <c r="A88" s="43">
        <v>6</v>
      </c>
      <c r="B88" s="64" t="s">
        <v>173</v>
      </c>
      <c r="C88" s="63" t="s">
        <v>88</v>
      </c>
      <c r="D88" s="44" t="s">
        <v>174</v>
      </c>
      <c r="E88" s="30" t="s">
        <v>54</v>
      </c>
      <c r="G88" s="35" t="str">
        <f t="shared" si="10"/>
        <v>No answer</v>
      </c>
    </row>
    <row r="89" spans="1:7">
      <c r="A89" s="43">
        <v>7</v>
      </c>
      <c r="B89" t="s">
        <v>175</v>
      </c>
      <c r="C89" s="63" t="s">
        <v>88</v>
      </c>
      <c r="D89" t="s">
        <v>176</v>
      </c>
      <c r="E89" s="30" t="s">
        <v>54</v>
      </c>
      <c r="G89" s="35" t="str">
        <f t="shared" si="10"/>
        <v>No answer</v>
      </c>
    </row>
    <row r="90" spans="1:7" s="3" customFormat="1">
      <c r="A90" s="43">
        <v>8</v>
      </c>
      <c r="B90" s="44" t="s">
        <v>177</v>
      </c>
      <c r="C90" s="43" t="s">
        <v>52</v>
      </c>
      <c r="D90" s="47" t="s">
        <v>178</v>
      </c>
      <c r="E90" s="30" t="s">
        <v>54</v>
      </c>
      <c r="F90" s="9"/>
      <c r="G90" s="35" t="str">
        <f t="shared" si="10"/>
        <v>No answer</v>
      </c>
    </row>
    <row r="91" spans="1:7">
      <c r="A91" s="43">
        <v>9</v>
      </c>
      <c r="B91" t="s">
        <v>179</v>
      </c>
      <c r="C91" s="63" t="s">
        <v>52</v>
      </c>
      <c r="E91" s="30" t="s">
        <v>54</v>
      </c>
      <c r="G91" s="35" t="str">
        <f t="shared" si="10"/>
        <v>No answer</v>
      </c>
    </row>
    <row r="92" spans="1:7" s="3" customFormat="1">
      <c r="A92" s="43">
        <v>10</v>
      </c>
      <c r="B92" s="44" t="s">
        <v>180</v>
      </c>
      <c r="C92" s="43" t="s">
        <v>52</v>
      </c>
      <c r="D92" s="47" t="s">
        <v>181</v>
      </c>
      <c r="E92" s="30" t="s">
        <v>54</v>
      </c>
      <c r="F92" s="9"/>
      <c r="G92" s="35" t="str">
        <f t="shared" si="10"/>
        <v>No answer</v>
      </c>
    </row>
    <row r="93" spans="1:7" s="3" customFormat="1">
      <c r="A93" s="43">
        <v>11</v>
      </c>
      <c r="B93" s="55" t="s">
        <v>182</v>
      </c>
      <c r="C93" s="49" t="s">
        <v>52</v>
      </c>
      <c r="D93" s="47"/>
      <c r="E93" s="30" t="s">
        <v>54</v>
      </c>
      <c r="F93" s="9"/>
      <c r="G93" s="35" t="str">
        <f t="shared" si="10"/>
        <v>No answer</v>
      </c>
    </row>
    <row r="94" spans="1:7" s="3" customFormat="1">
      <c r="A94" s="43">
        <v>12</v>
      </c>
      <c r="B94" s="55" t="s">
        <v>183</v>
      </c>
      <c r="C94" s="49" t="s">
        <v>52</v>
      </c>
      <c r="D94" s="56"/>
      <c r="E94" s="30" t="s">
        <v>54</v>
      </c>
      <c r="F94" s="12"/>
      <c r="G94" s="35" t="str">
        <f t="shared" si="10"/>
        <v>No answer</v>
      </c>
    </row>
    <row r="95" spans="1:7" s="3" customFormat="1">
      <c r="A95" s="43">
        <v>13</v>
      </c>
      <c r="B95" s="44" t="s">
        <v>184</v>
      </c>
      <c r="C95" s="43" t="s">
        <v>88</v>
      </c>
      <c r="D95" s="47" t="s">
        <v>185</v>
      </c>
      <c r="E95" s="30" t="s">
        <v>54</v>
      </c>
      <c r="F95" s="9"/>
      <c r="G95" s="35" t="str">
        <f t="shared" si="10"/>
        <v>No answer</v>
      </c>
    </row>
    <row r="96" spans="1:7">
      <c r="A96" s="43">
        <v>14</v>
      </c>
      <c r="B96" s="54" t="s">
        <v>186</v>
      </c>
      <c r="C96" s="71" t="s">
        <v>52</v>
      </c>
      <c r="D96" s="54"/>
      <c r="E96" s="30" t="s">
        <v>54</v>
      </c>
      <c r="G96" s="35" t="str">
        <f t="shared" si="10"/>
        <v>No answer</v>
      </c>
    </row>
    <row r="97" spans="1:7" s="3" customFormat="1">
      <c r="A97" s="43">
        <v>15</v>
      </c>
      <c r="B97" s="44" t="s">
        <v>187</v>
      </c>
      <c r="C97" s="43" t="s">
        <v>52</v>
      </c>
      <c r="D97" s="47"/>
      <c r="E97" s="30" t="s">
        <v>54</v>
      </c>
      <c r="F97" s="9"/>
      <c r="G97" s="35" t="str">
        <f t="shared" si="10"/>
        <v>No answer</v>
      </c>
    </row>
    <row r="98" spans="1:7" s="3" customFormat="1" ht="36" customHeight="1">
      <c r="A98" s="43">
        <v>16</v>
      </c>
      <c r="B98" s="44" t="s">
        <v>188</v>
      </c>
      <c r="C98" s="43" t="s">
        <v>52</v>
      </c>
      <c r="D98" s="47" t="s">
        <v>189</v>
      </c>
      <c r="E98" s="30" t="s">
        <v>54</v>
      </c>
      <c r="F98" s="3" t="s">
        <v>127</v>
      </c>
      <c r="G98" s="35" t="str">
        <f t="shared" si="10"/>
        <v>No answer</v>
      </c>
    </row>
    <row r="99" spans="1:7" ht="168" customHeight="1">
      <c r="A99" s="43">
        <v>17</v>
      </c>
      <c r="B99" s="64" t="s">
        <v>190</v>
      </c>
      <c r="C99" s="63" t="s">
        <v>52</v>
      </c>
      <c r="D99" s="44" t="s">
        <v>191</v>
      </c>
      <c r="E99" s="30" t="s">
        <v>54</v>
      </c>
      <c r="F99" s="72" t="s">
        <v>127</v>
      </c>
      <c r="G99" s="35" t="str">
        <f t="shared" si="10"/>
        <v>No answer</v>
      </c>
    </row>
    <row r="101" spans="1:7" s="3" customFormat="1">
      <c r="A101" s="40" t="s">
        <v>192</v>
      </c>
      <c r="B101" s="41" t="s">
        <v>193</v>
      </c>
      <c r="C101" s="40"/>
      <c r="D101" s="42"/>
      <c r="E101" s="15"/>
      <c r="F101" s="15"/>
      <c r="G101" s="34"/>
    </row>
    <row r="102" spans="1:7" s="3" customFormat="1" ht="121.5" customHeight="1">
      <c r="A102" s="43">
        <v>1</v>
      </c>
      <c r="B102" s="55" t="s">
        <v>194</v>
      </c>
      <c r="C102" s="49" t="s">
        <v>52</v>
      </c>
      <c r="D102" s="8" t="s">
        <v>195</v>
      </c>
      <c r="E102" s="30" t="s">
        <v>54</v>
      </c>
      <c r="F102" s="9"/>
      <c r="G102" s="35" t="str">
        <f>IF(AND(EXACT(C102,"M"),EXACT(E102,"Yes")),"OK",IF(AND(EXACT(C102,"M"),EXACT(E102,"No")),"NOK",IF(AND(EXACT(C102,"D"),EXACT(E102,"Yes")),"CHECK",IF(AND(EXACT(C102,"D"),EXACT(E102,"No")),"CHECK","No answer"))))</f>
        <v>No answer</v>
      </c>
    </row>
    <row r="104" spans="1:7">
      <c r="B104" t="s">
        <v>127</v>
      </c>
    </row>
  </sheetData>
  <mergeCells count="2">
    <mergeCell ref="F5:G5"/>
    <mergeCell ref="A1:B1"/>
  </mergeCells>
  <conditionalFormatting sqref="F5:G5">
    <cfRule type="expression" dxfId="2" priority="92">
      <formula>COUNTIF(C5:C150,"M")-COUNTIF(G5:G150,"OK")=0</formula>
    </cfRule>
    <cfRule type="expression" dxfId="1" priority="93">
      <formula>ISNA(MATCH("NOK",G5:G150,0))</formula>
    </cfRule>
    <cfRule type="expression" dxfId="0" priority="94">
      <formula>MATCH("NOK",G5:G150,0)</formula>
    </cfRule>
  </conditionalFormatting>
  <dataValidations count="1">
    <dataValidation type="list" allowBlank="1" showInputMessage="1" showErrorMessage="1" sqref="E16" xr:uid="{12215160-E274-42C5-A1DF-A987F33199EA}">
      <formula1>$I$1:$I$2</formula1>
    </dataValidation>
  </dataValidations>
  <hyperlinks>
    <hyperlink ref="D9" r:id="rId1" display="    security standard" xr:uid="{CEAE91A1-3B9C-463C-B45F-3B0584DE48F5}"/>
    <hyperlink ref="D59" r:id="rId2" display="SADIS specification" xr:uid="{8745F19A-32D8-484D-9619-0500DC755CF8}"/>
    <hyperlink ref="D11" r:id="rId3" xr:uid="{1A8FA336-3F79-4255-9D3C-E093DC187102}"/>
    <hyperlink ref="D8" r:id="rId4" xr:uid="{1260A352-6E0E-4ED2-8593-A57FBFEF0CDC}"/>
    <hyperlink ref="D102" r:id="rId5" display="https://www.metoffice.gov.uk/binaries/content/assets/metofficegovuk/pdf/services/transport/aviation/wafs/next_generation_wafs_information_flyer-updated-mar23.pdf" xr:uid="{2C66C2C0-AEE1-4CEE-AB86-2E98798A32EF}"/>
  </hyperlinks>
  <pageMargins left="0.7" right="0.7" top="0.75" bottom="0.75" header="0.3" footer="0.3"/>
  <pageSetup paperSize="8" scale="73" fitToHeight="0" orientation="landscape" horizontalDpi="1200" verticalDpi="1200" r:id="rId6"/>
  <ignoredErrors>
    <ignoredError sqref="C29 C37 C33:C35 C25:C27"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80B37206-B067-4145-8541-3DB8F37A8E97}">
          <x14:formula1>
            <xm:f>Inputdata!$A$4:$A$6</xm:f>
          </x14:formula1>
          <xm:sqref>E40:E43 E46:E47 E50:E51 E33:E37 E8:E15 E18:E22 E102 E68:E80 E83:E99 E54:E65 E25:E30</xm:sqref>
        </x14:dataValidation>
        <x14:dataValidation type="list" allowBlank="1" showInputMessage="1" showErrorMessage="1" xr:uid="{2FB3C2E6-B48D-4E13-8D29-B984599FAE98}">
          <x14:formula1>
            <xm:f>Inputdata!$A$1:$A$2</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9D74A-D091-4B65-874A-764ACAD66B53}">
  <sheetPr codeName="Blad5"/>
  <dimension ref="A1:D32"/>
  <sheetViews>
    <sheetView workbookViewId="0" xr3:uid="{247C4834-8ED8-5B28-86B2-A923C91687D5}">
      <selection activeCell="A2" sqref="A2"/>
    </sheetView>
  </sheetViews>
  <sheetFormatPr defaultColWidth="8.85546875" defaultRowHeight="15"/>
  <cols>
    <col min="1" max="1" width="11.140625" customWidth="1"/>
    <col min="3" max="3" width="11.85546875" customWidth="1"/>
    <col min="4" max="4" width="62.28515625" customWidth="1"/>
  </cols>
  <sheetData>
    <row r="1" spans="1:4" s="20" customFormat="1" ht="18.75">
      <c r="A1" s="20" t="s">
        <v>196</v>
      </c>
    </row>
    <row r="2" spans="1:4" s="57" customFormat="1">
      <c r="A2" s="57" t="s">
        <v>197</v>
      </c>
    </row>
    <row r="3" spans="1:4" s="20" customFormat="1" ht="18.75"/>
    <row r="4" spans="1:4">
      <c r="A4" s="21" t="s">
        <v>198</v>
      </c>
      <c r="B4" s="21" t="s">
        <v>199</v>
      </c>
      <c r="C4" s="21" t="s">
        <v>200</v>
      </c>
      <c r="D4" s="21" t="s">
        <v>201</v>
      </c>
    </row>
    <row r="5" spans="1:4">
      <c r="A5" s="21" t="s">
        <v>202</v>
      </c>
      <c r="B5" s="21" t="s">
        <v>202</v>
      </c>
      <c r="C5" s="21" t="s">
        <v>203</v>
      </c>
      <c r="D5" s="21" t="s">
        <v>204</v>
      </c>
    </row>
    <row r="6" spans="1:4">
      <c r="A6" s="22" t="s">
        <v>205</v>
      </c>
      <c r="B6" s="22" t="s">
        <v>206</v>
      </c>
      <c r="C6" s="22" t="s">
        <v>207</v>
      </c>
      <c r="D6" s="22" t="s">
        <v>208</v>
      </c>
    </row>
    <row r="7" spans="1:4">
      <c r="A7" s="22" t="s">
        <v>209</v>
      </c>
      <c r="B7" s="22" t="s">
        <v>210</v>
      </c>
      <c r="C7" s="22" t="s">
        <v>207</v>
      </c>
      <c r="D7" s="22" t="s">
        <v>211</v>
      </c>
    </row>
    <row r="8" spans="1:4">
      <c r="A8" s="22" t="s">
        <v>212</v>
      </c>
      <c r="B8" s="22" t="s">
        <v>213</v>
      </c>
      <c r="C8" s="22" t="s">
        <v>207</v>
      </c>
      <c r="D8" s="22" t="s">
        <v>214</v>
      </c>
    </row>
    <row r="9" spans="1:4">
      <c r="A9" s="22" t="s">
        <v>215</v>
      </c>
      <c r="B9" s="22" t="s">
        <v>216</v>
      </c>
      <c r="C9" s="22" t="s">
        <v>207</v>
      </c>
      <c r="D9" s="22" t="s">
        <v>214</v>
      </c>
    </row>
    <row r="10" spans="1:4">
      <c r="A10" s="22" t="s">
        <v>217</v>
      </c>
      <c r="B10" s="22" t="s">
        <v>218</v>
      </c>
      <c r="C10" s="22" t="s">
        <v>207</v>
      </c>
      <c r="D10" s="22" t="s">
        <v>219</v>
      </c>
    </row>
    <row r="11" spans="1:4">
      <c r="A11" s="22" t="s">
        <v>220</v>
      </c>
      <c r="B11" s="22"/>
      <c r="C11" s="22"/>
      <c r="D11" s="22" t="s">
        <v>221</v>
      </c>
    </row>
    <row r="12" spans="1:4">
      <c r="A12" s="22" t="s">
        <v>222</v>
      </c>
      <c r="B12" s="22"/>
      <c r="C12" s="22"/>
      <c r="D12" s="22" t="s">
        <v>223</v>
      </c>
    </row>
    <row r="13" spans="1:4">
      <c r="A13" s="22" t="s">
        <v>224</v>
      </c>
      <c r="B13" s="22" t="s">
        <v>225</v>
      </c>
      <c r="C13" s="22" t="s">
        <v>207</v>
      </c>
      <c r="D13" s="22" t="s">
        <v>226</v>
      </c>
    </row>
    <row r="14" spans="1:4">
      <c r="A14" s="22" t="s">
        <v>227</v>
      </c>
      <c r="B14" s="22" t="s">
        <v>228</v>
      </c>
      <c r="C14" s="22" t="s">
        <v>207</v>
      </c>
      <c r="D14" s="22" t="s">
        <v>229</v>
      </c>
    </row>
    <row r="15" spans="1:4">
      <c r="A15" s="22" t="s">
        <v>230</v>
      </c>
      <c r="B15" s="22"/>
      <c r="C15" s="22"/>
      <c r="D15" s="22" t="s">
        <v>231</v>
      </c>
    </row>
    <row r="16" spans="1:4">
      <c r="A16" s="22" t="s">
        <v>232</v>
      </c>
      <c r="B16" s="22"/>
      <c r="C16" s="22"/>
      <c r="D16" s="22" t="s">
        <v>233</v>
      </c>
    </row>
    <row r="17" spans="1:4">
      <c r="A17" s="22" t="s">
        <v>234</v>
      </c>
      <c r="B17" s="22"/>
      <c r="C17" s="22"/>
      <c r="D17" s="22" t="s">
        <v>235</v>
      </c>
    </row>
    <row r="18" spans="1:4">
      <c r="A18" s="22" t="s">
        <v>236</v>
      </c>
      <c r="B18" s="22"/>
      <c r="C18" s="22"/>
      <c r="D18" s="22" t="s">
        <v>237</v>
      </c>
    </row>
    <row r="19" spans="1:4">
      <c r="A19" s="22" t="s">
        <v>238</v>
      </c>
      <c r="B19" s="22" t="s">
        <v>239</v>
      </c>
      <c r="C19" s="22" t="s">
        <v>207</v>
      </c>
      <c r="D19" s="22" t="s">
        <v>240</v>
      </c>
    </row>
    <row r="20" spans="1:4">
      <c r="A20" s="22" t="s">
        <v>241</v>
      </c>
      <c r="B20" s="22"/>
      <c r="C20" s="22"/>
      <c r="D20" s="22" t="s">
        <v>242</v>
      </c>
    </row>
    <row r="21" spans="1:4">
      <c r="A21" s="22" t="s">
        <v>243</v>
      </c>
      <c r="B21" s="22" t="s">
        <v>244</v>
      </c>
      <c r="C21" s="22" t="s">
        <v>207</v>
      </c>
      <c r="D21" s="22" t="s">
        <v>245</v>
      </c>
    </row>
    <row r="22" spans="1:4">
      <c r="A22" s="22" t="s">
        <v>246</v>
      </c>
      <c r="B22" s="22" t="s">
        <v>218</v>
      </c>
      <c r="C22" s="22" t="s">
        <v>207</v>
      </c>
      <c r="D22" s="22" t="s">
        <v>247</v>
      </c>
    </row>
    <row r="23" spans="1:4">
      <c r="A23" s="22" t="s">
        <v>248</v>
      </c>
      <c r="B23" s="22"/>
      <c r="C23" s="22"/>
      <c r="D23" s="22" t="s">
        <v>249</v>
      </c>
    </row>
    <row r="24" spans="1:4">
      <c r="A24" s="22" t="s">
        <v>250</v>
      </c>
      <c r="B24" s="22" t="s">
        <v>251</v>
      </c>
      <c r="C24" s="22" t="s">
        <v>207</v>
      </c>
      <c r="D24" s="22" t="s">
        <v>252</v>
      </c>
    </row>
    <row r="25" spans="1:4">
      <c r="A25" s="22" t="s">
        <v>253</v>
      </c>
      <c r="B25" s="22"/>
      <c r="C25" s="22"/>
      <c r="D25" s="22" t="s">
        <v>254</v>
      </c>
    </row>
    <row r="26" spans="1:4">
      <c r="A26" s="22" t="s">
        <v>255</v>
      </c>
      <c r="B26" s="22"/>
      <c r="C26" s="22"/>
      <c r="D26" s="22" t="s">
        <v>256</v>
      </c>
    </row>
    <row r="27" spans="1:4">
      <c r="A27" s="22" t="s">
        <v>257</v>
      </c>
      <c r="B27" s="22" t="s">
        <v>258</v>
      </c>
      <c r="C27" s="22" t="s">
        <v>207</v>
      </c>
      <c r="D27" s="22" t="s">
        <v>259</v>
      </c>
    </row>
    <row r="28" spans="1:4">
      <c r="A28" s="22" t="s">
        <v>260</v>
      </c>
      <c r="B28" s="22"/>
      <c r="C28" s="22"/>
      <c r="D28" s="22" t="s">
        <v>261</v>
      </c>
    </row>
    <row r="29" spans="1:4">
      <c r="A29" s="22" t="s">
        <v>262</v>
      </c>
      <c r="B29" s="22" t="s">
        <v>263</v>
      </c>
      <c r="C29" s="22" t="s">
        <v>207</v>
      </c>
      <c r="D29" s="22" t="s">
        <v>264</v>
      </c>
    </row>
    <row r="30" spans="1:4">
      <c r="A30" s="22" t="s">
        <v>265</v>
      </c>
      <c r="B30" s="22"/>
      <c r="C30" s="22"/>
      <c r="D30" s="22" t="s">
        <v>266</v>
      </c>
    </row>
    <row r="31" spans="1:4">
      <c r="A31" s="22" t="s">
        <v>267</v>
      </c>
      <c r="B31" s="22" t="s">
        <v>268</v>
      </c>
      <c r="C31" s="22" t="s">
        <v>269</v>
      </c>
      <c r="D31" s="22" t="s">
        <v>270</v>
      </c>
    </row>
    <row r="32" spans="1:4">
      <c r="A32" s="22" t="s">
        <v>271</v>
      </c>
      <c r="B32" s="22" t="s">
        <v>218</v>
      </c>
      <c r="C32" s="22" t="s">
        <v>207</v>
      </c>
      <c r="D32" s="22" t="s">
        <v>272</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7E79-A9A8-4E42-9B9F-FC7733878064}">
  <sheetPr codeName="Blad3"/>
  <dimension ref="A1:A6"/>
  <sheetViews>
    <sheetView workbookViewId="0" xr3:uid="{FED087B4-F439-57CA-A2C2-E97061730FCF}">
      <selection sqref="A1:XFD1"/>
    </sheetView>
  </sheetViews>
  <sheetFormatPr defaultColWidth="8.85546875" defaultRowHeight="15"/>
  <cols>
    <col min="1" max="1" width="22.7109375" bestFit="1" customWidth="1"/>
  </cols>
  <sheetData>
    <row r="1" spans="1:1">
      <c r="A1" t="s">
        <v>41</v>
      </c>
    </row>
    <row r="2" spans="1:1">
      <c r="A2" t="s">
        <v>273</v>
      </c>
    </row>
    <row r="3" spans="1:1">
      <c r="A3" t="s">
        <v>127</v>
      </c>
    </row>
    <row r="4" spans="1:1">
      <c r="A4" t="s">
        <v>54</v>
      </c>
    </row>
    <row r="5" spans="1:1">
      <c r="A5" t="s">
        <v>274</v>
      </c>
    </row>
    <row r="6" spans="1:1">
      <c r="A6" t="s">
        <v>275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5268CC6FBADD4BBBCB612A3114015D" ma:contentTypeVersion="0" ma:contentTypeDescription="Een nieuw document maken." ma:contentTypeScope="" ma:versionID="cdcf315a3fcba37c7d23b8476d7b66b5">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DB6D03-463C-430A-B7C8-2268743A77A2}"/>
</file>

<file path=customXml/itemProps2.xml><?xml version="1.0" encoding="utf-8"?>
<ds:datastoreItem xmlns:ds="http://schemas.openxmlformats.org/officeDocument/2006/customXml" ds:itemID="{680666B8-2831-47F8-8C3B-183FBD59F38F}"/>
</file>

<file path=customXml/itemProps3.xml><?xml version="1.0" encoding="utf-8"?>
<ds:datastoreItem xmlns:ds="http://schemas.openxmlformats.org/officeDocument/2006/customXml" ds:itemID="{8769C570-0983-4D55-8377-77BEA8BB7F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Cost, Roy (KNMI)</dc:creator>
  <cp:keywords/>
  <dc:description/>
  <cp:lastModifiedBy>Jacobs, Albert (KNMI)</cp:lastModifiedBy>
  <cp:revision/>
  <dcterms:created xsi:type="dcterms:W3CDTF">2022-12-17T17:54:25Z</dcterms:created>
  <dcterms:modified xsi:type="dcterms:W3CDTF">2023-10-11T12:08:56Z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0x010100835268CC6FBADD4BBBCB612A3114015D</vt:lpwstr>
  </property>
</Properties>
</file>