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BeveiligingCorneliaenGrachtweg/Gedeelde documenten/Beveiliging Opvanglocaties/1. Offerteaanvraag/"/>
    </mc:Choice>
  </mc:AlternateContent>
  <xr:revisionPtr revIDLastSave="825" documentId="8_{A748DBD3-EE92-482F-8BE4-3DCD1CA57EC2}" xr6:coauthVersionLast="47" xr6:coauthVersionMax="47" xr10:uidLastSave="{7D052A87-CDE5-4C3D-B7F6-635E48160DBA}"/>
  <bookViews>
    <workbookView xWindow="-120" yWindow="-120" windowWidth="29040" windowHeight="15840" xr2:uid="{FA024CC8-D68C-4F87-875F-44E1649EEBDD}"/>
  </bookViews>
  <sheets>
    <sheet name="Blad1" sheetId="1" r:id="rId1"/>
  </sheets>
  <definedNames>
    <definedName name="_Toc345680391" localSheetId="0">Blad1!$B$8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27" i="1" s="1"/>
  <c r="E18" i="1"/>
  <c r="E27" i="1" s="1"/>
  <c r="D18" i="1"/>
  <c r="D27" i="1" s="1"/>
  <c r="C18" i="1"/>
  <c r="C27" i="1" s="1"/>
  <c r="F11" i="1"/>
  <c r="F12" i="1" s="1"/>
  <c r="F26" i="1" s="1"/>
  <c r="E11" i="1"/>
  <c r="E12" i="1" s="1"/>
  <c r="E26" i="1" s="1"/>
  <c r="D11" i="1"/>
  <c r="D12" i="1" s="1"/>
  <c r="D26" i="1" s="1"/>
  <c r="C11" i="1"/>
  <c r="C12" i="1" s="1"/>
  <c r="C26" i="1" s="1"/>
  <c r="F28" i="1" l="1"/>
  <c r="D28" i="1"/>
  <c r="E28" i="1"/>
</calcChain>
</file>

<file path=xl/sharedStrings.xml><?xml version="1.0" encoding="utf-8"?>
<sst xmlns="http://schemas.openxmlformats.org/spreadsheetml/2006/main" count="57" uniqueCount="40">
  <si>
    <t>Score</t>
  </si>
  <si>
    <t>Uitmuntend, met toegevoegde waarde:
Inschrijver heeft volledig en overtuigend aangetoond dat de doelstellingen worden behaald en heeft aangetoond belangrijke toegevoegde waarde te leveren voor de uitvoering van de Opdracht.</t>
  </si>
  <si>
    <t>Goed, met enige toegevoegde waarde:
Inschrijver heeft goed aangetoond dat de doelstellingen worden behaald en heeft aangetoond enige, doch beperkte toegevoegde waarde te leveren voor de uitvoering van de Opdracht.</t>
  </si>
  <si>
    <t>Inschrijver 1</t>
  </si>
  <si>
    <t xml:space="preserve">Score </t>
  </si>
  <si>
    <t xml:space="preserve"> </t>
  </si>
  <si>
    <t>Inschrijver 2</t>
  </si>
  <si>
    <t>Inschrijver 3</t>
  </si>
  <si>
    <t>Inschrijver 4</t>
  </si>
  <si>
    <t>Totaal aantal punten</t>
  </si>
  <si>
    <t>nr.</t>
  </si>
  <si>
    <t>Onvoldoende:
Inschrijver heeft niet aangetoond dat de doelstellingen worden behaald.</t>
  </si>
  <si>
    <t>Voldoende:
Inschrijver heeft beperkt aangetoond dat de doelstellingen worden behaald en levert geen toegevoegde waarde voor de uitvoering van de Opdracht.</t>
  </si>
  <si>
    <t>Beoordelingstabel</t>
  </si>
  <si>
    <t>EU-aanbesteding: Beveiliging Opvanglocaties gemeente Schouwen-Duiveland</t>
  </si>
  <si>
    <t>Bijlage 7 Scorematrix gunningscriteria</t>
  </si>
  <si>
    <t>Subgunningscriterium</t>
  </si>
  <si>
    <t>1.De beveiliging bewaakt en stimuleert de rust, positieve sfeer en de veilige leefomgeving in en om de opvanglocatie.</t>
  </si>
  <si>
    <t>2. Beveiligers kennen de bewoners en vangen signalen op en vormen een hecht team samen met de locatiecoördinatoren en voeren ondersteunende taken uit.</t>
  </si>
  <si>
    <t>3. De kwaliteit van de beveiligingsdiensten is van een hoog niveau en continuïteit en stabiliteit zijn geborgd.</t>
  </si>
  <si>
    <t>4. Beveiligers zijn in staat te de-escaleren en nemen het initiatief.</t>
  </si>
  <si>
    <t>minimaal uurtarief</t>
  </si>
  <si>
    <t>maximaal uurtarief</t>
  </si>
  <si>
    <r>
      <t>Gemiddelde eindscore: totaal aantal punten / 4  -</t>
    </r>
    <r>
      <rPr>
        <b/>
        <sz val="10"/>
        <color rgb="FFFF0000"/>
        <rFont val="Arial"/>
        <family val="2"/>
      </rPr>
      <t xml:space="preserve"> &lt; 6 = uitsluiting*</t>
    </r>
  </si>
  <si>
    <t xml:space="preserve"> *Bij een gemiddelde eindscore  lager dan een 6 voor het Prestatieplan wordt de inschrijver uitgesloten van verdere deelname aan de aanbesteding.</t>
  </si>
  <si>
    <t>Punten G1</t>
  </si>
  <si>
    <t>G1 Kwaliteit: Prestatieplan</t>
  </si>
  <si>
    <t>G2 Prijs: Uurtarief</t>
  </si>
  <si>
    <t>Uurtarief</t>
  </si>
  <si>
    <t>Eindbeoordeling</t>
  </si>
  <si>
    <t>Punten G 1 X 75%</t>
  </si>
  <si>
    <t>Gunningscriterium</t>
  </si>
  <si>
    <t>N.V.T.**</t>
  </si>
  <si>
    <t>** Inschrijver 1 is bij G1 Kwaliteit: Prestaiteplan al uitgesloten.</t>
  </si>
  <si>
    <t>Nummer 3</t>
  </si>
  <si>
    <t>Nummer 2</t>
  </si>
  <si>
    <t>Winnaar</t>
  </si>
  <si>
    <t xml:space="preserve">Uitgesloten </t>
  </si>
  <si>
    <t>Punten G 2 X 25%</t>
  </si>
  <si>
    <t>Punten 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</si>
</sst>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2" fontId="5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2" fontId="5" fillId="5" borderId="12" xfId="0" applyNumberFormat="1" applyFont="1" applyFill="1" applyBorder="1" applyAlignment="1">
      <alignment horizontal="center" vertical="center"/>
    </xf>
    <xf numFmtId="44" fontId="0" fillId="2" borderId="5" xfId="0" applyNumberFormat="1" applyFill="1" applyBorder="1" applyAlignment="1">
      <alignment horizontal="center" vertical="center" wrapText="1"/>
    </xf>
    <xf numFmtId="44" fontId="0" fillId="3" borderId="5" xfId="0" applyNumberFormat="1" applyFill="1" applyBorder="1" applyAlignment="1">
      <alignment horizontal="center" vertical="center" wrapText="1"/>
    </xf>
    <xf numFmtId="44" fontId="0" fillId="4" borderId="5" xfId="0" applyNumberFormat="1" applyFill="1" applyBorder="1" applyAlignment="1">
      <alignment horizontal="center" vertical="center" wrapText="1"/>
    </xf>
    <xf numFmtId="44" fontId="0" fillId="5" borderId="11" xfId="0" applyNumberForma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5" borderId="11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0" fillId="3" borderId="5" xfId="0" applyNumberFormat="1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horizontal="center" vertical="center" wrapText="1"/>
    </xf>
    <xf numFmtId="2" fontId="0" fillId="5" borderId="1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5" borderId="1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dimension ref="A1:S29"/>
  <sheetViews>
    <sheetView tabSelected="1" zoomScale="130" zoomScaleNormal="130" workbookViewId="0"/>
  </sheetViews>
  <sheetFormatPr defaultRowHeight="12.75" x14ac:dyDescent="0.2"/>
  <cols>
    <col min="1" max="1" width="12.5703125" customWidth="1"/>
    <col min="2" max="2" width="41.5703125" style="1" customWidth="1"/>
    <col min="3" max="5" width="13.140625" style="1" customWidth="1"/>
    <col min="6" max="6" width="13.140625" customWidth="1"/>
    <col min="8" max="8" width="81.5703125" customWidth="1"/>
    <col min="9" max="9" width="7" customWidth="1"/>
    <col min="17" max="17" width="8.85546875" customWidth="1"/>
    <col min="18" max="18" width="8.7109375" customWidth="1"/>
  </cols>
  <sheetData>
    <row r="1" spans="1:19" ht="24" customHeight="1" x14ac:dyDescent="0.2">
      <c r="A1" s="24" t="s">
        <v>15</v>
      </c>
      <c r="B1"/>
      <c r="C1" s="25"/>
    </row>
    <row r="2" spans="1:19" ht="23.45" customHeight="1" x14ac:dyDescent="0.2">
      <c r="A2" s="24" t="s">
        <v>14</v>
      </c>
      <c r="B2"/>
      <c r="C2" s="25"/>
    </row>
    <row r="3" spans="1:19" ht="23.45" customHeight="1" x14ac:dyDescent="0.2">
      <c r="A3" s="24"/>
      <c r="B3"/>
      <c r="C3" s="25"/>
    </row>
    <row r="4" spans="1:19" ht="27.75" customHeight="1" thickBot="1" x14ac:dyDescent="0.25">
      <c r="B4" s="29" t="s">
        <v>26</v>
      </c>
      <c r="C4" s="7"/>
      <c r="R4" s="8"/>
      <c r="S4" s="7"/>
    </row>
    <row r="5" spans="1:19" x14ac:dyDescent="0.2">
      <c r="C5" s="26" t="s">
        <v>3</v>
      </c>
      <c r="D5" s="27" t="s">
        <v>6</v>
      </c>
      <c r="E5" s="28" t="s">
        <v>7</v>
      </c>
      <c r="F5" s="34" t="s">
        <v>8</v>
      </c>
      <c r="H5" s="2" t="s">
        <v>13</v>
      </c>
      <c r="I5" s="2" t="s">
        <v>0</v>
      </c>
    </row>
    <row r="6" spans="1:19" ht="39" customHeight="1" x14ac:dyDescent="0.2">
      <c r="A6" s="11" t="s">
        <v>10</v>
      </c>
      <c r="B6" s="11" t="s">
        <v>16</v>
      </c>
      <c r="C6" s="12" t="s">
        <v>4</v>
      </c>
      <c r="D6" s="14" t="s">
        <v>4</v>
      </c>
      <c r="E6" s="16" t="s">
        <v>4</v>
      </c>
      <c r="F6" s="35" t="s">
        <v>4</v>
      </c>
      <c r="G6" s="2"/>
      <c r="H6" s="4" t="s">
        <v>1</v>
      </c>
      <c r="I6" s="3">
        <v>10</v>
      </c>
    </row>
    <row r="7" spans="1:19" ht="39" customHeight="1" x14ac:dyDescent="0.2">
      <c r="A7" s="21">
        <v>1</v>
      </c>
      <c r="B7" s="31" t="s">
        <v>17</v>
      </c>
      <c r="C7" s="13">
        <v>6</v>
      </c>
      <c r="D7" s="15">
        <v>6</v>
      </c>
      <c r="E7" s="17">
        <v>6</v>
      </c>
      <c r="F7" s="36">
        <v>10</v>
      </c>
      <c r="G7" s="7"/>
      <c r="H7" s="4" t="s">
        <v>2</v>
      </c>
      <c r="I7" s="3">
        <v>8</v>
      </c>
    </row>
    <row r="8" spans="1:19" ht="51" x14ac:dyDescent="0.2">
      <c r="A8" s="21">
        <v>2</v>
      </c>
      <c r="B8" s="31" t="s">
        <v>18</v>
      </c>
      <c r="C8" s="13">
        <v>6</v>
      </c>
      <c r="D8" s="15">
        <v>8</v>
      </c>
      <c r="E8" s="17">
        <v>8</v>
      </c>
      <c r="F8" s="36">
        <v>10</v>
      </c>
      <c r="G8" s="7"/>
      <c r="H8" s="4" t="s">
        <v>12</v>
      </c>
      <c r="I8" s="3">
        <v>6</v>
      </c>
    </row>
    <row r="9" spans="1:19" ht="39" customHeight="1" x14ac:dyDescent="0.2">
      <c r="A9" s="21">
        <v>3</v>
      </c>
      <c r="B9" s="31" t="s">
        <v>19</v>
      </c>
      <c r="C9" s="13">
        <v>4</v>
      </c>
      <c r="D9" s="15">
        <v>6</v>
      </c>
      <c r="E9" s="17">
        <v>8</v>
      </c>
      <c r="F9" s="36">
        <v>8</v>
      </c>
      <c r="G9" s="7"/>
      <c r="H9" s="4" t="s">
        <v>11</v>
      </c>
      <c r="I9" s="3">
        <v>4</v>
      </c>
      <c r="J9" t="s">
        <v>5</v>
      </c>
    </row>
    <row r="10" spans="1:19" ht="39" customHeight="1" x14ac:dyDescent="0.2">
      <c r="A10" s="21">
        <v>4</v>
      </c>
      <c r="B10" s="31" t="s">
        <v>20</v>
      </c>
      <c r="C10" s="13">
        <v>6</v>
      </c>
      <c r="D10" s="15">
        <v>4</v>
      </c>
      <c r="E10" s="17">
        <v>10</v>
      </c>
      <c r="F10" s="36">
        <v>8</v>
      </c>
      <c r="G10" s="7"/>
    </row>
    <row r="11" spans="1:19" ht="39" customHeight="1" thickBot="1" x14ac:dyDescent="0.25">
      <c r="A11" s="21"/>
      <c r="B11" s="22" t="s">
        <v>9</v>
      </c>
      <c r="C11" s="13">
        <f>SUM(C7:C10)</f>
        <v>22</v>
      </c>
      <c r="D11" s="15">
        <f t="shared" ref="D11:F11" si="0">SUM(D7:D10)</f>
        <v>24</v>
      </c>
      <c r="E11" s="17">
        <f t="shared" si="0"/>
        <v>32</v>
      </c>
      <c r="F11" s="37">
        <f t="shared" si="0"/>
        <v>36</v>
      </c>
    </row>
    <row r="12" spans="1:19" s="10" customFormat="1" ht="39" customHeight="1" thickBot="1" x14ac:dyDescent="0.25">
      <c r="A12" s="23" t="s">
        <v>25</v>
      </c>
      <c r="B12" s="22" t="s">
        <v>23</v>
      </c>
      <c r="C12" s="18">
        <f>C11/4</f>
        <v>5.5</v>
      </c>
      <c r="D12" s="30">
        <f t="shared" ref="D12:F12" si="1">D11/4</f>
        <v>6</v>
      </c>
      <c r="E12" s="19">
        <f t="shared" si="1"/>
        <v>8</v>
      </c>
      <c r="F12" s="38">
        <f t="shared" si="1"/>
        <v>9</v>
      </c>
      <c r="G12" s="9"/>
      <c r="H12" s="32" t="s">
        <v>24</v>
      </c>
      <c r="I12" s="9"/>
      <c r="J12" s="9"/>
    </row>
    <row r="13" spans="1:19" ht="24.75" customHeight="1" x14ac:dyDescent="0.2">
      <c r="B13" s="5"/>
      <c r="D13" s="33"/>
      <c r="E13" s="33"/>
      <c r="F13" s="33"/>
    </row>
    <row r="14" spans="1:19" ht="21" customHeight="1" thickBot="1" x14ac:dyDescent="0.25">
      <c r="B14" s="29" t="s">
        <v>27</v>
      </c>
      <c r="C14" s="20"/>
      <c r="D14" s="6"/>
      <c r="E14" s="6"/>
      <c r="F14" s="6"/>
    </row>
    <row r="15" spans="1:19" x14ac:dyDescent="0.2">
      <c r="C15" s="26" t="s">
        <v>3</v>
      </c>
      <c r="D15" s="27" t="s">
        <v>6</v>
      </c>
      <c r="E15" s="28" t="s">
        <v>7</v>
      </c>
      <c r="F15" s="34" t="s">
        <v>8</v>
      </c>
    </row>
    <row r="16" spans="1:19" x14ac:dyDescent="0.2">
      <c r="A16" s="11"/>
      <c r="B16" s="11"/>
      <c r="C16" s="12" t="s">
        <v>28</v>
      </c>
      <c r="D16" s="14" t="s">
        <v>28</v>
      </c>
      <c r="E16" s="16" t="s">
        <v>28</v>
      </c>
      <c r="F16" s="35" t="s">
        <v>28</v>
      </c>
    </row>
    <row r="17" spans="1:8" ht="18.75" customHeight="1" x14ac:dyDescent="0.2">
      <c r="A17" s="21"/>
      <c r="B17" s="22" t="s">
        <v>28</v>
      </c>
      <c r="C17" s="39">
        <v>40</v>
      </c>
      <c r="D17" s="40">
        <v>41</v>
      </c>
      <c r="E17" s="41">
        <v>43</v>
      </c>
      <c r="F17" s="42">
        <v>44</v>
      </c>
    </row>
    <row r="18" spans="1:8" ht="18" customHeight="1" thickBot="1" x14ac:dyDescent="0.25">
      <c r="A18" s="59" t="s">
        <v>39</v>
      </c>
      <c r="B18" s="22"/>
      <c r="C18" s="60">
        <f>10-(((10)/(D21-C21)*(C17-C21)))</f>
        <v>10</v>
      </c>
      <c r="D18" s="61">
        <f>10-(((10)/(D21-C21)*(D17-C21)))</f>
        <v>8.5714285714285712</v>
      </c>
      <c r="E18" s="62">
        <f>10-(((10)/(D21-C21)*(E17-C21)))</f>
        <v>5.7142857142857144</v>
      </c>
      <c r="F18" s="63">
        <f>10-(((10)/(D21-C21)*(F17-C21)))</f>
        <v>4.2857142857142856</v>
      </c>
    </row>
    <row r="19" spans="1:8" ht="13.5" thickBot="1" x14ac:dyDescent="0.25"/>
    <row r="20" spans="1:8" ht="25.5" x14ac:dyDescent="0.2">
      <c r="C20" s="54" t="s">
        <v>21</v>
      </c>
      <c r="D20" s="55" t="s">
        <v>22</v>
      </c>
    </row>
    <row r="21" spans="1:8" ht="13.5" thickBot="1" x14ac:dyDescent="0.25">
      <c r="C21" s="56">
        <v>40</v>
      </c>
      <c r="D21" s="57">
        <v>47</v>
      </c>
    </row>
    <row r="22" spans="1:8" x14ac:dyDescent="0.2">
      <c r="B22" s="51"/>
      <c r="C22" s="52"/>
    </row>
    <row r="23" spans="1:8" ht="18.75" thickBot="1" x14ac:dyDescent="0.25">
      <c r="B23" s="29" t="s">
        <v>29</v>
      </c>
      <c r="C23" s="7"/>
    </row>
    <row r="24" spans="1:8" x14ac:dyDescent="0.2">
      <c r="C24" s="26" t="s">
        <v>3</v>
      </c>
      <c r="D24" s="27" t="s">
        <v>6</v>
      </c>
      <c r="E24" s="28" t="s">
        <v>7</v>
      </c>
      <c r="F24" s="34" t="s">
        <v>8</v>
      </c>
    </row>
    <row r="25" spans="1:8" x14ac:dyDescent="0.2">
      <c r="A25" s="11" t="s">
        <v>10</v>
      </c>
      <c r="B25" s="11" t="s">
        <v>31</v>
      </c>
      <c r="C25" s="12"/>
      <c r="D25" s="14"/>
      <c r="E25" s="16"/>
      <c r="F25" s="35"/>
    </row>
    <row r="26" spans="1:8" x14ac:dyDescent="0.2">
      <c r="A26" s="21">
        <v>1</v>
      </c>
      <c r="B26" s="64" t="s">
        <v>30</v>
      </c>
      <c r="C26" s="47">
        <f>C12*0.75</f>
        <v>4.125</v>
      </c>
      <c r="D26" s="48">
        <f>D12*0.75</f>
        <v>4.5</v>
      </c>
      <c r="E26" s="49">
        <f>E12*0.75</f>
        <v>6</v>
      </c>
      <c r="F26" s="50">
        <f>F12*0.75</f>
        <v>6.75</v>
      </c>
    </row>
    <row r="27" spans="1:8" x14ac:dyDescent="0.2">
      <c r="A27" s="21">
        <v>2</v>
      </c>
      <c r="B27" s="64" t="s">
        <v>38</v>
      </c>
      <c r="C27" s="47">
        <f>C18*0.25</f>
        <v>2.5</v>
      </c>
      <c r="D27" s="48">
        <f>D18*0.25</f>
        <v>2.1428571428571428</v>
      </c>
      <c r="E27" s="49">
        <f>E18*0.25</f>
        <v>1.4285714285714286</v>
      </c>
      <c r="F27" s="50">
        <f>F18*0.25</f>
        <v>1.0714285714285714</v>
      </c>
    </row>
    <row r="28" spans="1:8" x14ac:dyDescent="0.2">
      <c r="A28" s="21"/>
      <c r="B28" s="65" t="s">
        <v>9</v>
      </c>
      <c r="C28" s="46" t="s">
        <v>32</v>
      </c>
      <c r="D28" s="43">
        <f t="shared" ref="D28:F28" si="2">SUM(D26:D27)</f>
        <v>6.6428571428571423</v>
      </c>
      <c r="E28" s="44">
        <f t="shared" si="2"/>
        <v>7.4285714285714288</v>
      </c>
      <c r="F28" s="45">
        <f t="shared" si="2"/>
        <v>7.8214285714285712</v>
      </c>
      <c r="H28" s="53" t="s">
        <v>33</v>
      </c>
    </row>
    <row r="29" spans="1:8" s="58" customFormat="1" ht="18.75" customHeight="1" thickBot="1" x14ac:dyDescent="0.25">
      <c r="B29" s="2"/>
      <c r="C29" s="66" t="s">
        <v>37</v>
      </c>
      <c r="D29" s="67" t="s">
        <v>34</v>
      </c>
      <c r="E29" s="67" t="s">
        <v>35</v>
      </c>
      <c r="F29" s="68" t="s">
        <v>36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A183757319942A6A34AA0FF1EE43E" ma:contentTypeVersion="5" ma:contentTypeDescription="Een nieuw document maken." ma:contentTypeScope="" ma:versionID="6a55fa82f01f329d71ddb6ccd1200d94">
  <xsd:schema xmlns:xsd="http://www.w3.org/2001/XMLSchema" xmlns:xs="http://www.w3.org/2001/XMLSchema" xmlns:p="http://schemas.microsoft.com/office/2006/metadata/properties" xmlns:ns2="cf581385-abac-4eab-8d50-941873623e6f" xmlns:ns3="33419432-9079-44a6-a949-805661cb61d9" targetNamespace="http://schemas.microsoft.com/office/2006/metadata/properties" ma:root="true" ma:fieldsID="b302e9f1f3b5397a7dd203c3914bb877" ns2:_="" ns3:_="">
    <xsd:import namespace="cf581385-abac-4eab-8d50-941873623e6f"/>
    <xsd:import namespace="33419432-9079-44a6-a949-805661cb6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81385-abac-4eab-8d50-941873623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19432-9079-44a6-a949-805661cb6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51A251-4B7F-42A6-AA29-E30503F24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81385-abac-4eab-8d50-941873623e6f"/>
    <ds:schemaRef ds:uri="33419432-9079-44a6-a949-805661cb6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  <ds:schemaRef ds:uri="cf581385-abac-4eab-8d50-941873623e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Pieter Swerus</dc:creator>
  <cp:lastModifiedBy>Pieter Swerus</cp:lastModifiedBy>
  <dcterms:created xsi:type="dcterms:W3CDTF">2023-09-26T05:54:51Z</dcterms:created>
  <dcterms:modified xsi:type="dcterms:W3CDTF">2023-10-13T12:16:53Z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0x010100450A183757319942A6A34AA0FF1EE43E</vt:lpwstr>
  </property>
  <property fmtid="{D5CDD505-2E9C-101B-9397-08002B2CF9AE}" pid="4" name="Order">
    <vt:r8>41700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