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0"/>
  <workbookPr updateLinks="never"/>
  <mc:AlternateContent xmlns:mc="http://schemas.openxmlformats.org/markup-compatibility/2006">
    <mc:Choice Requires="x15">
      <x15ac:absPath xmlns:x15ac="http://schemas.microsoft.com/office/spreadsheetml/2010/11/ac" url="/Users/mariavanderbruggen/Documents/Hogeschool Rotterdam/Broker aanbesteding/Aanbestedingsdocumenten 2023/Final publicatie documenten/Final PDF documenten/"/>
    </mc:Choice>
  </mc:AlternateContent>
  <xr:revisionPtr revIDLastSave="0" documentId="8_{3604B02B-ECD9-DD45-9E34-5E07719E8D34}" xr6:coauthVersionLast="47" xr6:coauthVersionMax="47" xr10:uidLastSave="{00000000-0000-0000-0000-000000000000}"/>
  <bookViews>
    <workbookView xWindow="0" yWindow="0" windowWidth="35840" windowHeight="22400" tabRatio="753" xr2:uid="{00000000-000D-0000-FFFF-FFFF00000000}"/>
  </bookViews>
  <sheets>
    <sheet name="Colofon 1" sheetId="15" r:id="rId1"/>
    <sheet name="1. Algemene info" sheetId="16" r:id="rId2"/>
    <sheet name="2. Invulblad opslag " sheetId="17" r:id="rId3"/>
    <sheet name="3. Invulblad per doelgroep" sheetId="25" r:id="rId4"/>
    <sheet name="4. Berekening inschrijfprijs" sheetId="18" r:id="rId5"/>
    <sheet name="5. Prijsscore" sheetId="23" r:id="rId6"/>
    <sheet name="6. Richtlijntarieven" sheetId="30" r:id="rId7"/>
    <sheet name="7. Salaristabel" sheetId="28" r:id="rId8"/>
    <sheet name="8. Invulblad opties" sheetId="29" r:id="rId9"/>
  </sheets>
  <externalReferences>
    <externalReference r:id="rId10"/>
    <externalReference r:id="rId11"/>
    <externalReference r:id="rId12"/>
  </externalReferences>
  <definedNames>
    <definedName name="_______DAT1" localSheetId="2">#REF!</definedName>
    <definedName name="_______DAT1" localSheetId="3">#REF!</definedName>
    <definedName name="_______DAT1" localSheetId="4">#REF!</definedName>
    <definedName name="_______DAT1" localSheetId="0">#REF!</definedName>
    <definedName name="_______DAT1">#REF!</definedName>
    <definedName name="_______DAT10" localSheetId="2">#REF!</definedName>
    <definedName name="_______DAT10" localSheetId="3">#REF!</definedName>
    <definedName name="_______DAT10">#REF!</definedName>
    <definedName name="_______DAT11" localSheetId="2">#REF!</definedName>
    <definedName name="_______DAT11" localSheetId="3">#REF!</definedName>
    <definedName name="_______DAT11">#REF!</definedName>
    <definedName name="_______DAT12" localSheetId="2">#REF!</definedName>
    <definedName name="_______DAT12" localSheetId="3">#REF!</definedName>
    <definedName name="_______DAT12">#REF!</definedName>
    <definedName name="_______DAT13" localSheetId="2">#REF!</definedName>
    <definedName name="_______DAT13" localSheetId="3">#REF!</definedName>
    <definedName name="_______DAT13">#REF!</definedName>
    <definedName name="_______DAT14" localSheetId="2">#REF!</definedName>
    <definedName name="_______DAT14" localSheetId="3">#REF!</definedName>
    <definedName name="_______DAT14">#REF!</definedName>
    <definedName name="_______DAT15" localSheetId="2">#REF!</definedName>
    <definedName name="_______DAT15" localSheetId="3">#REF!</definedName>
    <definedName name="_______DAT15">#REF!</definedName>
    <definedName name="_______DAT16" localSheetId="2">#REF!</definedName>
    <definedName name="_______DAT16" localSheetId="3">#REF!</definedName>
    <definedName name="_______DAT16">#REF!</definedName>
    <definedName name="_______DAT17" localSheetId="2">#REF!</definedName>
    <definedName name="_______DAT17" localSheetId="3">#REF!</definedName>
    <definedName name="_______DAT17">#REF!</definedName>
    <definedName name="_______DAT18" localSheetId="2">#REF!</definedName>
    <definedName name="_______DAT18" localSheetId="3">#REF!</definedName>
    <definedName name="_______DAT18">#REF!</definedName>
    <definedName name="_______DAT19" localSheetId="2">#REF!</definedName>
    <definedName name="_______DAT19" localSheetId="3">#REF!</definedName>
    <definedName name="_______DAT19">#REF!</definedName>
    <definedName name="_______DAT2" localSheetId="2">#REF!</definedName>
    <definedName name="_______DAT2" localSheetId="3">#REF!</definedName>
    <definedName name="_______DAT2">#REF!</definedName>
    <definedName name="_______DAT20" localSheetId="2">#REF!</definedName>
    <definedName name="_______DAT20" localSheetId="3">#REF!</definedName>
    <definedName name="_______DAT20">#REF!</definedName>
    <definedName name="_______DAT21" localSheetId="2">#REF!</definedName>
    <definedName name="_______DAT21" localSheetId="3">#REF!</definedName>
    <definedName name="_______DAT21">#REF!</definedName>
    <definedName name="_______DAT22" localSheetId="2">#REF!</definedName>
    <definedName name="_______DAT22" localSheetId="3">#REF!</definedName>
    <definedName name="_______DAT22">#REF!</definedName>
    <definedName name="_______DAT3" localSheetId="2">#REF!</definedName>
    <definedName name="_______DAT3" localSheetId="3">#REF!</definedName>
    <definedName name="_______DAT3">#REF!</definedName>
    <definedName name="_______DAT4" localSheetId="2">#REF!</definedName>
    <definedName name="_______DAT4" localSheetId="3">#REF!</definedName>
    <definedName name="_______DAT4">#REF!</definedName>
    <definedName name="_______DAT5" localSheetId="2">#REF!</definedName>
    <definedName name="_______DAT5" localSheetId="3">#REF!</definedName>
    <definedName name="_______DAT5">#REF!</definedName>
    <definedName name="_______DAT6" localSheetId="2">#REF!</definedName>
    <definedName name="_______DAT6" localSheetId="3">#REF!</definedName>
    <definedName name="_______DAT6">#REF!</definedName>
    <definedName name="_______DAT7" localSheetId="2">#REF!</definedName>
    <definedName name="_______DAT7" localSheetId="3">#REF!</definedName>
    <definedName name="_______DAT7">#REF!</definedName>
    <definedName name="_______DAT8" localSheetId="2">#REF!</definedName>
    <definedName name="_______DAT8" localSheetId="3">#REF!</definedName>
    <definedName name="_______DAT8">#REF!</definedName>
    <definedName name="_______DAT9" localSheetId="2">#REF!</definedName>
    <definedName name="_______DAT9" localSheetId="3">#REF!</definedName>
    <definedName name="_______DAT9">#REF!</definedName>
    <definedName name="______DAT1" localSheetId="2">#REF!</definedName>
    <definedName name="______DAT1" localSheetId="3">#REF!</definedName>
    <definedName name="______DAT1">#REF!</definedName>
    <definedName name="______DAT10" localSheetId="2">#REF!</definedName>
    <definedName name="______DAT10" localSheetId="3">#REF!</definedName>
    <definedName name="______DAT10">#REF!</definedName>
    <definedName name="______DAT11" localSheetId="2">#REF!</definedName>
    <definedName name="______DAT11" localSheetId="3">#REF!</definedName>
    <definedName name="______DAT11">#REF!</definedName>
    <definedName name="______DAT12" localSheetId="2">#REF!</definedName>
    <definedName name="______DAT12" localSheetId="3">#REF!</definedName>
    <definedName name="______DAT12">#REF!</definedName>
    <definedName name="______DAT13" localSheetId="2">#REF!</definedName>
    <definedName name="______DAT13" localSheetId="3">#REF!</definedName>
    <definedName name="______DAT13">#REF!</definedName>
    <definedName name="______DAT14" localSheetId="2">#REF!</definedName>
    <definedName name="______DAT14" localSheetId="3">#REF!</definedName>
    <definedName name="______DAT14">#REF!</definedName>
    <definedName name="______DAT15" localSheetId="2">#REF!</definedName>
    <definedName name="______DAT15" localSheetId="3">#REF!</definedName>
    <definedName name="______DAT15">#REF!</definedName>
    <definedName name="______DAT16" localSheetId="2">#REF!</definedName>
    <definedName name="______DAT16" localSheetId="3">#REF!</definedName>
    <definedName name="______DAT16">#REF!</definedName>
    <definedName name="______DAT17" localSheetId="2">#REF!</definedName>
    <definedName name="______DAT17" localSheetId="3">#REF!</definedName>
    <definedName name="______DAT17">#REF!</definedName>
    <definedName name="______DAT18" localSheetId="2">#REF!</definedName>
    <definedName name="______DAT18" localSheetId="3">#REF!</definedName>
    <definedName name="______DAT18">#REF!</definedName>
    <definedName name="______DAT19" localSheetId="2">#REF!</definedName>
    <definedName name="______DAT19" localSheetId="3">#REF!</definedName>
    <definedName name="______DAT19">#REF!</definedName>
    <definedName name="______DAT2" localSheetId="2">#REF!</definedName>
    <definedName name="______DAT2" localSheetId="3">#REF!</definedName>
    <definedName name="______DAT2">#REF!</definedName>
    <definedName name="______DAT20" localSheetId="2">#REF!</definedName>
    <definedName name="______DAT20" localSheetId="3">#REF!</definedName>
    <definedName name="______DAT20">#REF!</definedName>
    <definedName name="______DAT21" localSheetId="2">#REF!</definedName>
    <definedName name="______DAT21" localSheetId="3">#REF!</definedName>
    <definedName name="______DAT21">#REF!</definedName>
    <definedName name="______DAT22" localSheetId="2">#REF!</definedName>
    <definedName name="______DAT22" localSheetId="3">#REF!</definedName>
    <definedName name="______DAT22">#REF!</definedName>
    <definedName name="______DAT3" localSheetId="2">#REF!</definedName>
    <definedName name="______DAT3" localSheetId="3">#REF!</definedName>
    <definedName name="______DAT3">#REF!</definedName>
    <definedName name="______DAT4" localSheetId="2">#REF!</definedName>
    <definedName name="______DAT4" localSheetId="3">#REF!</definedName>
    <definedName name="______DAT4">#REF!</definedName>
    <definedName name="______DAT5" localSheetId="2">#REF!</definedName>
    <definedName name="______DAT5" localSheetId="3">#REF!</definedName>
    <definedName name="______DAT5">#REF!</definedName>
    <definedName name="______DAT6" localSheetId="2">#REF!</definedName>
    <definedName name="______DAT6" localSheetId="3">#REF!</definedName>
    <definedName name="______DAT6">#REF!</definedName>
    <definedName name="______DAT7" localSheetId="2">#REF!</definedName>
    <definedName name="______DAT7" localSheetId="3">#REF!</definedName>
    <definedName name="______DAT7">#REF!</definedName>
    <definedName name="______DAT8" localSheetId="2">#REF!</definedName>
    <definedName name="______DAT8" localSheetId="3">#REF!</definedName>
    <definedName name="______DAT8">#REF!</definedName>
    <definedName name="______DAT9" localSheetId="2">#REF!</definedName>
    <definedName name="______DAT9" localSheetId="3">#REF!</definedName>
    <definedName name="______DAT9">#REF!</definedName>
    <definedName name="_____DAT1" localSheetId="2">#REF!</definedName>
    <definedName name="_____DAT1" localSheetId="3">#REF!</definedName>
    <definedName name="_____DAT1">#REF!</definedName>
    <definedName name="_____DAT10" localSheetId="2">#REF!</definedName>
    <definedName name="_____DAT10" localSheetId="3">#REF!</definedName>
    <definedName name="_____DAT10">#REF!</definedName>
    <definedName name="_____DAT11" localSheetId="2">#REF!</definedName>
    <definedName name="_____DAT11" localSheetId="3">#REF!</definedName>
    <definedName name="_____DAT11">#REF!</definedName>
    <definedName name="_____DAT12" localSheetId="2">#REF!</definedName>
    <definedName name="_____DAT12" localSheetId="3">#REF!</definedName>
    <definedName name="_____DAT12">#REF!</definedName>
    <definedName name="_____DAT13" localSheetId="2">#REF!</definedName>
    <definedName name="_____DAT13" localSheetId="3">#REF!</definedName>
    <definedName name="_____DAT13">#REF!</definedName>
    <definedName name="_____DAT14" localSheetId="2">#REF!</definedName>
    <definedName name="_____DAT14" localSheetId="3">#REF!</definedName>
    <definedName name="_____DAT14">#REF!</definedName>
    <definedName name="_____DAT15" localSheetId="2">#REF!</definedName>
    <definedName name="_____DAT15" localSheetId="3">#REF!</definedName>
    <definedName name="_____DAT15">#REF!</definedName>
    <definedName name="_____DAT16" localSheetId="2">#REF!</definedName>
    <definedName name="_____DAT16" localSheetId="3">#REF!</definedName>
    <definedName name="_____DAT16">#REF!</definedName>
    <definedName name="_____DAT17" localSheetId="2">#REF!</definedName>
    <definedName name="_____DAT17" localSheetId="3">#REF!</definedName>
    <definedName name="_____DAT17">#REF!</definedName>
    <definedName name="_____DAT18" localSheetId="2">#REF!</definedName>
    <definedName name="_____DAT18" localSheetId="3">#REF!</definedName>
    <definedName name="_____DAT18">#REF!</definedName>
    <definedName name="_____DAT19" localSheetId="2">#REF!</definedName>
    <definedName name="_____DAT19" localSheetId="3">#REF!</definedName>
    <definedName name="_____DAT19">#REF!</definedName>
    <definedName name="_____DAT2" localSheetId="2">#REF!</definedName>
    <definedName name="_____DAT2" localSheetId="3">#REF!</definedName>
    <definedName name="_____DAT2">#REF!</definedName>
    <definedName name="_____DAT20" localSheetId="2">#REF!</definedName>
    <definedName name="_____DAT20" localSheetId="3">#REF!</definedName>
    <definedName name="_____DAT20">#REF!</definedName>
    <definedName name="_____DAT21" localSheetId="2">#REF!</definedName>
    <definedName name="_____DAT21" localSheetId="3">#REF!</definedName>
    <definedName name="_____DAT21">#REF!</definedName>
    <definedName name="_____DAT22" localSheetId="2">#REF!</definedName>
    <definedName name="_____DAT22" localSheetId="3">#REF!</definedName>
    <definedName name="_____DAT22">#REF!</definedName>
    <definedName name="_____DAT3" localSheetId="2">#REF!</definedName>
    <definedName name="_____DAT3" localSheetId="3">#REF!</definedName>
    <definedName name="_____DAT3">#REF!</definedName>
    <definedName name="_____DAT4" localSheetId="2">#REF!</definedName>
    <definedName name="_____DAT4" localSheetId="3">#REF!</definedName>
    <definedName name="_____DAT4">#REF!</definedName>
    <definedName name="_____DAT5" localSheetId="2">#REF!</definedName>
    <definedName name="_____DAT5" localSheetId="3">#REF!</definedName>
    <definedName name="_____DAT5">#REF!</definedName>
    <definedName name="_____DAT6" localSheetId="2">#REF!</definedName>
    <definedName name="_____DAT6" localSheetId="3">#REF!</definedName>
    <definedName name="_____DAT6">#REF!</definedName>
    <definedName name="_____DAT7" localSheetId="2">#REF!</definedName>
    <definedName name="_____DAT7" localSheetId="3">#REF!</definedName>
    <definedName name="_____DAT7">#REF!</definedName>
    <definedName name="_____DAT8" localSheetId="2">#REF!</definedName>
    <definedName name="_____DAT8" localSheetId="3">#REF!</definedName>
    <definedName name="_____DAT8">#REF!</definedName>
    <definedName name="_____DAT9" localSheetId="2">#REF!</definedName>
    <definedName name="_____DAT9" localSheetId="3">#REF!</definedName>
    <definedName name="_____DAT9">#REF!</definedName>
    <definedName name="____DAT1" localSheetId="2">#REF!</definedName>
    <definedName name="____DAT1" localSheetId="3">#REF!</definedName>
    <definedName name="____DAT1">#REF!</definedName>
    <definedName name="____DAT10" localSheetId="2">#REF!</definedName>
    <definedName name="____DAT10" localSheetId="3">#REF!</definedName>
    <definedName name="____DAT10">#REF!</definedName>
    <definedName name="____DAT11" localSheetId="2">#REF!</definedName>
    <definedName name="____DAT11" localSheetId="3">#REF!</definedName>
    <definedName name="____DAT11">#REF!</definedName>
    <definedName name="____DAT12" localSheetId="2">#REF!</definedName>
    <definedName name="____DAT12" localSheetId="3">#REF!</definedName>
    <definedName name="____DAT12">#REF!</definedName>
    <definedName name="____DAT13" localSheetId="2">#REF!</definedName>
    <definedName name="____DAT13" localSheetId="3">#REF!</definedName>
    <definedName name="____DAT13">#REF!</definedName>
    <definedName name="____DAT14" localSheetId="2">#REF!</definedName>
    <definedName name="____DAT14" localSheetId="3">#REF!</definedName>
    <definedName name="____DAT14">#REF!</definedName>
    <definedName name="____DAT15" localSheetId="2">#REF!</definedName>
    <definedName name="____DAT15" localSheetId="3">#REF!</definedName>
    <definedName name="____DAT15">#REF!</definedName>
    <definedName name="____DAT16" localSheetId="2">#REF!</definedName>
    <definedName name="____DAT16" localSheetId="3">#REF!</definedName>
    <definedName name="____DAT16">#REF!</definedName>
    <definedName name="____DAT17" localSheetId="2">#REF!</definedName>
    <definedName name="____DAT17" localSheetId="3">#REF!</definedName>
    <definedName name="____DAT17">#REF!</definedName>
    <definedName name="____DAT18" localSheetId="2">#REF!</definedName>
    <definedName name="____DAT18" localSheetId="3">#REF!</definedName>
    <definedName name="____DAT18">#REF!</definedName>
    <definedName name="____DAT19" localSheetId="2">#REF!</definedName>
    <definedName name="____DAT19" localSheetId="3">#REF!</definedName>
    <definedName name="____DAT19">#REF!</definedName>
    <definedName name="____DAT2" localSheetId="2">#REF!</definedName>
    <definedName name="____DAT2" localSheetId="3">#REF!</definedName>
    <definedName name="____DAT2">#REF!</definedName>
    <definedName name="____DAT20" localSheetId="2">#REF!</definedName>
    <definedName name="____DAT20" localSheetId="3">#REF!</definedName>
    <definedName name="____DAT20">#REF!</definedName>
    <definedName name="____DAT21" localSheetId="2">#REF!</definedName>
    <definedName name="____DAT21" localSheetId="3">#REF!</definedName>
    <definedName name="____DAT21">#REF!</definedName>
    <definedName name="____DAT22" localSheetId="2">#REF!</definedName>
    <definedName name="____DAT22" localSheetId="3">#REF!</definedName>
    <definedName name="____DAT22">#REF!</definedName>
    <definedName name="____DAT3" localSheetId="2">#REF!</definedName>
    <definedName name="____DAT3" localSheetId="3">#REF!</definedName>
    <definedName name="____DAT3">#REF!</definedName>
    <definedName name="____DAT4" localSheetId="2">#REF!</definedName>
    <definedName name="____DAT4" localSheetId="3">#REF!</definedName>
    <definedName name="____DAT4">#REF!</definedName>
    <definedName name="____DAT5" localSheetId="2">#REF!</definedName>
    <definedName name="____DAT5" localSheetId="3">#REF!</definedName>
    <definedName name="____DAT5">#REF!</definedName>
    <definedName name="____DAT6" localSheetId="2">#REF!</definedName>
    <definedName name="____DAT6" localSheetId="3">#REF!</definedName>
    <definedName name="____DAT6">#REF!</definedName>
    <definedName name="____DAT7" localSheetId="2">#REF!</definedName>
    <definedName name="____DAT7" localSheetId="3">#REF!</definedName>
    <definedName name="____DAT7">#REF!</definedName>
    <definedName name="____DAT8" localSheetId="2">#REF!</definedName>
    <definedName name="____DAT8" localSheetId="3">#REF!</definedName>
    <definedName name="____DAT8">#REF!</definedName>
    <definedName name="____DAT9" localSheetId="2">#REF!</definedName>
    <definedName name="____DAT9" localSheetId="3">#REF!</definedName>
    <definedName name="____DAT9">#REF!</definedName>
    <definedName name="___DAT1" localSheetId="2">#REF!</definedName>
    <definedName name="___DAT1" localSheetId="3">#REF!</definedName>
    <definedName name="___DAT1">#REF!</definedName>
    <definedName name="___DAT10" localSheetId="2">#REF!</definedName>
    <definedName name="___DAT10" localSheetId="3">#REF!</definedName>
    <definedName name="___DAT10">#REF!</definedName>
    <definedName name="___DAT11" localSheetId="2">#REF!</definedName>
    <definedName name="___DAT11" localSheetId="3">#REF!</definedName>
    <definedName name="___DAT11">#REF!</definedName>
    <definedName name="___DAT12" localSheetId="2">#REF!</definedName>
    <definedName name="___DAT12" localSheetId="3">#REF!</definedName>
    <definedName name="___DAT12">#REF!</definedName>
    <definedName name="___DAT13" localSheetId="2">#REF!</definedName>
    <definedName name="___DAT13" localSheetId="3">#REF!</definedName>
    <definedName name="___DAT13">#REF!</definedName>
    <definedName name="___DAT14" localSheetId="2">#REF!</definedName>
    <definedName name="___DAT14" localSheetId="3">#REF!</definedName>
    <definedName name="___DAT14">#REF!</definedName>
    <definedName name="___DAT15" localSheetId="2">#REF!</definedName>
    <definedName name="___DAT15" localSheetId="3">#REF!</definedName>
    <definedName name="___DAT15">#REF!</definedName>
    <definedName name="___DAT16" localSheetId="2">#REF!</definedName>
    <definedName name="___DAT16" localSheetId="3">#REF!</definedName>
    <definedName name="___DAT16">#REF!</definedName>
    <definedName name="___DAT17" localSheetId="2">#REF!</definedName>
    <definedName name="___DAT17" localSheetId="3">#REF!</definedName>
    <definedName name="___DAT17">#REF!</definedName>
    <definedName name="___DAT18" localSheetId="2">#REF!</definedName>
    <definedName name="___DAT18" localSheetId="3">#REF!</definedName>
    <definedName name="___DAT18">#REF!</definedName>
    <definedName name="___DAT19" localSheetId="2">#REF!</definedName>
    <definedName name="___DAT19" localSheetId="3">#REF!</definedName>
    <definedName name="___DAT19">#REF!</definedName>
    <definedName name="___DAT2" localSheetId="2">#REF!</definedName>
    <definedName name="___DAT2" localSheetId="3">#REF!</definedName>
    <definedName name="___DAT2">#REF!</definedName>
    <definedName name="___DAT20" localSheetId="2">#REF!</definedName>
    <definedName name="___DAT20" localSheetId="3">#REF!</definedName>
    <definedName name="___DAT20">#REF!</definedName>
    <definedName name="___DAT21" localSheetId="2">#REF!</definedName>
    <definedName name="___DAT21" localSheetId="3">#REF!</definedName>
    <definedName name="___DAT21">#REF!</definedName>
    <definedName name="___DAT22" localSheetId="2">#REF!</definedName>
    <definedName name="___DAT22" localSheetId="3">#REF!</definedName>
    <definedName name="___DAT22">#REF!</definedName>
    <definedName name="___DAT3" localSheetId="2">#REF!</definedName>
    <definedName name="___DAT3" localSheetId="3">#REF!</definedName>
    <definedName name="___DAT3">#REF!</definedName>
    <definedName name="___DAT4" localSheetId="2">#REF!</definedName>
    <definedName name="___DAT4" localSheetId="3">#REF!</definedName>
    <definedName name="___DAT4">#REF!</definedName>
    <definedName name="___DAT5" localSheetId="2">#REF!</definedName>
    <definedName name="___DAT5" localSheetId="3">#REF!</definedName>
    <definedName name="___DAT5">#REF!</definedName>
    <definedName name="___DAT6" localSheetId="2">#REF!</definedName>
    <definedName name="___DAT6" localSheetId="3">#REF!</definedName>
    <definedName name="___DAT6">#REF!</definedName>
    <definedName name="___DAT7" localSheetId="2">#REF!</definedName>
    <definedName name="___DAT7" localSheetId="3">#REF!</definedName>
    <definedName name="___DAT7">#REF!</definedName>
    <definedName name="___DAT8" localSheetId="2">#REF!</definedName>
    <definedName name="___DAT8" localSheetId="3">#REF!</definedName>
    <definedName name="___DAT8">#REF!</definedName>
    <definedName name="___DAT9" localSheetId="2">#REF!</definedName>
    <definedName name="___DAT9" localSheetId="3">#REF!</definedName>
    <definedName name="___DAT9">#REF!</definedName>
    <definedName name="__DAT1" localSheetId="2">#REF!</definedName>
    <definedName name="__DAT1" localSheetId="3">#REF!</definedName>
    <definedName name="__DAT1">#REF!</definedName>
    <definedName name="__DAT10" localSheetId="2">#REF!</definedName>
    <definedName name="__DAT10" localSheetId="3">#REF!</definedName>
    <definedName name="__DAT10">#REF!</definedName>
    <definedName name="__DAT11" localSheetId="2">#REF!</definedName>
    <definedName name="__DAT11" localSheetId="3">#REF!</definedName>
    <definedName name="__DAT11">#REF!</definedName>
    <definedName name="__DAT12" localSheetId="2">#REF!</definedName>
    <definedName name="__DAT12" localSheetId="3">#REF!</definedName>
    <definedName name="__DAT12">#REF!</definedName>
    <definedName name="__DAT13" localSheetId="2">#REF!</definedName>
    <definedName name="__DAT13" localSheetId="3">#REF!</definedName>
    <definedName name="__DAT13">#REF!</definedName>
    <definedName name="__DAT14" localSheetId="2">#REF!</definedName>
    <definedName name="__DAT14" localSheetId="3">#REF!</definedName>
    <definedName name="__DAT14">#REF!</definedName>
    <definedName name="__DAT15" localSheetId="2">#REF!</definedName>
    <definedName name="__DAT15" localSheetId="3">#REF!</definedName>
    <definedName name="__DAT15">#REF!</definedName>
    <definedName name="__DAT16" localSheetId="2">#REF!</definedName>
    <definedName name="__DAT16" localSheetId="3">#REF!</definedName>
    <definedName name="__DAT16">#REF!</definedName>
    <definedName name="__DAT17" localSheetId="2">#REF!</definedName>
    <definedName name="__DAT17" localSheetId="3">#REF!</definedName>
    <definedName name="__DAT17">#REF!</definedName>
    <definedName name="__DAT18" localSheetId="2">#REF!</definedName>
    <definedName name="__DAT18" localSheetId="3">#REF!</definedName>
    <definedName name="__DAT18">#REF!</definedName>
    <definedName name="__DAT19" localSheetId="2">#REF!</definedName>
    <definedName name="__DAT19" localSheetId="3">#REF!</definedName>
    <definedName name="__DAT19">#REF!</definedName>
    <definedName name="__DAT2" localSheetId="2">#REF!</definedName>
    <definedName name="__DAT2" localSheetId="3">#REF!</definedName>
    <definedName name="__DAT2">#REF!</definedName>
    <definedName name="__DAT20" localSheetId="2">#REF!</definedName>
    <definedName name="__DAT20" localSheetId="3">#REF!</definedName>
    <definedName name="__DAT20">#REF!</definedName>
    <definedName name="__DAT21" localSheetId="2">#REF!</definedName>
    <definedName name="__DAT21" localSheetId="3">#REF!</definedName>
    <definedName name="__DAT21">#REF!</definedName>
    <definedName name="__DAT22" localSheetId="2">#REF!</definedName>
    <definedName name="__DAT22" localSheetId="3">#REF!</definedName>
    <definedName name="__DAT22">#REF!</definedName>
    <definedName name="__DAT3" localSheetId="2">#REF!</definedName>
    <definedName name="__DAT3" localSheetId="3">#REF!</definedName>
    <definedName name="__DAT3">#REF!</definedName>
    <definedName name="__DAT4" localSheetId="2">#REF!</definedName>
    <definedName name="__DAT4" localSheetId="3">#REF!</definedName>
    <definedName name="__DAT4">#REF!</definedName>
    <definedName name="__DAT5" localSheetId="2">#REF!</definedName>
    <definedName name="__DAT5" localSheetId="3">#REF!</definedName>
    <definedName name="__DAT5">#REF!</definedName>
    <definedName name="__DAT6" localSheetId="2">#REF!</definedName>
    <definedName name="__DAT6" localSheetId="3">#REF!</definedName>
    <definedName name="__DAT6">#REF!</definedName>
    <definedName name="__DAT7" localSheetId="2">#REF!</definedName>
    <definedName name="__DAT7" localSheetId="3">#REF!</definedName>
    <definedName name="__DAT7">#REF!</definedName>
    <definedName name="__DAT8" localSheetId="2">#REF!</definedName>
    <definedName name="__DAT8" localSheetId="3">#REF!</definedName>
    <definedName name="__DAT8">#REF!</definedName>
    <definedName name="__DAT9" localSheetId="2">#REF!</definedName>
    <definedName name="__DAT9" localSheetId="3">#REF!</definedName>
    <definedName name="__DAT9">#REF!</definedName>
    <definedName name="_DAT1" localSheetId="2">#REF!</definedName>
    <definedName name="_DAT1" localSheetId="3">#REF!</definedName>
    <definedName name="_DAT1">#REF!</definedName>
    <definedName name="_DAT10" localSheetId="2">#REF!</definedName>
    <definedName name="_DAT10" localSheetId="3">#REF!</definedName>
    <definedName name="_DAT10">#REF!</definedName>
    <definedName name="_DAT11" localSheetId="2">#REF!</definedName>
    <definedName name="_DAT11" localSheetId="3">#REF!</definedName>
    <definedName name="_DAT11">#REF!</definedName>
    <definedName name="_DAT12" localSheetId="2">#REF!</definedName>
    <definedName name="_DAT12" localSheetId="3">#REF!</definedName>
    <definedName name="_DAT12">#REF!</definedName>
    <definedName name="_DAT13" localSheetId="2">#REF!</definedName>
    <definedName name="_DAT13" localSheetId="3">#REF!</definedName>
    <definedName name="_DAT13">#REF!</definedName>
    <definedName name="_DAT14" localSheetId="2">#REF!</definedName>
    <definedName name="_DAT14" localSheetId="3">#REF!</definedName>
    <definedName name="_DAT14">#REF!</definedName>
    <definedName name="_DAT15" localSheetId="2">#REF!</definedName>
    <definedName name="_DAT15" localSheetId="3">#REF!</definedName>
    <definedName name="_DAT15">#REF!</definedName>
    <definedName name="_DAT16" localSheetId="2">#REF!</definedName>
    <definedName name="_DAT16" localSheetId="3">#REF!</definedName>
    <definedName name="_DAT16">#REF!</definedName>
    <definedName name="_DAT17" localSheetId="2">#REF!</definedName>
    <definedName name="_DAT17" localSheetId="3">#REF!</definedName>
    <definedName name="_DAT17">#REF!</definedName>
    <definedName name="_DAT18" localSheetId="2">#REF!</definedName>
    <definedName name="_DAT18" localSheetId="3">#REF!</definedName>
    <definedName name="_DAT18">#REF!</definedName>
    <definedName name="_DAT19" localSheetId="2">#REF!</definedName>
    <definedName name="_DAT19" localSheetId="3">#REF!</definedName>
    <definedName name="_DAT19">#REF!</definedName>
    <definedName name="_DAT2" localSheetId="2">#REF!</definedName>
    <definedName name="_DAT2" localSheetId="3">#REF!</definedName>
    <definedName name="_DAT2">#REF!</definedName>
    <definedName name="_DAT20" localSheetId="2">#REF!</definedName>
    <definedName name="_DAT20" localSheetId="3">#REF!</definedName>
    <definedName name="_DAT20">#REF!</definedName>
    <definedName name="_DAT21" localSheetId="2">#REF!</definedName>
    <definedName name="_DAT21" localSheetId="3">#REF!</definedName>
    <definedName name="_DAT21">#REF!</definedName>
    <definedName name="_DAT22" localSheetId="2">#REF!</definedName>
    <definedName name="_DAT22" localSheetId="3">#REF!</definedName>
    <definedName name="_DAT22">#REF!</definedName>
    <definedName name="_DAT3" localSheetId="2">#REF!</definedName>
    <definedName name="_DAT3" localSheetId="3">#REF!</definedName>
    <definedName name="_DAT3">#REF!</definedName>
    <definedName name="_DAT4" localSheetId="2">#REF!</definedName>
    <definedName name="_DAT4" localSheetId="3">#REF!</definedName>
    <definedName name="_DAT4">#REF!</definedName>
    <definedName name="_DAT5" localSheetId="2">#REF!</definedName>
    <definedName name="_DAT5" localSheetId="3">#REF!</definedName>
    <definedName name="_DAT5">#REF!</definedName>
    <definedName name="_DAT6" localSheetId="2">#REF!</definedName>
    <definedName name="_DAT6" localSheetId="3">#REF!</definedName>
    <definedName name="_DAT6">#REF!</definedName>
    <definedName name="_DAT7" localSheetId="2">#REF!</definedName>
    <definedName name="_DAT7" localSheetId="3">#REF!</definedName>
    <definedName name="_DAT7">#REF!</definedName>
    <definedName name="_DAT8" localSheetId="2">#REF!</definedName>
    <definedName name="_DAT8" localSheetId="3">#REF!</definedName>
    <definedName name="_DAT8">#REF!</definedName>
    <definedName name="_DAT9" localSheetId="2">#REF!</definedName>
    <definedName name="_DAT9" localSheetId="3">#REF!</definedName>
    <definedName name="_DAT9">#REF!</definedName>
    <definedName name="_Hlk509496684" localSheetId="0">'Colofon 1'!$E$377</definedName>
    <definedName name="_Ref300290537" localSheetId="0">'Colofon 1'!$E$216</definedName>
    <definedName name="_Ref300297289" localSheetId="0">'Colofon 1'!$E$328</definedName>
    <definedName name="_Ref527209689" localSheetId="0">'Colofon 1'!$E$79</definedName>
    <definedName name="_Ref527209713" localSheetId="0">'Colofon 1'!$E$80</definedName>
    <definedName name="_Ref527212027" localSheetId="0">'Colofon 1'!$E$35</definedName>
    <definedName name="_Ref527212058" localSheetId="0">'Colofon 1'!$E$54</definedName>
    <definedName name="_Ref527212079" localSheetId="0">'Colofon 1'!$E$61</definedName>
    <definedName name="_Ref527212102" localSheetId="0">'Colofon 1'!$E$78</definedName>
    <definedName name="_Ref527212123" localSheetId="0">'Colofon 1'!$E$88</definedName>
    <definedName name="_Ref527212178" localSheetId="0">'Colofon 1'!$E$133</definedName>
    <definedName name="_Ref527212216" localSheetId="0">'Colofon 1'!$E$149</definedName>
    <definedName name="_Ref527212304" localSheetId="0">'Colofon 1'!$E$193</definedName>
    <definedName name="_Ref527212424" localSheetId="0">'Colofon 1'!$E$275</definedName>
    <definedName name="_Ref527216086" localSheetId="0">'Colofon 1'!$E$383</definedName>
    <definedName name="_Ref527960825" localSheetId="0">'Colofon 1'!$E$253</definedName>
    <definedName name="_Toc300302676" localSheetId="0">'Colofon 1'!$E$18</definedName>
    <definedName name="_Toc300302679" localSheetId="0">'Colofon 1'!$E$7</definedName>
    <definedName name="_Toc300302680" localSheetId="0">'Colofon 1'!$E$8</definedName>
    <definedName name="_Toc300302684" localSheetId="0">'Colofon 1'!$E$23</definedName>
    <definedName name="_Toc300302689" localSheetId="0">'Colofon 1'!$E$28</definedName>
    <definedName name="_Toc300302730" localSheetId="0">'Colofon 1'!$E$60</definedName>
    <definedName name="_Toc300302731" localSheetId="0">'Colofon 1'!$E$172</definedName>
    <definedName name="_Toc300302739" localSheetId="0">'Colofon 1'!$E$180</definedName>
    <definedName name="_Toc300302771" localSheetId="0">'Colofon 1'!$E$53</definedName>
    <definedName name="_Toc300302809" localSheetId="0">'Colofon 1'!$E$198</definedName>
    <definedName name="_Toc300302821" localSheetId="0">'Colofon 1'!$E$199</definedName>
    <definedName name="_Toc300302836" localSheetId="0">'Colofon 1'!$E$272</definedName>
    <definedName name="_Toc300302847" localSheetId="0">'Colofon 1'!$E$284</definedName>
    <definedName name="_Toc300302860" localSheetId="0">'Colofon 1'!$E$252</definedName>
    <definedName name="_Toc300302867" localSheetId="0">'Colofon 1'!$E$223</definedName>
    <definedName name="_Toc300302868" localSheetId="0">'Colofon 1'!$E$267</definedName>
    <definedName name="_Toc300302886" localSheetId="0">'Colofon 1'!$E$303</definedName>
    <definedName name="_Toc300302914" localSheetId="0">'Colofon 1'!$E$311</definedName>
    <definedName name="_Toc300302916" localSheetId="0">'Colofon 1'!$E$315</definedName>
    <definedName name="_Toc300302919" localSheetId="0">'Colofon 1'!$E$318</definedName>
    <definedName name="_Toc300302935" localSheetId="0">'Colofon 1'!$E$321</definedName>
    <definedName name="_Toc300302985" localSheetId="0">'Colofon 1'!$E$347</definedName>
    <definedName name="_Toc300302993" localSheetId="0">'Colofon 1'!$E$371</definedName>
    <definedName name="_Toc300303471" localSheetId="0">'Colofon 1'!#REF!</definedName>
    <definedName name="_Toc300303483" localSheetId="0">'Colofon 1'!$E$10</definedName>
    <definedName name="_Toc300303498" localSheetId="0">'Colofon 1'!$E$18</definedName>
    <definedName name="_Toc300303504" localSheetId="0">'Colofon 1'!$E$7</definedName>
    <definedName name="_Toc300303515" localSheetId="0">'Colofon 1'!$E$23</definedName>
    <definedName name="_Toc300303537" localSheetId="0">'Colofon 1'!$E$225</definedName>
    <definedName name="_Toc300303574" localSheetId="0">'Colofon 1'!$E$190</definedName>
    <definedName name="_Toc300303661" localSheetId="0">'Colofon 1'!$E$201</definedName>
    <definedName name="_Toc300303682" localSheetId="0">'Colofon 1'!$E$286</definedName>
    <definedName name="_Toc300303688" localSheetId="0">'Colofon 1'!$E$287</definedName>
    <definedName name="_Toc300303695" localSheetId="0">'Colofon 1'!$E$255</definedName>
    <definedName name="_Toc300303706" localSheetId="0">'Colofon 1'!$E$297</definedName>
    <definedName name="_Toc300303708" localSheetId="0">'Colofon 1'!$E$298</definedName>
    <definedName name="_Toc300303715" localSheetId="0">'Colofon 1'!$E$299</definedName>
    <definedName name="_Toc300303721" localSheetId="0">'Colofon 1'!$E$304</definedName>
    <definedName name="_Toc300303727" localSheetId="0">'Colofon 1'!$E$309</definedName>
    <definedName name="_Toc300303729" localSheetId="0">'Colofon 1'!$E$310</definedName>
    <definedName name="_Toc300303743" localSheetId="0">'Colofon 1'!$E$329</definedName>
    <definedName name="_Toc300303745" localSheetId="0">'Colofon 1'!$E$330</definedName>
    <definedName name="_Toc300303770" localSheetId="0">'Colofon 1'!$E$323</definedName>
    <definedName name="_Toc300303772" localSheetId="0">'Colofon 1'!$E$324</definedName>
    <definedName name="_Toc300304665" localSheetId="0">'Colofon 1'!$E$179</definedName>
    <definedName name="_Toc300304678" localSheetId="0">'Colofon 1'!$E$191</definedName>
    <definedName name="_Toc300304688" localSheetId="0">'Colofon 1'!$E$196</definedName>
    <definedName name="_Toc300304702" localSheetId="0">'Colofon 1'!$E$277</definedName>
    <definedName name="_Toc300304712" localSheetId="0">'Colofon 1'!$E$296</definedName>
    <definedName name="_Toc300304714" localSheetId="0">'Colofon 1'!$E$301</definedName>
    <definedName name="_Toc300304725" localSheetId="0">'Colofon 1'!$E$307</definedName>
    <definedName name="_Toc300304727" localSheetId="0">'Colofon 1'!$E$317</definedName>
    <definedName name="_Toc336119413" localSheetId="0">'Colofon 1'!$E$224</definedName>
    <definedName name="_Toc336119414" localSheetId="0">'Colofon 1'!$E$274</definedName>
    <definedName name="_Toc336119416" localSheetId="0">'Colofon 1'!$E$283</definedName>
    <definedName name="_Toc336119433" localSheetId="0">'Colofon 1'!$E$372</definedName>
    <definedName name="_xlnm.Print_Area" localSheetId="1">'1. Algemene info'!$A$1:$F$22</definedName>
    <definedName name="_xlnm.Print_Area" localSheetId="2">'2. Invulblad opslag '!$A$1:$E$18</definedName>
    <definedName name="_xlnm.Print_Area" localSheetId="3">'3. Invulblad per doelgroep'!$A$1:$I$29</definedName>
    <definedName name="_xlnm.Print_Area" localSheetId="4">'4. Berekening inschrijfprijs'!$B$1:$I$15</definedName>
    <definedName name="_xlnm.Print_Area" localSheetId="7">'7. Salaristabel'!#REF!</definedName>
    <definedName name="_xlnm.Print_Area" localSheetId="0">'Colofon 1'!$A$1:$J$21</definedName>
    <definedName name="_xlnm.Print_Titles" localSheetId="1">'1. Algemene info'!$2:$3</definedName>
    <definedName name="Contract">#REF!</definedName>
    <definedName name="contractvormen" localSheetId="2">#REF!</definedName>
    <definedName name="contractvormen" localSheetId="3">#REF!</definedName>
    <definedName name="contractvormen" localSheetId="4">#REF!</definedName>
    <definedName name="contractvormen" localSheetId="7">#REF!</definedName>
    <definedName name="contractvormen">#REF!</definedName>
    <definedName name="contractvormen2">#REF!</definedName>
    <definedName name="inkoopomzet_over_laatste_hele_jaar">[1]Brongegevens!$G$21</definedName>
    <definedName name="n?2_8_8\rat?1\str?10" localSheetId="2" hidden="1">[2]brongegevens!#REF!</definedName>
    <definedName name="n?2_8_8\rat?1\str?10" localSheetId="3" hidden="1">[2]brongegevens!#REF!</definedName>
    <definedName name="n?2_8_8\rat?1\str?10" hidden="1">[2]brongegevens!#REF!</definedName>
    <definedName name="nog" localSheetId="2">#REF!</definedName>
    <definedName name="nog" localSheetId="3">#REF!</definedName>
    <definedName name="nog" localSheetId="4">#REF!</definedName>
    <definedName name="nog" localSheetId="0">#REF!</definedName>
    <definedName name="nog">#REF!</definedName>
    <definedName name="TEST1" localSheetId="2">#REF!</definedName>
    <definedName name="TEST1" localSheetId="3">#REF!</definedName>
    <definedName name="TEST1">#REF!</definedName>
    <definedName name="TEST10" localSheetId="2">#REF!</definedName>
    <definedName name="TEST10" localSheetId="3">#REF!</definedName>
    <definedName name="TEST10">#REF!</definedName>
    <definedName name="TEST10000" localSheetId="2">#REF!</definedName>
    <definedName name="TEST10000" localSheetId="3">#REF!</definedName>
    <definedName name="TEST10000">#REF!</definedName>
    <definedName name="TEST11" localSheetId="2">#REF!</definedName>
    <definedName name="TEST11" localSheetId="3">#REF!</definedName>
    <definedName name="TEST11">#REF!</definedName>
    <definedName name="TEST2" localSheetId="2">#REF!</definedName>
    <definedName name="TEST2" localSheetId="3">#REF!</definedName>
    <definedName name="TEST2">#REF!</definedName>
    <definedName name="TEST3" localSheetId="2">#REF!</definedName>
    <definedName name="TEST3" localSheetId="3">#REF!</definedName>
    <definedName name="TEST3">#REF!</definedName>
    <definedName name="TEST365" localSheetId="2">#REF!</definedName>
    <definedName name="TEST365" localSheetId="3">#REF!</definedName>
    <definedName name="TEST365">#REF!</definedName>
    <definedName name="TEST4" localSheetId="2">#REF!</definedName>
    <definedName name="TEST4" localSheetId="3">#REF!</definedName>
    <definedName name="TEST4">#REF!</definedName>
    <definedName name="TEST5" localSheetId="2">#REF!</definedName>
    <definedName name="TEST5" localSheetId="3">#REF!</definedName>
    <definedName name="TEST5">#REF!</definedName>
    <definedName name="TEST6" localSheetId="2">#REF!</definedName>
    <definedName name="TEST6" localSheetId="3">#REF!</definedName>
    <definedName name="TEST6">#REF!</definedName>
    <definedName name="TEST7" localSheetId="2">#REF!</definedName>
    <definedName name="TEST7" localSheetId="3">#REF!</definedName>
    <definedName name="TEST7">#REF!</definedName>
    <definedName name="TEST8" localSheetId="2">#REF!</definedName>
    <definedName name="TEST8" localSheetId="3">#REF!</definedName>
    <definedName name="TEST8">#REF!</definedName>
    <definedName name="TEST9" localSheetId="2">#REF!</definedName>
    <definedName name="TEST9" localSheetId="3">#REF!</definedName>
    <definedName name="TEST9">#REF!</definedName>
    <definedName name="TESTHKEY" localSheetId="2">#REF!</definedName>
    <definedName name="TESTHKEY" localSheetId="3">#REF!</definedName>
    <definedName name="TESTHKEY">#REF!</definedName>
    <definedName name="TESTKEYS" localSheetId="2">#REF!</definedName>
    <definedName name="TESTKEYS" localSheetId="3">#REF!</definedName>
    <definedName name="TESTKEYS">#REF!</definedName>
    <definedName name="TESTVKEY" localSheetId="2">#REF!</definedName>
    <definedName name="TESTVKEY" localSheetId="3">#REF!</definedName>
    <definedName name="TESTVKEY">#REF!</definedName>
    <definedName name="weeks">[3]Sheet2!$B$4:$B$55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9" l="1"/>
  <c r="L21" i="25"/>
  <c r="L22" i="25"/>
  <c r="H22" i="25" s="1"/>
  <c r="L23" i="25"/>
  <c r="H23" i="25" s="1"/>
  <c r="L24" i="25"/>
  <c r="F9" i="29"/>
  <c r="F8" i="29"/>
  <c r="B3" i="29"/>
  <c r="H8" i="17"/>
  <c r="I8" i="17"/>
  <c r="I7" i="17"/>
  <c r="H7" i="17"/>
  <c r="D9" i="17"/>
  <c r="H26" i="25"/>
  <c r="I20" i="25" s="1"/>
  <c r="J7" i="28"/>
  <c r="J11" i="28" s="1"/>
  <c r="I7" i="28"/>
  <c r="I11" i="28" s="1"/>
  <c r="H7" i="28"/>
  <c r="H11" i="28" s="1"/>
  <c r="G7" i="28"/>
  <c r="G11" i="28" s="1"/>
  <c r="F7" i="28"/>
  <c r="F11" i="28" s="1"/>
  <c r="E7" i="28"/>
  <c r="E11" i="28" s="1"/>
  <c r="D7" i="28"/>
  <c r="D11" i="28" s="1"/>
  <c r="C7" i="28"/>
  <c r="C11" i="28" s="1"/>
  <c r="J5" i="28"/>
  <c r="J8" i="28" s="1"/>
  <c r="J9" i="28" s="1"/>
  <c r="J12" i="28" s="1"/>
  <c r="I5" i="28"/>
  <c r="I8" i="28" s="1"/>
  <c r="I9" i="28" s="1"/>
  <c r="I12" i="28" s="1"/>
  <c r="H5" i="28"/>
  <c r="H8" i="28" s="1"/>
  <c r="H9" i="28" s="1"/>
  <c r="H12" i="28" s="1"/>
  <c r="G5" i="28"/>
  <c r="G8" i="28" s="1"/>
  <c r="G9" i="28" s="1"/>
  <c r="G12" i="28" s="1"/>
  <c r="F5" i="28"/>
  <c r="F8" i="28" s="1"/>
  <c r="F9" i="28" s="1"/>
  <c r="F12" i="28" s="1"/>
  <c r="E5" i="28"/>
  <c r="E8" i="28" s="1"/>
  <c r="E9" i="28" s="1"/>
  <c r="E12" i="28" s="1"/>
  <c r="D5" i="28"/>
  <c r="D8" i="28" s="1"/>
  <c r="D9" i="28" s="1"/>
  <c r="D12" i="28" s="1"/>
  <c r="C5" i="28"/>
  <c r="C8" i="28" s="1"/>
  <c r="C9" i="28" s="1"/>
  <c r="C12" i="28" s="1"/>
  <c r="I24" i="25" l="1"/>
  <c r="I15" i="25"/>
  <c r="J15" i="25" s="1"/>
  <c r="I25" i="25"/>
  <c r="I23" i="25"/>
  <c r="I19" i="25"/>
  <c r="I18" i="25"/>
  <c r="I16" i="25"/>
  <c r="I17" i="25"/>
  <c r="J23" i="25"/>
  <c r="I22" i="25"/>
  <c r="J22" i="25" s="1"/>
  <c r="I21" i="25"/>
  <c r="L15" i="25" l="1"/>
  <c r="H15" i="25" s="1"/>
  <c r="L16" i="25"/>
  <c r="H16" i="25" s="1"/>
  <c r="L17" i="25"/>
  <c r="H17" i="25" s="1"/>
  <c r="L18" i="25"/>
  <c r="H18" i="25" s="1"/>
  <c r="L19" i="25"/>
  <c r="H19" i="25" s="1"/>
  <c r="L20" i="25"/>
  <c r="H20" i="25" s="1"/>
  <c r="H21" i="25"/>
  <c r="H24" i="25"/>
  <c r="L25" i="25"/>
  <c r="H25" i="25" s="1"/>
  <c r="C11" i="23"/>
  <c r="C10" i="23"/>
  <c r="B3" i="17"/>
  <c r="B2" i="25" s="1"/>
  <c r="B2" i="18" s="1"/>
  <c r="B2" i="23" s="1"/>
  <c r="B2" i="16"/>
  <c r="G5" i="18" l="1"/>
  <c r="G6" i="18" l="1"/>
  <c r="J25" i="25" l="1"/>
  <c r="J24" i="25"/>
  <c r="J21" i="25" l="1"/>
  <c r="J20" i="25"/>
  <c r="J19" i="25"/>
  <c r="J18" i="25"/>
  <c r="J17" i="25"/>
  <c r="J16" i="25"/>
  <c r="J26" i="25" l="1"/>
  <c r="E5" i="18" l="1"/>
  <c r="F5" i="18" s="1"/>
  <c r="H5" i="18" s="1"/>
  <c r="E6" i="18"/>
  <c r="F6" i="18" l="1"/>
  <c r="H6" i="18" s="1"/>
  <c r="H7" i="18" l="1"/>
  <c r="C6" i="23" s="1"/>
  <c r="C7" i="23" s="1"/>
  <c r="C14" i="23" l="1"/>
  <c r="D14" i="23" s="1"/>
</calcChain>
</file>

<file path=xl/sharedStrings.xml><?xml version="1.0" encoding="utf-8"?>
<sst xmlns="http://schemas.openxmlformats.org/spreadsheetml/2006/main" count="313" uniqueCount="139">
  <si>
    <t xml:space="preserve">Prijzenblad Hogeschool Rotterdam </t>
  </si>
  <si>
    <t>EU aanbesteding levering en inzet van inhuurprofessionals inclusief brokerdiensten</t>
  </si>
  <si>
    <t>Instructie:</t>
  </si>
  <si>
    <t>1. Format en indeling niet wijzigen.</t>
  </si>
  <si>
    <t>2. Vul de lichtblauwe velden in.</t>
  </si>
  <si>
    <t xml:space="preserve">3. Inschrijvers dienen deze template (het model) volledig in te vullen. </t>
  </si>
  <si>
    <t>4. Alle prijzen: excl. BTW</t>
  </si>
  <si>
    <t>4. Zie verder de eisen en bepalingen in de Aanbestedingsdocumenten.</t>
  </si>
  <si>
    <t>Copyright ©2023 Hogeschool Rotterdam</t>
  </si>
  <si>
    <t xml:space="preserve">Niets uit deze uitgave mag worden verveelvoudigd, opgeslagen in een geautomatiseerd gegevensbestand, of openbaar gemaakt, in enige vorm of op enige wijze, hetzij elektronisch, mechanisch, door fotokopieën, opnamen of enig andere manier, zonder voorafgaande schriftelijke toestemming van Hogeschool R'dam. </t>
  </si>
  <si>
    <t>Classificatie:  vertrouwelijk</t>
  </si>
  <si>
    <t>Vereenvoudigde schematische weergave van het prijsmodel</t>
  </si>
  <si>
    <t>Opslag</t>
  </si>
  <si>
    <t>OPSLAG PER UUR
behalve de migratie contracten.</t>
  </si>
  <si>
    <t>OPSLAG PER UUR
voor migratie contracten.</t>
  </si>
  <si>
    <t>Contractdoeltarief</t>
  </si>
  <si>
    <t xml:space="preserve">
Inhuurtarief
Inhuurtarieven staan vast binnen 
een bandbreedte. De bandbreedte omvat het Richtlijntarief per uur vermenigvuldigd 
met het Aangeboden Doelgroep percentag</t>
  </si>
  <si>
    <t xml:space="preserve">
Inhuurtarief
Het huidige (oude) tarief van 
de lopende inhuurcontracten, 
gemigreerd naar Opdrachtnemer.</t>
  </si>
  <si>
    <t>Inhuurprofessionals</t>
  </si>
  <si>
    <t>Er kan maximaal 1 type Opslag per Inzetcontract worden toegepast.</t>
  </si>
  <si>
    <t>Copyright ©2023 Hogeschool Rotterdam. Niets uit deze uitgave mag worden verveelvoudigd zonder toestemming van Hogeschool Rotterdam.</t>
  </si>
  <si>
    <t>Nr</t>
  </si>
  <si>
    <t>Toelichting opslagen</t>
  </si>
  <si>
    <t>Opslag per uur te betalen door Opdrachtgever. Uw prijs (inschrijfprijs) voor de Diensten</t>
  </si>
  <si>
    <t>Laagste grenswaarde 
voor Opslag</t>
  </si>
  <si>
    <t>Hoogste
grenswaarde 
voor Opslag</t>
  </si>
  <si>
    <t>Toelichting (zie ook overige Aanbestedingsdocumenten)</t>
  </si>
  <si>
    <t>De Opslagen, uw inschrijfprijs (blauw) mogen niet onder of boven de grenswaarden worden aangeboden.</t>
  </si>
  <si>
    <t xml:space="preserve">Indien uw inschrijfprijs boven onder of boven de grenswaarde ligt, is uw inschrijving ongeldig. </t>
  </si>
  <si>
    <t>Uw Opslag; maximaal twee cijfers achter de komma invullen</t>
  </si>
  <si>
    <t>Copyright ©2023 Hogeschool Rotterdam Niets uit deze uitgave mag worden verveelvoudigd zonder toestemming van Hogeschool Rotterdam</t>
  </si>
  <si>
    <t>Invulblad voor inschrijver</t>
  </si>
  <si>
    <t>Toelichting</t>
  </si>
  <si>
    <t>Voor de beoordeling van de Inschrijfprijs wordt een gewogen gemiddelde berekend, mede op basis van het inhuurvolume per doelgroep (fictief).</t>
  </si>
  <si>
    <t>Het "Totaal gewogen percentage" wordt gebruikt voor de aanpassing van het fictieve inhuurtarief ten behoeve van het juist bepalen van de totale Inschrijfprijs.</t>
  </si>
  <si>
    <t>Door Opdrachtgever zijn de door Inschrijver toe te passen percentages begrenst tot en met de aangegeven maximale verlagingen en maximale verhogingen per Doelgroep (doelgroep) in onderstaand formulier.</t>
  </si>
  <si>
    <t>Lager dan wel hoger inschalen dan de vooraf bepaalde percentages door Opdrachtgever is niet toegestaan (o.a. in verband met juiste beloning conform wet- en regelgeving zoals WAADI).</t>
  </si>
  <si>
    <r>
      <t xml:space="preserve">Een </t>
    </r>
    <r>
      <rPr>
        <u/>
        <sz val="12"/>
        <color theme="1"/>
        <rFont val="Verdana"/>
        <family val="2"/>
      </rPr>
      <t>negatief</t>
    </r>
    <r>
      <rPr>
        <sz val="12"/>
        <color theme="1"/>
        <rFont val="Verdana"/>
        <family val="2"/>
      </rPr>
      <t xml:space="preserve"> percentage betekent dat Inschrijver kandidaten kan vinden en aanbieden voor een Inhuurtarief, </t>
    </r>
    <r>
      <rPr>
        <u/>
        <sz val="12"/>
        <color theme="1"/>
        <rFont val="Verdana"/>
        <family val="2"/>
      </rPr>
      <t>lager</t>
    </r>
    <r>
      <rPr>
        <sz val="12"/>
        <color theme="1"/>
        <rFont val="Verdana"/>
        <family val="2"/>
      </rPr>
      <t xml:space="preserve"> dan het Richtlijntarief. Hierdoor krijgt Inschrijver meer punten.</t>
    </r>
  </si>
  <si>
    <r>
      <t xml:space="preserve">
</t>
    </r>
    <r>
      <rPr>
        <b/>
        <sz val="12"/>
        <color theme="1"/>
        <rFont val="Verdana"/>
        <family val="2"/>
      </rPr>
      <t>Vul de lichtblauwe velden in (verplichting) met een getal en met maximaal 2 decimalen achter de komma.</t>
    </r>
    <r>
      <rPr>
        <sz val="12"/>
        <color theme="1"/>
        <rFont val="Verdana"/>
        <family val="2"/>
      </rPr>
      <t xml:space="preserve">
</t>
    </r>
  </si>
  <si>
    <t>Nr.</t>
  </si>
  <si>
    <t>Inhuurdoelgroepen</t>
  </si>
  <si>
    <t>Ondergrens 
doelpercentage (max. verlaging)</t>
  </si>
  <si>
    <t>Bovengrens
doelpercentage (max. verhoging)</t>
  </si>
  <si>
    <t>Uw Doelgroep percentage</t>
  </si>
  <si>
    <t>Geldig of 
niet geldig</t>
  </si>
  <si>
    <t>Aandeel in totale inhuurbehoefte*</t>
  </si>
  <si>
    <t>Gewogen percentage
(% x100)</t>
  </si>
  <si>
    <t>Administratief/Ondersteuning</t>
  </si>
  <si>
    <t>Facilitair/Logistiek/Vastgoed</t>
  </si>
  <si>
    <t>Finance</t>
  </si>
  <si>
    <t>HR</t>
  </si>
  <si>
    <t>Marketing &amp; Communicatie</t>
  </si>
  <si>
    <t>Onderwijs - Docenten</t>
  </si>
  <si>
    <t>Onderwijs - Ondersteunend</t>
  </si>
  <si>
    <t>Onderwijs - Onderzoek</t>
  </si>
  <si>
    <t>Procurement</t>
  </si>
  <si>
    <t>Projectmanagement</t>
  </si>
  <si>
    <t>Risk, Audit, Legal &amp; Compliance</t>
  </si>
  <si>
    <t>Totaal gewogen percentage</t>
  </si>
  <si>
    <t>Richtlijntarief per uur * aangeboden Doelgroep percentage = Contractdoeltarief (maximum inhuurtarief exclusief Opslag voor Nadere Overeenkomsten).</t>
  </si>
  <si>
    <t>Zie tabblad 6 en 7 voor de Richtlijntarieven.</t>
  </si>
  <si>
    <t>Aangeboden Doelgroep percentages staan vast gedurende de looptijd van de Raamovereenkomst.</t>
  </si>
  <si>
    <t xml:space="preserve">Aangeboden Doelgroep percentages worden opgenomen in de KPI-rapportage en jaarlijks middels een resultaatmeting getoetst. </t>
  </si>
  <si>
    <t>*Bevat fictieve data om Inschrijvingen te kunnen vergelijken, strategisch inschrijven te voorkomen en vanwege ontbrekende informatie.</t>
  </si>
  <si>
    <t>Voorbeeld berekening van inschrijfprijs voor prijsvergelijk / ranking  (in te vullen door Opdrachtgever)</t>
  </si>
  <si>
    <t>Beschrijving</t>
  </si>
  <si>
    <t>Uren*</t>
  </si>
  <si>
    <t>Tarief**</t>
  </si>
  <si>
    <t>Totaal gewogen percentage doelgroep percentage inschrijving</t>
  </si>
  <si>
    <t>Aangepast Tarief o.b.v. doelgroep percentage</t>
  </si>
  <si>
    <t>Aangeboden Opslag</t>
  </si>
  <si>
    <t>Inschrijfprijs</t>
  </si>
  <si>
    <t xml:space="preserve">  </t>
  </si>
  <si>
    <t>UW INSCHRIJFPRIJS</t>
  </si>
  <si>
    <t xml:space="preserve">Totaal gewogen percentage wordt niet afgerond bij de berekening van de Inschrijfprijs. </t>
  </si>
  <si>
    <t xml:space="preserve"> Bedragen Excl. BTW</t>
  </si>
  <si>
    <t>Voorbeeld rekentool prijsscore (in te vullen door Opdrachtgever)</t>
  </si>
  <si>
    <t>Inschrijfprijs Inschrijver*</t>
  </si>
  <si>
    <t>Minimale prijs</t>
  </si>
  <si>
    <t>Maximale prijs</t>
  </si>
  <si>
    <t>Uw totale inschrijfprijs*</t>
  </si>
  <si>
    <t>Totale inschrijving voor puntentoekenning*</t>
  </si>
  <si>
    <t>Omschrijving</t>
  </si>
  <si>
    <t>Bandbreedte</t>
  </si>
  <si>
    <t>Punten prijs (niet gewogen)</t>
  </si>
  <si>
    <t>Prijsscore</t>
  </si>
  <si>
    <t>Punten prijs</t>
  </si>
  <si>
    <t>Punten score subgunningscriterium Prijs **</t>
  </si>
  <si>
    <t xml:space="preserve">  Bedragen Excl. BTW</t>
  </si>
  <si>
    <t>* Dit wordt automatisch gevuld op basis van uw afgegeven informatie in tabblad 2 "Opslagen" en tabblad 3 "invulblad per doelgroep" en vastgestelde parameters. De formule en puntentoekenning staan vast.</t>
  </si>
  <si>
    <t>Richtlijntarieven Hogeschool Rotterdam</t>
  </si>
  <si>
    <t xml:space="preserve">Per 1 april 2023 </t>
  </si>
  <si>
    <t>Richtlijntarieven</t>
  </si>
  <si>
    <t>Inhuurdoelgroep</t>
  </si>
  <si>
    <t>Begin</t>
  </si>
  <si>
    <t>Midden</t>
  </si>
  <si>
    <t>Eind</t>
  </si>
  <si>
    <t>Schaal</t>
  </si>
  <si>
    <t>Minimum Richttarief</t>
  </si>
  <si>
    <t>Maximum Richttarief</t>
  </si>
  <si>
    <t>Richtlijntarieven zijn inclusief loonkosten, vaste nominale marge per schaal, reis/ autokosten en opleidingskosten. Voor deze Inhuurdoelgroepen geldt geen overwerk-toeslag. EXCLUSIEF BTW en Opslag</t>
  </si>
  <si>
    <t>Onderlegger Richtlijntarieven Hogeschool Rotterdam</t>
  </si>
  <si>
    <t xml:space="preserve">Salarisschalen Hogeschool Rotterdam per 1 juli 2023 </t>
  </si>
  <si>
    <t>Min</t>
  </si>
  <si>
    <t>Max</t>
  </si>
  <si>
    <t>Invulblad opties</t>
  </si>
  <si>
    <t>Toelichting opties</t>
  </si>
  <si>
    <t>Uw prijs voor de opties (indicatie)</t>
  </si>
  <si>
    <t>Indicatie v/d uren</t>
  </si>
  <si>
    <t>Totale indicatie</t>
  </si>
  <si>
    <t>Nvt</t>
  </si>
  <si>
    <t>nvt</t>
  </si>
  <si>
    <t>Zie Beschrijvend Document art. 2.5 voor de toelichting t.a.v. de opties.</t>
  </si>
  <si>
    <t>Inschrijfbedrag Dienstverlening intermediaire diensten inclusief contract service</t>
  </si>
  <si>
    <t>Toelichting (zie ook overige aanbestedingsdocumenten)</t>
  </si>
  <si>
    <t>Uw prijs als percentage over spend (inhuuruitgaven in het VMS) voor gebruik van het VMS door Opdrachtgever voor aanvragen, inhuurcontracten en uitgaven, wellke niet worden gefactureerd door/via Opdrachtnemer. Bijv. de IT en uitzend aanvragen en contracten. Evt. kunt u een Opslag per uur offreren. Graag (het percentage) inclusief de inrichtingskosten. Evt. kunt u de inrichtingskosten separaat offreren.</t>
  </si>
  <si>
    <t>*Bevat fictieve data en is een fictieve verhouding om inschrijvingen te kunnen vergelijken en strategisch inschrijven te voorkomen.</t>
  </si>
  <si>
    <t>** gehanteerd tarief is fictief om Inschrijvingen te kunnen vergelijken en strategisch inschrijven te voorkomen.</t>
  </si>
  <si>
    <t>Maximale Inschrijfprijs (hoogst mogelijk)</t>
  </si>
  <si>
    <t>**De totale score wordt afgerond op hele punten.</t>
  </si>
  <si>
    <t>Tip: vul eerst uw Opslagen en Doelgroep percentages in alvorens u dit voorbeeld bekijkt.</t>
  </si>
  <si>
    <t>Bijlage 6A: Prijzenblad</t>
  </si>
  <si>
    <t xml:space="preserve">Urenregistratie in het ERP systeem van Opdrachtgever
Opdrachtgever kan overwegen om de uren in het ERP systeem te gaan registeren. In dit geval wordt het end2end proces in gezamenlijkheid gewijzigd. Opdrachtgever behoudt zich het recht voor om dit te besluiten. Graag prijs voor urenregistratie systeem opnemen of per gebruiker. </t>
  </si>
  <si>
    <t>Minimale Inschrijfprijs (laagst mogelijk)</t>
  </si>
  <si>
    <t xml:space="preserve"> </t>
  </si>
  <si>
    <t>Het inhuurtarief is het totale bedrag dat in rekening wordt gebracht in het kader van de uit te voeren Dienstverlening.</t>
  </si>
  <si>
    <t>Uurtarief (facturatie)</t>
  </si>
  <si>
    <r>
      <t xml:space="preserve">Opslag per uur  -Intermediaire dienstverlening” Een maximale absolute vergoeding per gewerkt uur voor de Diensten. Inclusief intermediaire diensten, contract service, </t>
    </r>
    <r>
      <rPr>
        <u/>
        <sz val="14"/>
        <color theme="1"/>
        <rFont val="Verdana"/>
        <family val="2"/>
      </rPr>
      <t>VMS</t>
    </r>
    <r>
      <rPr>
        <sz val="14"/>
        <color theme="1"/>
        <rFont val="Verdana"/>
        <family val="2"/>
      </rPr>
      <t>, etc.</t>
    </r>
  </si>
  <si>
    <r>
      <t xml:space="preserve">Opslag per uur - Contract Service Migratie. Een maximale absolute vergoeding voor migratiecontracten, per gewerkt uur voor de Diensten.  Alleen van toepassing op gemigreerde contracten (overgenomen door Opdrachtnemer tijdens implementatieperiode). Inclusief contract service, </t>
    </r>
    <r>
      <rPr>
        <u/>
        <sz val="14"/>
        <color theme="1"/>
        <rFont val="Verdana"/>
        <family val="2"/>
      </rPr>
      <t>VMS</t>
    </r>
    <r>
      <rPr>
        <sz val="14"/>
        <color theme="1"/>
        <rFont val="Verdana"/>
        <family val="2"/>
      </rPr>
      <t>, etc.</t>
    </r>
  </si>
  <si>
    <t>Let op! Opslagen zijn inclusief: implementatie, re-transitie, VMS, etc.</t>
  </si>
  <si>
    <t xml:space="preserve">Zie verder de bepalingen in de aanbestedingsdocumenten.  </t>
  </si>
  <si>
    <t>Zie de bepalingen in de aanbestedingsdocumenten (o.a. PvE).</t>
  </si>
  <si>
    <t>Van Inschrijver wordt verwacht dat hij/zij per Doelgroep aangeeft met welk percentage onder, op of boven de Richtlijntarieven (tabblad 6), Inhuurprofessionals kan leveren gedurende de looptijd van de Raamovereenkomst.</t>
  </si>
  <si>
    <r>
      <rPr>
        <b/>
        <u/>
        <sz val="12"/>
        <color theme="1"/>
        <rFont val="Verdana"/>
        <family val="2"/>
      </rPr>
      <t>Indien u bij een Doelgroep niets invult, hanteert Hogeschool Rotterdam 0% bij de desbetreffende Doelgroep</t>
    </r>
    <r>
      <rPr>
        <b/>
        <sz val="12"/>
        <color theme="1"/>
        <rFont val="Verdana"/>
        <family val="2"/>
      </rPr>
      <t>.</t>
    </r>
  </si>
  <si>
    <t xml:space="preserve">Zie verder de bepalingen in de aanbestedingsdocumenten. </t>
  </si>
  <si>
    <t>Inschrijfbedrag Dienstverlening
gemigreerde inzetcontracten</t>
  </si>
  <si>
    <r>
      <t xml:space="preserve">Uw (eenmalige) prijsindicatie voor het realiseren/implementeren van een integratie tussen het VMS en het P2P systeem (thans Proquro, per 1 juli 2024 ERP7) van Opdrachtgever middels </t>
    </r>
    <r>
      <rPr>
        <u/>
        <sz val="14"/>
        <color theme="1"/>
        <rFont val="Verdana"/>
        <family val="2"/>
      </rPr>
      <t>standaard</t>
    </r>
    <r>
      <rPr>
        <sz val="14"/>
        <color theme="1"/>
        <rFont val="Verdana"/>
        <family val="2"/>
      </rPr>
      <t xml:space="preserve"> API's van het VMS. </t>
    </r>
    <r>
      <rPr>
        <sz val="14"/>
        <rFont val="Verdana"/>
        <family val="2"/>
      </rPr>
      <t>Creeren inkooporder</t>
    </r>
    <r>
      <rPr>
        <sz val="14"/>
        <color rgb="FFFF0000"/>
        <rFont val="Verdana"/>
        <family val="2"/>
      </rPr>
      <t xml:space="preserve"> </t>
    </r>
    <r>
      <rPr>
        <sz val="14"/>
        <color theme="1"/>
        <rFont val="Verdana"/>
        <family val="2"/>
      </rPr>
      <t>en terugkoppeling van het inkoopordernummer naar het VMS. Inclusief het creëren van een nieuwe inkooporder voor verlengingen, etc. De kosten voor het gebruik van standaard API's dient inbegrepen te zijn in de Opslag.</t>
    </r>
  </si>
  <si>
    <r>
      <t xml:space="preserve">Uw (eenmalige) prijsindicatie voor het realiseren/implementeren van een integratie tussen het VMS en het HR systeem (thans HR2Day) van Opdrachtgever middels </t>
    </r>
    <r>
      <rPr>
        <u/>
        <sz val="14"/>
        <color theme="1"/>
        <rFont val="Verdana"/>
        <family val="2"/>
      </rPr>
      <t>standaard</t>
    </r>
    <r>
      <rPr>
        <sz val="14"/>
        <color theme="1"/>
        <rFont val="Verdana"/>
        <family val="2"/>
      </rPr>
      <t xml:space="preserve"> API's van het VMS. Creeren medewerkers in het personeels-systeem en terugkoppeling van het personeelsnummer naar het VMS bij acceptatie van het Inzetcontract in het VMS. Inclusief uitdiensttreding. De kosten voor het gebruik van standaard API's dient inbegrepen te zijn in de Opslag. Graag uw uurtarief en inschatting qua uren.</t>
    </r>
  </si>
  <si>
    <r>
      <t xml:space="preserve">De kosten voor de Opties zijn </t>
    </r>
    <r>
      <rPr>
        <b/>
        <sz val="14"/>
        <color theme="1"/>
        <rFont val="Verdana"/>
        <family val="2"/>
      </rPr>
      <t>geen</t>
    </r>
    <r>
      <rPr>
        <sz val="14"/>
        <color theme="1"/>
        <rFont val="Verdana"/>
        <family val="2"/>
      </rPr>
      <t xml:space="preserve"> onderdeel van de inschrijfprijs.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</si>
</sst>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quot;€&quot;\ #,##0;&quot;€&quot;\ \-#,##0"/>
    <numFmt numFmtId="165" formatCode="&quot;€&quot;\ #,##0.00;[Red]&quot;€&quot;\ \-#,##0.00"/>
    <numFmt numFmtId="166" formatCode="_(* #,##0.00_);_(* \(#,##0.00\);_(* &quot;-&quot;??_);_(@_)"/>
    <numFmt numFmtId="167" formatCode="&quot;€&quot;#,##0_);[Red]\(&quot;€&quot;#,##0\)"/>
    <numFmt numFmtId="168" formatCode="&quot;€&quot;#,##0.00_);[Red]\(&quot;€&quot;#,##0.00\)"/>
    <numFmt numFmtId="169" formatCode="_(&quot;€&quot;* #,##0.00_);_(&quot;€&quot;* \(#,##0.00\);_(&quot;€&quot;* &quot;-&quot;??_);_(@_)"/>
    <numFmt numFmtId="170" formatCode="_(&quot;€&quot;\ * #,##0.00_);_(&quot;€&quot;\ * \(#,##0.00\);_(&quot;€&quot;\ * &quot;-&quot;??_);_(@_)"/>
    <numFmt numFmtId="171" formatCode="&quot;€&quot;\ #,##0.00"/>
    <numFmt numFmtId="172" formatCode="0.0%"/>
    <numFmt numFmtId="173" formatCode="&quot;€&quot;\ #,##0"/>
    <numFmt numFmtId="174" formatCode="_ [$€-413]\ * #,##0.00_ ;_ [$€-413]\ * \-#,##0.00_ ;_ [$€-413]\ * &quot;-&quot;??_ ;_ @_ "/>
    <numFmt numFmtId="175" formatCode="_-* #,##0.00_-;_-* #,##0.00\-;_-* &quot;-&quot;??_-;_-@_-"/>
    <numFmt numFmtId="176" formatCode="0.0"/>
    <numFmt numFmtId="177" formatCode="&quot;Per &quot;d/m/yyyy"/>
    <numFmt numFmtId="178" formatCode="_ &quot;€&quot;\ * #,##0_ ;_ &quot;€&quot;\ * \-#,##0_ ;_ &quot;€&quot;\ * &quot;-&quot;??_ ;_ @_ "/>
    <numFmt numFmtId="179" formatCode="_-[$€-2]\ * #,##0.00_-;_-[$€-2]\ * #,##0.00\-;_-[$€-2]\ * &quot;-&quot;??_-;_-@_-"/>
    <numFmt numFmtId="180" formatCode="_-[$€-2]\ * #,##0_-;_-[$€-2]\ * #,##0\-;_-[$€-2]\ * &quot;-&quot;??_-;_-@_-"/>
    <numFmt numFmtId="181" formatCode="0.00000000"/>
  </numFmts>
  <fonts count="61">
    <font>
      <sz val="11"/>
      <color theme="1"/>
      <name val="Arial"/>
    </font>
    <font>
      <sz val="11"/>
      <color theme="1"/>
      <name val="Calibri"/>
      <family val="2"/>
      <scheme val="minor"/>
    </font>
    <font>
      <sz val="11"/>
      <color theme="1"/>
      <name val="Calibri"/>
      <family val="2"/>
      <scheme val="minor"/>
    </font>
    <font>
      <sz val="11"/>
      <color theme="1"/>
      <name val="Arial"/>
      <family val="2"/>
    </font>
    <font>
      <sz val="10"/>
      <name val="Arial"/>
      <family val="2"/>
    </font>
    <font>
      <sz val="10"/>
      <color theme="1"/>
      <name val="OpenSans"/>
      <family val="2"/>
    </font>
    <font>
      <sz val="11"/>
      <color theme="1"/>
      <name val="Calibri"/>
      <family val="2"/>
      <scheme val="minor"/>
    </font>
    <font>
      <sz val="10"/>
      <name val="Arial"/>
      <family val="2"/>
    </font>
    <font>
      <sz val="11"/>
      <color theme="1"/>
      <name val="Arial"/>
      <family val="2"/>
    </font>
    <font>
      <sz val="11"/>
      <color theme="1"/>
      <name val="Arial"/>
      <family val="2"/>
    </font>
    <font>
      <u/>
      <sz val="10"/>
      <color indexed="12"/>
      <name val="Arial"/>
      <family val="2"/>
    </font>
    <font>
      <b/>
      <sz val="12"/>
      <color rgb="FF1E2328"/>
      <name val="Verdana"/>
      <family val="2"/>
    </font>
    <font>
      <sz val="12"/>
      <color theme="1"/>
      <name val="Verdana"/>
      <family val="2"/>
    </font>
    <font>
      <b/>
      <sz val="12"/>
      <color theme="1"/>
      <name val="Verdana"/>
      <family val="2"/>
    </font>
    <font>
      <b/>
      <sz val="16"/>
      <color theme="0"/>
      <name val="Verdana"/>
      <family val="2"/>
    </font>
    <font>
      <sz val="16"/>
      <name val="Verdana"/>
      <family val="2"/>
    </font>
    <font>
      <sz val="16"/>
      <color theme="1"/>
      <name val="Verdana"/>
      <family val="2"/>
    </font>
    <font>
      <sz val="12"/>
      <name val="Verdana"/>
      <family val="2"/>
    </font>
    <font>
      <b/>
      <sz val="12"/>
      <name val="Verdana"/>
      <family val="2"/>
    </font>
    <font>
      <sz val="12"/>
      <color theme="0"/>
      <name val="Verdana"/>
      <family val="2"/>
    </font>
    <font>
      <b/>
      <sz val="12"/>
      <color theme="0"/>
      <name val="Verdana"/>
      <family val="2"/>
    </font>
    <font>
      <sz val="11"/>
      <color theme="1"/>
      <name val="Verdana"/>
      <family val="2"/>
    </font>
    <font>
      <b/>
      <sz val="11"/>
      <color theme="1"/>
      <name val="Verdana"/>
      <family val="2"/>
    </font>
    <font>
      <sz val="11"/>
      <color theme="0"/>
      <name val="Verdana"/>
      <family val="2"/>
    </font>
    <font>
      <sz val="11"/>
      <color rgb="FF4D4D4D"/>
      <name val="Verdana"/>
      <family val="2"/>
    </font>
    <font>
      <b/>
      <sz val="12"/>
      <color indexed="8"/>
      <name val="Verdana"/>
      <family val="2"/>
    </font>
    <font>
      <sz val="16"/>
      <color theme="0"/>
      <name val="Verdana"/>
      <family val="2"/>
    </font>
    <font>
      <sz val="11"/>
      <name val="Verdana"/>
      <family val="2"/>
    </font>
    <font>
      <b/>
      <sz val="16"/>
      <color theme="1"/>
      <name val="Verdana"/>
      <family val="2"/>
    </font>
    <font>
      <i/>
      <sz val="12"/>
      <color theme="1"/>
      <name val="Verdana"/>
      <family val="2"/>
    </font>
    <font>
      <u/>
      <sz val="12"/>
      <color theme="1"/>
      <name val="Verdana"/>
      <family val="2"/>
    </font>
    <font>
      <b/>
      <i/>
      <sz val="12"/>
      <color theme="1"/>
      <name val="Verdana"/>
      <family val="2"/>
    </font>
    <font>
      <sz val="10"/>
      <color theme="1"/>
      <name val="Verdana"/>
      <family val="2"/>
    </font>
    <font>
      <sz val="10"/>
      <color theme="0"/>
      <name val="Verdana"/>
      <family val="2"/>
    </font>
    <font>
      <b/>
      <sz val="10"/>
      <color theme="1"/>
      <name val="Verdana"/>
      <family val="2"/>
    </font>
    <font>
      <b/>
      <sz val="14"/>
      <color theme="1"/>
      <name val="Verdana"/>
      <family val="2"/>
    </font>
    <font>
      <sz val="11"/>
      <color indexed="63"/>
      <name val="Verdana"/>
      <family val="2"/>
    </font>
    <font>
      <sz val="10"/>
      <name val="Open Sans"/>
      <family val="2"/>
    </font>
    <font>
      <sz val="12"/>
      <color indexed="63"/>
      <name val="Verdana"/>
      <family val="2"/>
    </font>
    <font>
      <sz val="12"/>
      <color indexed="23"/>
      <name val="Verdana"/>
      <family val="2"/>
    </font>
    <font>
      <sz val="12"/>
      <color indexed="9"/>
      <name val="Verdana"/>
      <family val="2"/>
    </font>
    <font>
      <u/>
      <sz val="12"/>
      <color rgb="FFFF0000"/>
      <name val="Verdana"/>
      <family val="2"/>
    </font>
    <font>
      <sz val="11"/>
      <color indexed="23"/>
      <name val="Verdana"/>
      <family val="2"/>
    </font>
    <font>
      <sz val="11"/>
      <color indexed="9"/>
      <name val="Verdana"/>
      <family val="2"/>
    </font>
    <font>
      <u/>
      <sz val="11"/>
      <color rgb="FFFF0000"/>
      <name val="Verdana"/>
      <family val="2"/>
    </font>
    <font>
      <b/>
      <u/>
      <sz val="12"/>
      <color theme="1"/>
      <name val="Verdana"/>
      <family val="2"/>
    </font>
    <font>
      <sz val="14"/>
      <color theme="1"/>
      <name val="Verdana"/>
      <family val="2"/>
    </font>
    <font>
      <b/>
      <sz val="14"/>
      <color rgb="FF1E2328"/>
      <name val="Verdana"/>
      <family val="2"/>
    </font>
    <font>
      <b/>
      <sz val="14"/>
      <color theme="0"/>
      <name val="Verdana"/>
      <family val="2"/>
    </font>
    <font>
      <sz val="14"/>
      <color theme="0"/>
      <name val="Verdana"/>
      <family val="2"/>
    </font>
    <font>
      <b/>
      <sz val="14"/>
      <name val="Verdana"/>
      <family val="2"/>
    </font>
    <font>
      <u/>
      <sz val="14"/>
      <color theme="1"/>
      <name val="Verdana"/>
      <family val="2"/>
    </font>
    <font>
      <sz val="14"/>
      <color rgb="FFFF0000"/>
      <name val="Verdana"/>
      <family val="2"/>
    </font>
    <font>
      <sz val="14"/>
      <color rgb="FF4D4D4D"/>
      <name val="Verdana"/>
      <family val="2"/>
    </font>
    <font>
      <sz val="14"/>
      <name val="Verdana"/>
      <family val="2"/>
    </font>
    <font>
      <sz val="14"/>
      <color theme="1"/>
      <name val="Arial"/>
      <family val="2"/>
    </font>
    <font>
      <sz val="14"/>
      <color indexed="63"/>
      <name val="Verdana"/>
      <family val="2"/>
    </font>
    <font>
      <b/>
      <sz val="14"/>
      <color indexed="63"/>
      <name val="Verdana"/>
      <family val="2"/>
    </font>
    <font>
      <b/>
      <sz val="14"/>
      <color indexed="9"/>
      <name val="Verdana"/>
      <family val="2"/>
    </font>
    <font>
      <b/>
      <sz val="14"/>
      <color indexed="23"/>
      <name val="Verdana"/>
      <family val="2"/>
    </font>
    <font>
      <b/>
      <sz val="14"/>
      <color indexed="8"/>
      <name val="Verdana"/>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5"/>
      </patternFill>
    </fill>
    <fill>
      <patternFill patternType="solid">
        <fgColor theme="1"/>
        <bgColor indexed="64"/>
      </patternFill>
    </fill>
    <fill>
      <patternFill patternType="solid">
        <fgColor rgb="FF00B561"/>
        <bgColor indexed="64"/>
      </patternFill>
    </fill>
    <fill>
      <patternFill patternType="solid">
        <fgColor theme="4" tint="0.59999389629810485"/>
        <bgColor indexed="64"/>
      </patternFill>
    </fill>
  </fills>
  <borders count="45">
    <border>
      <left/>
      <right/>
      <top/>
      <bottom/>
      <diagonal/>
    </border>
    <border>
      <left/>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
      <left/>
      <right/>
      <top style="thin">
        <color indexed="64"/>
      </top>
      <bottom/>
      <diagonal/>
    </border>
    <border>
      <left style="hair">
        <color theme="1" tint="0.499984740745262"/>
      </left>
      <right style="hair">
        <color theme="1" tint="0.499984740745262"/>
      </right>
      <top style="hair">
        <color theme="1" tint="0.499984740745262"/>
      </top>
      <bottom style="thin">
        <color indexed="64"/>
      </bottom>
      <diagonal/>
    </border>
    <border>
      <left/>
      <right/>
      <top/>
      <bottom style="medium">
        <color rgb="FFE26207"/>
      </bottom>
      <diagonal/>
    </border>
    <border>
      <left/>
      <right/>
      <top/>
      <bottom style="medium">
        <color indexed="64"/>
      </bottom>
      <diagonal/>
    </border>
    <border>
      <left/>
      <right/>
      <top/>
      <bottom style="thin">
        <color rgb="FFE26207"/>
      </bottom>
      <diagonal/>
    </border>
    <border>
      <left/>
      <right/>
      <top style="thin">
        <color rgb="FFE26207"/>
      </top>
      <bottom/>
      <diagonal/>
    </border>
    <border>
      <left style="hair">
        <color theme="1" tint="0.499984740745262"/>
      </left>
      <right style="hair">
        <color theme="1" tint="0.499984740745262"/>
      </right>
      <top/>
      <bottom/>
      <diagonal/>
    </border>
    <border>
      <left/>
      <right style="thick">
        <color theme="0"/>
      </right>
      <top/>
      <bottom style="thick">
        <color theme="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ck">
        <color theme="0"/>
      </left>
      <right style="thick">
        <color theme="0"/>
      </right>
      <top style="thick">
        <color theme="0"/>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ck">
        <color theme="0"/>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rgb="FFE26207"/>
      </bottom>
      <diagonal/>
    </border>
    <border>
      <left style="thin">
        <color indexed="9"/>
      </left>
      <right/>
      <top style="thin">
        <color indexed="9"/>
      </top>
      <bottom style="thin">
        <color rgb="FFE26207"/>
      </bottom>
      <diagonal/>
    </border>
    <border>
      <left/>
      <right style="thin">
        <color indexed="9"/>
      </right>
      <top style="thin">
        <color indexed="9"/>
      </top>
      <bottom style="thin">
        <color rgb="FFE26207"/>
      </bottom>
      <diagonal/>
    </border>
    <border>
      <left/>
      <right style="thin">
        <color indexed="9"/>
      </right>
      <top/>
      <bottom/>
      <diagonal/>
    </border>
    <border>
      <left/>
      <right/>
      <top style="thick">
        <color rgb="FFE26207"/>
      </top>
      <bottom/>
      <diagonal/>
    </border>
    <border>
      <left style="thin">
        <color indexed="64"/>
      </left>
      <right style="hair">
        <color theme="1" tint="0.499984740745262"/>
      </right>
      <top style="thin">
        <color indexed="64"/>
      </top>
      <bottom style="hair">
        <color theme="1" tint="0.499984740745262"/>
      </bottom>
      <diagonal/>
    </border>
    <border>
      <left style="hair">
        <color theme="1" tint="0.499984740745262"/>
      </left>
      <right style="hair">
        <color theme="1" tint="0.499984740745262"/>
      </right>
      <top style="thin">
        <color indexed="64"/>
      </top>
      <bottom style="hair">
        <color theme="1" tint="0.499984740745262"/>
      </bottom>
      <diagonal/>
    </border>
    <border>
      <left style="thick">
        <color theme="0"/>
      </left>
      <right style="thick">
        <color theme="0"/>
      </right>
      <top style="thin">
        <color indexed="64"/>
      </top>
      <bottom style="thick">
        <color theme="0"/>
      </bottom>
      <diagonal/>
    </border>
    <border>
      <left style="hair">
        <color theme="1" tint="0.499984740745262"/>
      </left>
      <right style="thin">
        <color indexed="64"/>
      </right>
      <top style="thin">
        <color indexed="64"/>
      </top>
      <bottom style="hair">
        <color theme="1" tint="0.499984740745262"/>
      </bottom>
      <diagonal/>
    </border>
    <border>
      <left style="thin">
        <color indexed="64"/>
      </left>
      <right style="hair">
        <color theme="1" tint="0.499984740745262"/>
      </right>
      <top style="hair">
        <color theme="1" tint="0.499984740745262"/>
      </top>
      <bottom style="thin">
        <color indexed="64"/>
      </bottom>
      <diagonal/>
    </border>
    <border>
      <left style="hair">
        <color theme="1" tint="0.499984740745262"/>
      </left>
      <right style="thin">
        <color indexed="64"/>
      </right>
      <top style="hair">
        <color theme="1" tint="0.499984740745262"/>
      </top>
      <bottom style="thin">
        <color indexed="64"/>
      </bottom>
      <diagonal/>
    </border>
    <border>
      <left style="thick">
        <color theme="0"/>
      </left>
      <right/>
      <top/>
      <bottom style="thick">
        <color theme="0"/>
      </bottom>
      <diagonal/>
    </border>
    <border>
      <left style="thick">
        <color theme="0"/>
      </left>
      <right/>
      <top style="thick">
        <color theme="0"/>
      </top>
      <bottom style="thin">
        <color indexed="64"/>
      </bottom>
      <diagonal/>
    </border>
    <border>
      <left/>
      <right style="thin">
        <color indexed="64"/>
      </right>
      <top style="thin">
        <color indexed="64"/>
      </top>
      <bottom style="thin">
        <color indexed="64"/>
      </bottom>
      <diagonal/>
    </border>
    <border>
      <left style="thin">
        <color indexed="64"/>
      </left>
      <right style="thick">
        <color theme="0"/>
      </right>
      <top style="thin">
        <color indexed="64"/>
      </top>
      <bottom style="thick">
        <color theme="0"/>
      </bottom>
      <diagonal/>
    </border>
    <border>
      <left style="thick">
        <color theme="0"/>
      </left>
      <right style="thin">
        <color indexed="64"/>
      </right>
      <top style="thin">
        <color indexed="64"/>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right/>
      <top/>
      <bottom style="thin">
        <color auto="1"/>
      </bottom>
      <diagonal/>
    </border>
    <border>
      <left/>
      <right/>
      <top/>
      <bottom style="thin">
        <color indexed="64"/>
      </bottom>
      <diagonal/>
    </border>
  </borders>
  <cellStyleXfs count="26">
    <xf numFmtId="0" fontId="0" fillId="0" borderId="0"/>
    <xf numFmtId="0" fontId="4" fillId="0" borderId="1"/>
    <xf numFmtId="0" fontId="4" fillId="0" borderId="1"/>
    <xf numFmtId="0" fontId="5" fillId="0" borderId="1"/>
    <xf numFmtId="169" fontId="6" fillId="0" borderId="1" applyFont="0" applyFill="0" applyBorder="0" applyAlignment="0" applyProtection="0"/>
    <xf numFmtId="9" fontId="5" fillId="0" borderId="1" applyFont="0" applyFill="0" applyBorder="0" applyAlignment="0" applyProtection="0"/>
    <xf numFmtId="0" fontId="6" fillId="0" borderId="1"/>
    <xf numFmtId="170" fontId="6" fillId="0" borderId="1" applyFont="0" applyFill="0" applyBorder="0" applyAlignment="0" applyProtection="0"/>
    <xf numFmtId="175" fontId="4" fillId="0" borderId="1" applyFont="0" applyFill="0" applyBorder="0" applyAlignment="0" applyProtection="0"/>
    <xf numFmtId="9" fontId="4" fillId="0" borderId="1" applyFont="0" applyFill="0" applyBorder="0" applyAlignment="0" applyProtection="0"/>
    <xf numFmtId="0" fontId="7" fillId="0" borderId="1"/>
    <xf numFmtId="166" fontId="6" fillId="0" borderId="1" applyFont="0" applyFill="0" applyBorder="0" applyAlignment="0" applyProtection="0"/>
    <xf numFmtId="166" fontId="6" fillId="0" borderId="1" applyFont="0" applyFill="0" applyBorder="0" applyAlignment="0" applyProtection="0"/>
    <xf numFmtId="9" fontId="6" fillId="0" borderId="1" applyFont="0" applyFill="0" applyBorder="0" applyAlignment="0" applyProtection="0"/>
    <xf numFmtId="166" fontId="8" fillId="0" borderId="0" applyFont="0" applyFill="0" applyBorder="0" applyAlignment="0" applyProtection="0"/>
    <xf numFmtId="174" fontId="4" fillId="0" borderId="1"/>
    <xf numFmtId="174" fontId="4" fillId="0" borderId="1" applyFont="0" applyFill="0" applyBorder="0" applyAlignment="0" applyProtection="0"/>
    <xf numFmtId="169" fontId="9" fillId="0" borderId="0" applyFont="0" applyFill="0" applyBorder="0" applyAlignment="0" applyProtection="0"/>
    <xf numFmtId="9" fontId="9" fillId="0" borderId="0" applyFont="0" applyFill="0" applyBorder="0" applyAlignment="0" applyProtection="0"/>
    <xf numFmtId="0" fontId="2" fillId="4" borderId="0" applyNumberFormat="0" applyBorder="0" applyAlignment="0" applyProtection="0"/>
    <xf numFmtId="0" fontId="2" fillId="0" borderId="1"/>
    <xf numFmtId="9" fontId="3" fillId="0" borderId="1" applyFont="0" applyFill="0" applyBorder="0" applyAlignment="0" applyProtection="0"/>
    <xf numFmtId="169" fontId="3" fillId="0" borderId="1" applyFont="0" applyFill="0" applyBorder="0" applyAlignment="0" applyProtection="0"/>
    <xf numFmtId="0" fontId="10" fillId="0" borderId="1" applyNumberFormat="0" applyFill="0" applyBorder="0" applyAlignment="0" applyProtection="0">
      <alignment vertical="top"/>
      <protection locked="0"/>
    </xf>
    <xf numFmtId="166" fontId="2" fillId="0" borderId="1" applyFont="0" applyFill="0" applyBorder="0" applyAlignment="0" applyProtection="0"/>
    <xf numFmtId="0" fontId="1" fillId="0" borderId="1"/>
  </cellStyleXfs>
  <cellXfs count="365">
    <xf numFmtId="0" fontId="0" fillId="0" borderId="0" xfId="0"/>
    <xf numFmtId="0" fontId="11" fillId="0" borderId="6" xfId="0" applyFont="1" applyBorder="1" applyAlignment="1">
      <alignment vertical="center"/>
    </xf>
    <xf numFmtId="166" fontId="12" fillId="0" borderId="6" xfId="6" applyNumberFormat="1" applyFont="1" applyBorder="1" applyAlignment="1">
      <alignment vertical="center"/>
    </xf>
    <xf numFmtId="0" fontId="12" fillId="0" borderId="6" xfId="6" applyFont="1" applyBorder="1" applyAlignment="1">
      <alignment vertical="center"/>
    </xf>
    <xf numFmtId="166" fontId="13" fillId="0" borderId="6" xfId="12" applyFont="1" applyBorder="1" applyAlignment="1">
      <alignment vertical="center"/>
    </xf>
    <xf numFmtId="0" fontId="12" fillId="0" borderId="1" xfId="6" applyFont="1" applyAlignment="1">
      <alignment vertical="center"/>
    </xf>
    <xf numFmtId="0" fontId="14" fillId="5" borderId="1" xfId="0" applyFont="1" applyFill="1" applyBorder="1" applyAlignment="1">
      <alignment horizontal="left" vertical="center"/>
    </xf>
    <xf numFmtId="0" fontId="16" fillId="0" borderId="1" xfId="0" applyFont="1" applyBorder="1"/>
    <xf numFmtId="0" fontId="17" fillId="2" borderId="0" xfId="0" applyFont="1" applyFill="1"/>
    <xf numFmtId="0" fontId="17" fillId="2" borderId="1" xfId="0" applyFont="1" applyFill="1" applyBorder="1"/>
    <xf numFmtId="0" fontId="17" fillId="2" borderId="1" xfId="0" applyFont="1" applyFill="1" applyBorder="1" applyAlignment="1">
      <alignment vertical="center"/>
    </xf>
    <xf numFmtId="0" fontId="17" fillId="2" borderId="0" xfId="0" applyFont="1" applyFill="1" applyAlignment="1">
      <alignment vertical="center"/>
    </xf>
    <xf numFmtId="0" fontId="12" fillId="0" borderId="1" xfId="3" applyFont="1" applyAlignment="1">
      <alignment horizontal="center" vertical="center"/>
    </xf>
    <xf numFmtId="0" fontId="12" fillId="0" borderId="1" xfId="3" applyFont="1" applyAlignment="1">
      <alignment vertical="center"/>
    </xf>
    <xf numFmtId="9" fontId="17" fillId="2" borderId="1" xfId="18" applyFont="1" applyFill="1" applyBorder="1" applyProtection="1"/>
    <xf numFmtId="171" fontId="17" fillId="2" borderId="0" xfId="0" applyNumberFormat="1" applyFont="1" applyFill="1" applyAlignment="1">
      <alignment horizontal="left"/>
    </xf>
    <xf numFmtId="0" fontId="19" fillId="2" borderId="0" xfId="0" applyFont="1" applyFill="1"/>
    <xf numFmtId="174" fontId="22" fillId="0" borderId="6" xfId="6" applyNumberFormat="1" applyFont="1" applyBorder="1" applyAlignment="1">
      <alignment vertical="center"/>
    </xf>
    <xf numFmtId="0" fontId="21" fillId="0" borderId="1" xfId="6" applyFont="1" applyAlignment="1">
      <alignment vertical="center"/>
    </xf>
    <xf numFmtId="166" fontId="21" fillId="0" borderId="1" xfId="6" applyNumberFormat="1" applyFont="1" applyAlignment="1">
      <alignment vertical="center"/>
    </xf>
    <xf numFmtId="0" fontId="23" fillId="5" borderId="1" xfId="6" applyFont="1" applyFill="1"/>
    <xf numFmtId="0" fontId="21" fillId="0" borderId="1" xfId="6" applyFont="1"/>
    <xf numFmtId="0" fontId="22" fillId="0" borderId="1" xfId="6" applyFont="1"/>
    <xf numFmtId="0" fontId="22" fillId="0" borderId="1" xfId="6" applyFont="1" applyAlignment="1">
      <alignment horizontal="right"/>
    </xf>
    <xf numFmtId="172" fontId="21" fillId="0" borderId="1" xfId="13" applyNumberFormat="1" applyFont="1"/>
    <xf numFmtId="0" fontId="21" fillId="0" borderId="0" xfId="0" applyFont="1"/>
    <xf numFmtId="0" fontId="24" fillId="0" borderId="1" xfId="3" applyFont="1" applyAlignment="1">
      <alignment vertical="center"/>
    </xf>
    <xf numFmtId="0" fontId="17" fillId="0" borderId="1" xfId="2" applyFont="1"/>
    <xf numFmtId="0" fontId="12" fillId="0" borderId="1" xfId="25" applyFont="1"/>
    <xf numFmtId="0" fontId="26" fillId="5" borderId="1" xfId="0" applyFont="1" applyFill="1" applyBorder="1" applyAlignment="1">
      <alignment horizontal="left"/>
    </xf>
    <xf numFmtId="0" fontId="26" fillId="0" borderId="1" xfId="0" applyFont="1" applyBorder="1"/>
    <xf numFmtId="166" fontId="12" fillId="0" borderId="1" xfId="6" applyNumberFormat="1" applyFont="1" applyAlignment="1">
      <alignment vertical="center"/>
    </xf>
    <xf numFmtId="0" fontId="22" fillId="0" borderId="1" xfId="0" applyFont="1" applyBorder="1" applyAlignment="1">
      <alignment vertical="top"/>
    </xf>
    <xf numFmtId="0" fontId="21" fillId="0" borderId="1" xfId="0" applyFont="1" applyBorder="1"/>
    <xf numFmtId="0" fontId="21" fillId="0" borderId="1" xfId="3" applyFont="1" applyAlignment="1">
      <alignment horizontal="center"/>
    </xf>
    <xf numFmtId="0" fontId="21" fillId="0" borderId="1" xfId="3" applyFont="1" applyAlignment="1">
      <alignment vertical="center"/>
    </xf>
    <xf numFmtId="0" fontId="21" fillId="0" borderId="1" xfId="3" applyFont="1"/>
    <xf numFmtId="0" fontId="21" fillId="2" borderId="1" xfId="3" applyFont="1" applyFill="1"/>
    <xf numFmtId="0" fontId="22" fillId="0" borderId="1" xfId="3" applyFont="1" applyAlignment="1">
      <alignment vertical="center"/>
    </xf>
    <xf numFmtId="171" fontId="21" fillId="0" borderId="1" xfId="3" applyNumberFormat="1" applyFont="1" applyAlignment="1">
      <alignment horizontal="center" vertical="center"/>
    </xf>
    <xf numFmtId="166" fontId="21" fillId="0" borderId="1" xfId="14" applyFont="1" applyBorder="1" applyAlignment="1">
      <alignment vertical="center"/>
    </xf>
    <xf numFmtId="166" fontId="21" fillId="0" borderId="1" xfId="3" applyNumberFormat="1" applyFont="1" applyAlignment="1">
      <alignment vertical="center"/>
    </xf>
    <xf numFmtId="169" fontId="21" fillId="0" borderId="1" xfId="17" applyFont="1" applyBorder="1" applyAlignment="1">
      <alignment vertical="center"/>
    </xf>
    <xf numFmtId="9" fontId="21" fillId="0" borderId="1" xfId="18" applyFont="1" applyBorder="1" applyAlignment="1">
      <alignment horizontal="center"/>
    </xf>
    <xf numFmtId="174" fontId="13" fillId="0" borderId="6" xfId="6" applyNumberFormat="1" applyFont="1" applyBorder="1" applyAlignment="1">
      <alignment vertical="center"/>
    </xf>
    <xf numFmtId="0" fontId="28" fillId="0" borderId="1" xfId="0" applyFont="1" applyBorder="1" applyAlignment="1">
      <alignment horizontal="center" vertical="top"/>
    </xf>
    <xf numFmtId="0" fontId="28" fillId="0" borderId="1" xfId="0" applyFont="1" applyBorder="1" applyAlignment="1">
      <alignment vertical="top"/>
    </xf>
    <xf numFmtId="0" fontId="12" fillId="0" borderId="1" xfId="3" applyFont="1"/>
    <xf numFmtId="0" fontId="13" fillId="0" borderId="1" xfId="3" applyFont="1"/>
    <xf numFmtId="0" fontId="12" fillId="0" borderId="1" xfId="2" applyFont="1" applyAlignment="1">
      <alignment horizontal="left" vertical="center"/>
    </xf>
    <xf numFmtId="0" fontId="29" fillId="0" borderId="1" xfId="3" quotePrefix="1" applyFont="1"/>
    <xf numFmtId="0" fontId="18" fillId="0" borderId="15" xfId="20" applyFont="1" applyBorder="1" applyAlignment="1">
      <alignment horizontal="center" vertical="center" wrapText="1"/>
    </xf>
    <xf numFmtId="0" fontId="12" fillId="0" borderId="14" xfId="3" applyFont="1" applyBorder="1" applyAlignment="1">
      <alignment horizontal="center" vertical="center" wrapText="1"/>
    </xf>
    <xf numFmtId="1" fontId="12" fillId="3" borderId="1" xfId="5" applyNumberFormat="1" applyFont="1" applyFill="1" applyBorder="1" applyAlignment="1" applyProtection="1">
      <alignment horizontal="center" vertical="center" wrapText="1"/>
    </xf>
    <xf numFmtId="9" fontId="12" fillId="3" borderId="1" xfId="5" applyFont="1" applyFill="1" applyBorder="1" applyAlignment="1" applyProtection="1">
      <alignment horizontal="left" vertical="center" wrapText="1"/>
    </xf>
    <xf numFmtId="9" fontId="12" fillId="3" borderId="1" xfId="5" applyFont="1" applyFill="1" applyBorder="1" applyAlignment="1" applyProtection="1">
      <alignment vertical="center" wrapText="1"/>
    </xf>
    <xf numFmtId="9" fontId="12" fillId="3" borderId="1" xfId="5" applyFont="1" applyFill="1" applyBorder="1" applyAlignment="1" applyProtection="1">
      <alignment horizontal="center" vertical="center" wrapText="1"/>
    </xf>
    <xf numFmtId="10" fontId="13" fillId="7" borderId="16" xfId="5" applyNumberFormat="1" applyFont="1" applyFill="1" applyBorder="1" applyAlignment="1" applyProtection="1">
      <alignment horizontal="center" vertical="center" wrapText="1"/>
    </xf>
    <xf numFmtId="10" fontId="12" fillId="3" borderId="1" xfId="21" applyNumberFormat="1" applyFont="1" applyFill="1" applyBorder="1" applyAlignment="1" applyProtection="1">
      <alignment horizontal="center" vertical="center"/>
    </xf>
    <xf numFmtId="10" fontId="17" fillId="3" borderId="1" xfId="21" applyNumberFormat="1" applyFont="1" applyFill="1" applyBorder="1" applyAlignment="1" applyProtection="1">
      <alignment horizontal="center" vertical="center"/>
    </xf>
    <xf numFmtId="0" fontId="19" fillId="0" borderId="1" xfId="3" applyFont="1" applyAlignment="1">
      <alignment vertical="center"/>
    </xf>
    <xf numFmtId="9" fontId="12" fillId="0" borderId="1" xfId="3" applyNumberFormat="1" applyFont="1" applyAlignment="1">
      <alignment vertical="center"/>
    </xf>
    <xf numFmtId="1" fontId="12" fillId="0" borderId="1" xfId="5" applyNumberFormat="1" applyFont="1" applyBorder="1" applyAlignment="1" applyProtection="1">
      <alignment horizontal="center" vertical="center" wrapText="1"/>
    </xf>
    <xf numFmtId="9" fontId="12" fillId="0" borderId="1" xfId="5" applyFont="1" applyBorder="1" applyAlignment="1" applyProtection="1">
      <alignment horizontal="left" vertical="center" wrapText="1"/>
    </xf>
    <xf numFmtId="9" fontId="12" fillId="0" borderId="1" xfId="5" applyFont="1" applyBorder="1" applyAlignment="1" applyProtection="1">
      <alignment vertical="center" wrapText="1"/>
    </xf>
    <xf numFmtId="9" fontId="12" fillId="0" borderId="1" xfId="5" applyFont="1" applyFill="1" applyBorder="1" applyAlignment="1" applyProtection="1">
      <alignment horizontal="center" vertical="center" wrapText="1"/>
    </xf>
    <xf numFmtId="9" fontId="12" fillId="2" borderId="1" xfId="5" applyFont="1" applyFill="1" applyBorder="1" applyAlignment="1" applyProtection="1">
      <alignment horizontal="center" vertical="center" wrapText="1"/>
    </xf>
    <xf numFmtId="10" fontId="13" fillId="7" borderId="17" xfId="5" applyNumberFormat="1" applyFont="1" applyFill="1" applyBorder="1" applyAlignment="1" applyProtection="1">
      <alignment horizontal="center" vertical="center" wrapText="1"/>
    </xf>
    <xf numFmtId="10" fontId="12" fillId="2" borderId="1" xfId="21" applyNumberFormat="1" applyFont="1" applyFill="1" applyBorder="1" applyAlignment="1" applyProtection="1">
      <alignment horizontal="center" vertical="center"/>
    </xf>
    <xf numFmtId="10" fontId="17" fillId="0" borderId="1" xfId="21" applyNumberFormat="1" applyFont="1" applyBorder="1" applyAlignment="1" applyProtection="1">
      <alignment horizontal="center" vertical="center"/>
    </xf>
    <xf numFmtId="10" fontId="13" fillId="7" borderId="12" xfId="5" applyNumberFormat="1" applyFont="1" applyFill="1" applyBorder="1" applyAlignment="1" applyProtection="1">
      <alignment horizontal="center" vertical="center" wrapText="1"/>
    </xf>
    <xf numFmtId="1" fontId="12" fillId="0" borderId="3" xfId="5" applyNumberFormat="1" applyFont="1" applyBorder="1" applyAlignment="1" applyProtection="1">
      <alignment horizontal="center" vertical="center" wrapText="1"/>
    </xf>
    <xf numFmtId="9" fontId="31" fillId="0" borderId="3" xfId="5" applyFont="1" applyBorder="1" applyAlignment="1" applyProtection="1">
      <alignment vertical="center" wrapText="1"/>
    </xf>
    <xf numFmtId="9" fontId="12" fillId="0" borderId="3" xfId="5" applyFont="1" applyBorder="1" applyAlignment="1" applyProtection="1">
      <alignment vertical="center" wrapText="1"/>
    </xf>
    <xf numFmtId="9" fontId="17" fillId="0" borderId="3" xfId="21" applyFont="1" applyBorder="1" applyAlignment="1" applyProtection="1">
      <alignment horizontal="center" vertical="center"/>
    </xf>
    <xf numFmtId="10" fontId="19" fillId="5" borderId="3" xfId="5" applyNumberFormat="1" applyFont="1" applyFill="1" applyBorder="1" applyAlignment="1" applyProtection="1">
      <alignment horizontal="center" vertical="center" wrapText="1"/>
    </xf>
    <xf numFmtId="0" fontId="17" fillId="2" borderId="1" xfId="3" applyFont="1" applyFill="1" applyAlignment="1">
      <alignment horizontal="center" vertical="center"/>
    </xf>
    <xf numFmtId="0" fontId="17" fillId="2" borderId="1" xfId="3" applyFont="1" applyFill="1" applyAlignment="1">
      <alignment vertical="center"/>
    </xf>
    <xf numFmtId="0" fontId="18" fillId="2" borderId="1" xfId="3" applyFont="1" applyFill="1" applyAlignment="1">
      <alignment vertical="center"/>
    </xf>
    <xf numFmtId="169" fontId="17" fillId="2" borderId="1" xfId="22" applyFont="1" applyFill="1" applyBorder="1" applyAlignment="1" applyProtection="1">
      <alignment horizontal="center" vertical="center"/>
    </xf>
    <xf numFmtId="0" fontId="17" fillId="2" borderId="1" xfId="3" applyFont="1" applyFill="1"/>
    <xf numFmtId="0" fontId="17" fillId="2" borderId="1" xfId="3" applyFont="1" applyFill="1" applyAlignment="1">
      <alignment horizontal="center"/>
    </xf>
    <xf numFmtId="0" fontId="12" fillId="0" borderId="1" xfId="3" applyFont="1" applyAlignment="1">
      <alignment wrapText="1"/>
    </xf>
    <xf numFmtId="0" fontId="12" fillId="0" borderId="1" xfId="3" applyFont="1" applyAlignment="1">
      <alignment horizontal="center"/>
    </xf>
    <xf numFmtId="0" fontId="13" fillId="0" borderId="1" xfId="2" applyFont="1" applyAlignment="1">
      <alignment horizontal="left" vertical="center"/>
    </xf>
    <xf numFmtId="0" fontId="32" fillId="0" borderId="1" xfId="3" applyFont="1" applyAlignment="1">
      <alignment horizontal="center"/>
    </xf>
    <xf numFmtId="0" fontId="32" fillId="0" borderId="1" xfId="3" applyFont="1"/>
    <xf numFmtId="0" fontId="25" fillId="0" borderId="1" xfId="3" applyFont="1"/>
    <xf numFmtId="0" fontId="32" fillId="0" borderId="1" xfId="3" applyFont="1" applyAlignment="1">
      <alignment vertical="center"/>
    </xf>
    <xf numFmtId="0" fontId="35" fillId="0" borderId="1" xfId="3" applyFont="1" applyAlignment="1">
      <alignment vertical="center" wrapText="1"/>
    </xf>
    <xf numFmtId="0" fontId="34" fillId="0" borderId="1" xfId="3" applyFont="1"/>
    <xf numFmtId="0" fontId="32" fillId="0" borderId="1" xfId="3" applyFont="1" applyAlignment="1">
      <alignment horizontal="left" vertical="center"/>
    </xf>
    <xf numFmtId="0" fontId="21" fillId="0" borderId="1" xfId="25" applyFont="1"/>
    <xf numFmtId="0" fontId="23" fillId="0" borderId="1" xfId="0" applyFont="1" applyBorder="1"/>
    <xf numFmtId="0" fontId="27" fillId="0" borderId="1" xfId="2" applyFont="1"/>
    <xf numFmtId="0" fontId="37" fillId="0" borderId="1" xfId="2" applyFont="1"/>
    <xf numFmtId="0" fontId="37" fillId="0" borderId="29" xfId="2" applyFont="1" applyBorder="1"/>
    <xf numFmtId="0" fontId="26" fillId="5" borderId="1" xfId="0" applyFont="1" applyFill="1" applyBorder="1"/>
    <xf numFmtId="0" fontId="37" fillId="0" borderId="29" xfId="2" applyFont="1" applyBorder="1" applyAlignment="1">
      <alignment horizontal="left"/>
    </xf>
    <xf numFmtId="0" fontId="37" fillId="0" borderId="1" xfId="2" applyFont="1" applyAlignment="1">
      <alignment horizontal="left"/>
    </xf>
    <xf numFmtId="0" fontId="17" fillId="0" borderId="1" xfId="2" applyFont="1" applyAlignment="1">
      <alignment horizontal="left"/>
    </xf>
    <xf numFmtId="0" fontId="39" fillId="0" borderId="7" xfId="0" applyFont="1" applyBorder="1"/>
    <xf numFmtId="0" fontId="38" fillId="0" borderId="7" xfId="23" applyFont="1" applyFill="1" applyBorder="1" applyAlignment="1" applyProtection="1">
      <alignment horizontal="left" vertical="center"/>
    </xf>
    <xf numFmtId="2" fontId="40" fillId="0" borderId="7" xfId="23" applyNumberFormat="1" applyFont="1" applyFill="1" applyBorder="1" applyAlignment="1" applyProtection="1">
      <alignment vertical="center"/>
    </xf>
    <xf numFmtId="0" fontId="39" fillId="0" borderId="7" xfId="23" applyFont="1" applyFill="1" applyBorder="1" applyAlignment="1" applyProtection="1">
      <alignment vertical="center"/>
    </xf>
    <xf numFmtId="0" fontId="17" fillId="0" borderId="7" xfId="23" applyFont="1" applyFill="1" applyBorder="1" applyAlignment="1" applyProtection="1">
      <alignment vertical="center"/>
    </xf>
    <xf numFmtId="2" fontId="41" fillId="0" borderId="7" xfId="23" applyNumberFormat="1" applyFont="1" applyFill="1" applyBorder="1" applyAlignment="1" applyProtection="1">
      <alignment vertical="center"/>
    </xf>
    <xf numFmtId="0" fontId="12" fillId="0" borderId="7" xfId="23" applyFont="1" applyFill="1" applyBorder="1" applyAlignment="1" applyProtection="1">
      <alignment vertical="center"/>
    </xf>
    <xf numFmtId="0" fontId="39" fillId="0" borderId="7" xfId="23" applyFont="1" applyFill="1" applyBorder="1" applyAlignment="1" applyProtection="1">
      <alignment horizontal="left" vertical="center"/>
    </xf>
    <xf numFmtId="0" fontId="38" fillId="0" borderId="7" xfId="23" applyFont="1" applyFill="1" applyBorder="1" applyAlignment="1" applyProtection="1">
      <alignment horizontal="right" vertical="center"/>
    </xf>
    <xf numFmtId="0" fontId="17" fillId="0" borderId="0" xfId="0" applyFont="1"/>
    <xf numFmtId="0" fontId="17" fillId="0" borderId="1" xfId="2" applyFont="1" applyAlignment="1">
      <alignment vertical="center"/>
    </xf>
    <xf numFmtId="0" fontId="17" fillId="0" borderId="0" xfId="0" applyFont="1" applyAlignment="1">
      <alignment horizontal="center" vertical="center" wrapText="1"/>
    </xf>
    <xf numFmtId="0" fontId="42" fillId="0" borderId="7" xfId="0" applyFont="1" applyBorder="1"/>
    <xf numFmtId="0" fontId="36" fillId="0" borderId="7" xfId="23" applyFont="1" applyFill="1" applyBorder="1" applyAlignment="1" applyProtection="1">
      <alignment horizontal="left" vertical="center"/>
    </xf>
    <xf numFmtId="2" fontId="43" fillId="0" borderId="7" xfId="23" applyNumberFormat="1" applyFont="1" applyFill="1" applyBorder="1" applyAlignment="1" applyProtection="1">
      <alignment vertical="center"/>
    </xf>
    <xf numFmtId="0" fontId="42" fillId="0" borderId="7" xfId="23" applyFont="1" applyFill="1" applyBorder="1" applyAlignment="1" applyProtection="1">
      <alignment vertical="center"/>
    </xf>
    <xf numFmtId="0" fontId="27" fillId="0" borderId="7" xfId="23" applyFont="1" applyFill="1" applyBorder="1" applyAlignment="1" applyProtection="1">
      <alignment vertical="center"/>
    </xf>
    <xf numFmtId="2" fontId="44" fillId="0" borderId="7" xfId="23" applyNumberFormat="1" applyFont="1" applyFill="1" applyBorder="1" applyAlignment="1" applyProtection="1">
      <alignment vertical="center"/>
    </xf>
    <xf numFmtId="0" fontId="42" fillId="0" borderId="7" xfId="23" applyFont="1" applyFill="1" applyBorder="1" applyAlignment="1" applyProtection="1">
      <alignment horizontal="left" vertical="center"/>
    </xf>
    <xf numFmtId="0" fontId="36" fillId="0" borderId="7" xfId="23" applyFont="1" applyFill="1" applyBorder="1" applyAlignment="1" applyProtection="1">
      <alignment horizontal="right" vertical="center"/>
    </xf>
    <xf numFmtId="0" fontId="27" fillId="0" borderId="0" xfId="0" applyFont="1"/>
    <xf numFmtId="0" fontId="43" fillId="0" borderId="0" xfId="0" applyFont="1"/>
    <xf numFmtId="0" fontId="27" fillId="0" borderId="0" xfId="0" applyFont="1" applyAlignment="1">
      <alignment horizontal="center"/>
    </xf>
    <xf numFmtId="0" fontId="36" fillId="0" borderId="25"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0" xfId="0" applyFont="1" applyAlignment="1">
      <alignment horizontal="center" vertical="center" wrapText="1"/>
    </xf>
    <xf numFmtId="0" fontId="36" fillId="0" borderId="27" xfId="0" applyFont="1" applyBorder="1" applyAlignment="1">
      <alignment horizontal="center" vertical="center" wrapText="1"/>
    </xf>
    <xf numFmtId="0" fontId="27" fillId="0" borderId="0" xfId="0" applyFont="1" applyAlignment="1">
      <alignment horizontal="left" vertical="center" wrapText="1"/>
    </xf>
    <xf numFmtId="0" fontId="27" fillId="0" borderId="1" xfId="2" applyFont="1" applyAlignment="1">
      <alignment vertical="center"/>
    </xf>
    <xf numFmtId="0" fontId="27" fillId="0" borderId="0" xfId="0" applyFont="1" applyAlignment="1">
      <alignment vertical="center"/>
    </xf>
    <xf numFmtId="171" fontId="36" fillId="2" borderId="22" xfId="8" applyNumberFormat="1" applyFont="1" applyFill="1" applyBorder="1" applyAlignment="1" applyProtection="1">
      <alignment horizontal="center" vertical="center"/>
    </xf>
    <xf numFmtId="2" fontId="21" fillId="0" borderId="1" xfId="9" applyNumberFormat="1" applyFont="1" applyFill="1" applyBorder="1" applyAlignment="1" applyProtection="1">
      <alignment vertical="center" wrapText="1"/>
    </xf>
    <xf numFmtId="171" fontId="36" fillId="2" borderId="24" xfId="8" applyNumberFormat="1" applyFont="1" applyFill="1" applyBorder="1" applyAlignment="1" applyProtection="1">
      <alignment horizontal="center" vertical="center"/>
    </xf>
    <xf numFmtId="171" fontId="27" fillId="2" borderId="24" xfId="8" applyNumberFormat="1" applyFont="1" applyFill="1" applyBorder="1" applyAlignment="1" applyProtection="1">
      <alignment horizontal="center" vertical="center"/>
    </xf>
    <xf numFmtId="0" fontId="27" fillId="0" borderId="0" xfId="0" applyFont="1" applyAlignment="1">
      <alignment horizontal="center" vertical="center" wrapText="1"/>
    </xf>
    <xf numFmtId="171" fontId="36" fillId="2" borderId="1" xfId="8" applyNumberFormat="1" applyFont="1" applyFill="1" applyBorder="1" applyAlignment="1" applyProtection="1">
      <alignment horizontal="center" vertical="center"/>
    </xf>
    <xf numFmtId="180" fontId="36" fillId="0" borderId="1" xfId="8" applyNumberFormat="1" applyFont="1" applyFill="1" applyBorder="1" applyAlignment="1" applyProtection="1">
      <alignment horizontal="right" vertical="center"/>
    </xf>
    <xf numFmtId="179" fontId="36" fillId="0" borderId="1" xfId="8" applyNumberFormat="1" applyFont="1" applyFill="1" applyBorder="1" applyAlignment="1" applyProtection="1">
      <alignment horizontal="right" vertical="center"/>
    </xf>
    <xf numFmtId="9" fontId="43" fillId="0" borderId="1" xfId="9" applyFont="1" applyFill="1" applyBorder="1" applyAlignment="1" applyProtection="1">
      <alignment vertical="center" wrapText="1"/>
    </xf>
    <xf numFmtId="0" fontId="27" fillId="0" borderId="29" xfId="2" applyFont="1" applyBorder="1"/>
    <xf numFmtId="0" fontId="27" fillId="0" borderId="29" xfId="2" applyFont="1" applyBorder="1" applyAlignment="1">
      <alignment horizontal="left"/>
    </xf>
    <xf numFmtId="0" fontId="27" fillId="0" borderId="7" xfId="2" applyFont="1" applyBorder="1" applyAlignment="1" applyProtection="1">
      <alignment vertical="center"/>
      <protection locked="0"/>
    </xf>
    <xf numFmtId="0" fontId="27" fillId="0" borderId="7" xfId="23" applyFont="1" applyFill="1" applyBorder="1" applyAlignment="1" applyProtection="1">
      <alignment horizontal="center" vertical="center"/>
    </xf>
    <xf numFmtId="2" fontId="43" fillId="0" borderId="20" xfId="0" applyNumberFormat="1" applyFont="1" applyBorder="1" applyAlignment="1">
      <alignment horizontal="center" vertical="center"/>
    </xf>
    <xf numFmtId="0" fontId="43" fillId="0" borderId="21" xfId="0" applyFont="1" applyBorder="1" applyAlignment="1">
      <alignment horizontal="center" vertical="center"/>
    </xf>
    <xf numFmtId="0" fontId="43" fillId="0" borderId="22" xfId="0" applyFont="1" applyBorder="1" applyAlignment="1">
      <alignment horizontal="center" vertical="center"/>
    </xf>
    <xf numFmtId="0" fontId="43" fillId="0" borderId="0" xfId="0" applyFont="1" applyAlignment="1">
      <alignment vertical="center"/>
    </xf>
    <xf numFmtId="0" fontId="43" fillId="0" borderId="0" xfId="0" applyFont="1" applyAlignment="1">
      <alignment horizontal="center" vertical="center" wrapText="1"/>
    </xf>
    <xf numFmtId="0" fontId="43" fillId="0" borderId="0" xfId="0" applyFont="1" applyAlignment="1">
      <alignment horizontal="left" vertical="center" wrapText="1"/>
    </xf>
    <xf numFmtId="2" fontId="43" fillId="0" borderId="21" xfId="0" applyNumberFormat="1" applyFont="1" applyBorder="1" applyAlignment="1">
      <alignment horizontal="center"/>
    </xf>
    <xf numFmtId="0" fontId="43" fillId="0" borderId="0" xfId="0" applyFont="1" applyAlignment="1">
      <alignment horizontal="center" wrapText="1"/>
    </xf>
    <xf numFmtId="0" fontId="43" fillId="0" borderId="0" xfId="0" applyFont="1" applyAlignment="1">
      <alignment horizontal="left" wrapText="1"/>
    </xf>
    <xf numFmtId="0" fontId="36" fillId="0" borderId="28" xfId="0" applyFont="1" applyBorder="1" applyAlignment="1">
      <alignment horizontal="center" vertical="center" wrapText="1"/>
    </xf>
    <xf numFmtId="171" fontId="36" fillId="0" borderId="1" xfId="8" applyNumberFormat="1" applyFont="1" applyFill="1" applyBorder="1" applyAlignment="1" applyProtection="1">
      <alignment horizontal="center" vertical="center"/>
    </xf>
    <xf numFmtId="171" fontId="36" fillId="2" borderId="22" xfId="0" applyNumberFormat="1" applyFont="1" applyFill="1" applyBorder="1" applyAlignment="1">
      <alignment horizontal="center" vertical="center" wrapText="1"/>
    </xf>
    <xf numFmtId="0" fontId="36" fillId="3" borderId="0" xfId="0" applyFont="1" applyFill="1" applyAlignment="1">
      <alignment horizontal="center" vertical="center" wrapText="1"/>
    </xf>
    <xf numFmtId="171" fontId="36" fillId="3" borderId="1" xfId="8" applyNumberFormat="1" applyFont="1" applyFill="1" applyBorder="1" applyAlignment="1" applyProtection="1">
      <alignment horizontal="center" vertical="center"/>
    </xf>
    <xf numFmtId="171" fontId="36" fillId="2" borderId="24" xfId="0" applyNumberFormat="1" applyFont="1" applyFill="1" applyBorder="1" applyAlignment="1">
      <alignment horizontal="center" vertical="center" wrapText="1"/>
    </xf>
    <xf numFmtId="171" fontId="27" fillId="2" borderId="24" xfId="0" applyNumberFormat="1" applyFont="1" applyFill="1" applyBorder="1" applyAlignment="1">
      <alignment horizontal="center" vertical="center" wrapText="1"/>
    </xf>
    <xf numFmtId="0" fontId="19" fillId="2" borderId="1" xfId="0" applyFont="1" applyFill="1" applyBorder="1"/>
    <xf numFmtId="0" fontId="17" fillId="2" borderId="1" xfId="0" applyFont="1" applyFill="1" applyBorder="1" applyAlignment="1">
      <alignment horizontal="left" vertical="center"/>
    </xf>
    <xf numFmtId="0" fontId="20" fillId="2" borderId="1" xfId="0" applyFont="1" applyFill="1" applyBorder="1" applyAlignment="1">
      <alignment horizontal="left"/>
    </xf>
    <xf numFmtId="0" fontId="19" fillId="2" borderId="1" xfId="0" applyFont="1" applyFill="1" applyBorder="1" applyAlignment="1">
      <alignment horizontal="left"/>
    </xf>
    <xf numFmtId="0" fontId="40" fillId="0" borderId="1" xfId="2" applyFont="1" applyAlignment="1">
      <alignment vertical="center"/>
    </xf>
    <xf numFmtId="0" fontId="40" fillId="0" borderId="1" xfId="2" applyFont="1" applyAlignment="1">
      <alignment horizontal="left" vertical="center"/>
    </xf>
    <xf numFmtId="0" fontId="19" fillId="0" borderId="3" xfId="3" applyFont="1" applyBorder="1" applyAlignment="1">
      <alignment horizontal="center" vertical="center"/>
    </xf>
    <xf numFmtId="0" fontId="19" fillId="0" borderId="1" xfId="6" applyFont="1" applyAlignment="1">
      <alignment vertical="center"/>
    </xf>
    <xf numFmtId="0" fontId="19" fillId="0" borderId="1" xfId="3" applyFont="1"/>
    <xf numFmtId="0" fontId="20" fillId="0" borderId="1" xfId="3" applyFont="1"/>
    <xf numFmtId="0" fontId="33" fillId="0" borderId="1" xfId="3" applyFont="1"/>
    <xf numFmtId="9" fontId="19" fillId="0" borderId="1" xfId="3" applyNumberFormat="1" applyFont="1" applyAlignment="1">
      <alignment vertical="center"/>
    </xf>
    <xf numFmtId="0" fontId="12" fillId="0" borderId="43" xfId="3" applyFont="1" applyBorder="1"/>
    <xf numFmtId="0" fontId="13" fillId="0" borderId="43" xfId="3" applyFont="1" applyBorder="1"/>
    <xf numFmtId="0" fontId="12" fillId="0" borderId="43" xfId="3" applyFont="1" applyBorder="1" applyAlignment="1">
      <alignment vertical="center"/>
    </xf>
    <xf numFmtId="0" fontId="17" fillId="0" borderId="43" xfId="20" applyFont="1" applyBorder="1" applyAlignment="1">
      <alignment horizontal="left" vertical="center"/>
    </xf>
    <xf numFmtId="0" fontId="17" fillId="0" borderId="43" xfId="20" applyFont="1" applyBorder="1" applyAlignment="1">
      <alignment horizontal="left" vertical="center" wrapText="1"/>
    </xf>
    <xf numFmtId="0" fontId="17" fillId="0" borderId="43" xfId="20" applyFont="1" applyBorder="1" applyAlignment="1">
      <alignment horizontal="center" vertical="center" wrapText="1"/>
    </xf>
    <xf numFmtId="0" fontId="17" fillId="2" borderId="43" xfId="20" applyFont="1" applyFill="1" applyBorder="1" applyAlignment="1">
      <alignment horizontal="center" vertical="center" wrapText="1"/>
    </xf>
    <xf numFmtId="1" fontId="12" fillId="3" borderId="43" xfId="5" applyNumberFormat="1" applyFont="1" applyFill="1" applyBorder="1" applyAlignment="1" applyProtection="1">
      <alignment horizontal="center" vertical="center" wrapText="1"/>
    </xf>
    <xf numFmtId="9" fontId="12" fillId="3" borderId="43" xfId="5" applyFont="1" applyFill="1" applyBorder="1" applyAlignment="1" applyProtection="1">
      <alignment horizontal="left" vertical="center" wrapText="1"/>
    </xf>
    <xf numFmtId="9" fontId="12" fillId="3" borderId="43" xfId="5" applyFont="1" applyFill="1" applyBorder="1" applyAlignment="1" applyProtection="1">
      <alignment vertical="center" wrapText="1"/>
    </xf>
    <xf numFmtId="9" fontId="12" fillId="3" borderId="43" xfId="5" applyFont="1" applyFill="1" applyBorder="1" applyAlignment="1" applyProtection="1">
      <alignment horizontal="center" vertical="center" wrapText="1"/>
    </xf>
    <xf numFmtId="10" fontId="12" fillId="3" borderId="43" xfId="21" applyNumberFormat="1" applyFont="1" applyFill="1" applyBorder="1" applyAlignment="1" applyProtection="1">
      <alignment horizontal="center" vertical="center"/>
    </xf>
    <xf numFmtId="10" fontId="17" fillId="3" borderId="43" xfId="21" applyNumberFormat="1" applyFont="1" applyFill="1" applyBorder="1" applyAlignment="1" applyProtection="1">
      <alignment horizontal="center" vertical="center"/>
    </xf>
    <xf numFmtId="0" fontId="12" fillId="0" borderId="43" xfId="3" applyFont="1" applyBorder="1" applyAlignment="1">
      <alignment horizontal="center"/>
    </xf>
    <xf numFmtId="0" fontId="17" fillId="2" borderId="43" xfId="3" applyFont="1" applyFill="1" applyBorder="1" applyAlignment="1">
      <alignment horizontal="center" vertical="center"/>
    </xf>
    <xf numFmtId="0" fontId="17" fillId="2" borderId="43" xfId="3" applyFont="1" applyFill="1" applyBorder="1" applyAlignment="1">
      <alignment horizontal="left" vertical="center"/>
    </xf>
    <xf numFmtId="0" fontId="17" fillId="2" borderId="43" xfId="3" applyFont="1" applyFill="1" applyBorder="1" applyAlignment="1">
      <alignment vertical="center"/>
    </xf>
    <xf numFmtId="173" fontId="17" fillId="2" borderId="1" xfId="0" applyNumberFormat="1" applyFont="1" applyFill="1" applyBorder="1" applyAlignment="1">
      <alignment horizontal="center"/>
    </xf>
    <xf numFmtId="167" fontId="17" fillId="2" borderId="0" xfId="0" applyNumberFormat="1" applyFont="1" applyFill="1" applyAlignment="1">
      <alignment horizontal="center"/>
    </xf>
    <xf numFmtId="181" fontId="17" fillId="2" borderId="0" xfId="0" applyNumberFormat="1" applyFont="1" applyFill="1"/>
    <xf numFmtId="0" fontId="17" fillId="2" borderId="44" xfId="3" applyFont="1" applyFill="1" applyBorder="1" applyAlignment="1">
      <alignment horizontal="center" vertical="center"/>
    </xf>
    <xf numFmtId="0" fontId="21" fillId="0" borderId="0" xfId="0" applyFont="1"/>
    <xf numFmtId="0" fontId="14" fillId="5" borderId="1" xfId="0" applyFont="1" applyFill="1" applyBorder="1" applyAlignment="1">
      <alignment horizontal="left" vertical="center" wrapText="1"/>
    </xf>
    <xf numFmtId="0" fontId="15" fillId="5" borderId="1" xfId="0" applyFont="1" applyFill="1" applyBorder="1" applyAlignment="1">
      <alignment horizontal="left"/>
    </xf>
    <xf numFmtId="0" fontId="12" fillId="0" borderId="1" xfId="2" applyFont="1" applyAlignment="1">
      <alignment horizontal="left" vertical="center" wrapText="1"/>
    </xf>
    <xf numFmtId="0" fontId="12" fillId="0" borderId="0" xfId="0" applyFont="1"/>
    <xf numFmtId="0" fontId="27" fillId="0" borderId="23" xfId="0" applyFont="1" applyBorder="1" applyAlignment="1">
      <alignment horizontal="center"/>
    </xf>
    <xf numFmtId="0" fontId="27" fillId="0" borderId="24" xfId="0" applyFont="1" applyBorder="1" applyAlignment="1">
      <alignment horizontal="center"/>
    </xf>
    <xf numFmtId="0" fontId="27" fillId="0" borderId="0" xfId="0" applyFont="1" applyAlignment="1">
      <alignment horizontal="center" vertical="center" wrapText="1"/>
    </xf>
    <xf numFmtId="0" fontId="43" fillId="0" borderId="0" xfId="0" applyFont="1" applyAlignment="1">
      <alignment horizontal="center" vertical="center" wrapText="1"/>
    </xf>
    <xf numFmtId="0" fontId="27" fillId="0" borderId="0" xfId="0" applyFont="1" applyAlignment="1">
      <alignment horizontal="left" vertical="center" wrapText="1"/>
    </xf>
    <xf numFmtId="0" fontId="46" fillId="0" borderId="1" xfId="6" applyFont="1" applyAlignment="1">
      <alignment vertical="center"/>
    </xf>
    <xf numFmtId="0" fontId="47" fillId="0" borderId="6" xfId="0" applyFont="1" applyBorder="1" applyAlignment="1">
      <alignment vertical="center"/>
    </xf>
    <xf numFmtId="166" fontId="46" fillId="0" borderId="6" xfId="6" applyNumberFormat="1" applyFont="1" applyBorder="1" applyAlignment="1">
      <alignment vertical="center"/>
    </xf>
    <xf numFmtId="0" fontId="46" fillId="0" borderId="6" xfId="6" applyFont="1" applyBorder="1" applyAlignment="1">
      <alignment vertical="center"/>
    </xf>
    <xf numFmtId="174" fontId="35" fillId="0" borderId="6" xfId="6" applyNumberFormat="1" applyFont="1" applyBorder="1" applyAlignment="1">
      <alignment vertical="center"/>
    </xf>
    <xf numFmtId="166" fontId="46" fillId="0" borderId="1" xfId="6" applyNumberFormat="1" applyFont="1" applyAlignment="1">
      <alignment vertical="center"/>
    </xf>
    <xf numFmtId="0" fontId="46" fillId="0" borderId="1" xfId="3" applyFont="1"/>
    <xf numFmtId="0" fontId="48" fillId="5" borderId="1" xfId="2" applyFont="1" applyFill="1" applyAlignment="1">
      <alignment horizontal="left" vertical="center"/>
    </xf>
    <xf numFmtId="0" fontId="49" fillId="5" borderId="1" xfId="3" applyFont="1" applyFill="1"/>
    <xf numFmtId="0" fontId="46" fillId="0" borderId="1" xfId="3" applyFont="1" applyAlignment="1">
      <alignment vertical="center"/>
    </xf>
    <xf numFmtId="0" fontId="46" fillId="0" borderId="1" xfId="3" applyFont="1" applyAlignment="1">
      <alignment horizontal="left" vertical="center"/>
    </xf>
    <xf numFmtId="0" fontId="35" fillId="0" borderId="1" xfId="3" applyFont="1" applyAlignment="1">
      <alignment horizontal="center"/>
    </xf>
    <xf numFmtId="0" fontId="46" fillId="0" borderId="1" xfId="3" applyFont="1" applyAlignment="1">
      <alignment horizontal="center" vertical="center" textRotation="90"/>
    </xf>
    <xf numFmtId="0" fontId="46" fillId="2" borderId="11" xfId="3" applyFont="1" applyFill="1" applyBorder="1" applyAlignment="1">
      <alignment horizontal="center" vertical="center" wrapText="1"/>
    </xf>
    <xf numFmtId="0" fontId="48" fillId="0" borderId="1" xfId="3" applyFont="1" applyAlignment="1">
      <alignment horizontal="center" vertical="center" wrapText="1"/>
    </xf>
    <xf numFmtId="0" fontId="46" fillId="0" borderId="1" xfId="3" applyFont="1" applyAlignment="1">
      <alignment horizontal="center" vertical="center" textRotation="90"/>
    </xf>
    <xf numFmtId="0" fontId="46" fillId="2" borderId="11" xfId="3" applyFont="1" applyFill="1" applyBorder="1" applyAlignment="1">
      <alignment horizontal="center" vertical="top" wrapText="1"/>
    </xf>
    <xf numFmtId="0" fontId="46" fillId="0" borderId="1" xfId="3" applyFont="1" applyAlignment="1">
      <alignment horizontal="center" vertical="top" wrapText="1"/>
    </xf>
    <xf numFmtId="0" fontId="46" fillId="2" borderId="11" xfId="3" applyFont="1" applyFill="1" applyBorder="1" applyAlignment="1">
      <alignment horizontal="center" vertical="top"/>
    </xf>
    <xf numFmtId="0" fontId="46" fillId="0" borderId="1" xfId="3" applyFont="1" applyAlignment="1">
      <alignment horizontal="center" vertical="top"/>
    </xf>
    <xf numFmtId="0" fontId="46" fillId="0" borderId="1" xfId="3" applyFont="1" applyAlignment="1">
      <alignment horizontal="left" vertical="top" textRotation="90"/>
    </xf>
    <xf numFmtId="0" fontId="35" fillId="0" borderId="1" xfId="3" applyFont="1"/>
    <xf numFmtId="0" fontId="35" fillId="0" borderId="1" xfId="3" applyFont="1" applyAlignment="1">
      <alignment horizontal="center" vertical="center" wrapText="1"/>
    </xf>
    <xf numFmtId="0" fontId="35" fillId="0" borderId="1" xfId="3" applyFont="1" applyAlignment="1">
      <alignment horizontal="center" vertical="center" wrapText="1"/>
    </xf>
    <xf numFmtId="0" fontId="35" fillId="0" borderId="0" xfId="0" applyFont="1" applyAlignment="1">
      <alignment horizontal="center" vertical="center" wrapText="1"/>
    </xf>
    <xf numFmtId="0" fontId="35" fillId="0" borderId="0" xfId="0" applyFont="1" applyAlignment="1">
      <alignment horizontal="center" vertical="center" wrapText="1"/>
    </xf>
    <xf numFmtId="0" fontId="46" fillId="0" borderId="1" xfId="3" applyFont="1" applyAlignment="1">
      <alignment horizontal="center" vertical="center"/>
    </xf>
    <xf numFmtId="166" fontId="35" fillId="0" borderId="6" xfId="12" applyFont="1" applyBorder="1" applyAlignment="1">
      <alignment vertical="center"/>
    </xf>
    <xf numFmtId="166" fontId="49" fillId="5" borderId="1" xfId="6" applyNumberFormat="1" applyFont="1" applyFill="1" applyAlignment="1">
      <alignment vertical="center"/>
    </xf>
    <xf numFmtId="166" fontId="48" fillId="5" borderId="1" xfId="12" applyFont="1" applyFill="1" applyBorder="1" applyAlignment="1">
      <alignment vertical="center"/>
    </xf>
    <xf numFmtId="0" fontId="35" fillId="0" borderId="1" xfId="2" applyFont="1" applyAlignment="1">
      <alignment horizontal="left" vertical="center"/>
    </xf>
    <xf numFmtId="0" fontId="46" fillId="0" borderId="1" xfId="3" applyFont="1" applyAlignment="1">
      <alignment horizontal="center"/>
    </xf>
    <xf numFmtId="0" fontId="50" fillId="0" borderId="43" xfId="6" applyFont="1" applyBorder="1" applyAlignment="1">
      <alignment horizontal="left" vertical="center"/>
    </xf>
    <xf numFmtId="0" fontId="50" fillId="0" borderId="43" xfId="6" applyFont="1" applyBorder="1" applyAlignment="1">
      <alignment horizontal="center" vertical="top" wrapText="1"/>
    </xf>
    <xf numFmtId="1" fontId="46" fillId="0" borderId="10" xfId="5" applyNumberFormat="1" applyFont="1" applyBorder="1" applyAlignment="1" applyProtection="1">
      <alignment horizontal="center" vertical="center" wrapText="1"/>
    </xf>
    <xf numFmtId="9" fontId="46" fillId="0" borderId="36" xfId="5" applyFont="1" applyBorder="1" applyAlignment="1" applyProtection="1">
      <alignment vertical="center" wrapText="1"/>
    </xf>
    <xf numFmtId="165" fontId="35" fillId="7" borderId="16" xfId="5" applyNumberFormat="1" applyFont="1" applyFill="1" applyBorder="1" applyAlignment="1" applyProtection="1">
      <alignment horizontal="center" vertical="center" wrapText="1"/>
    </xf>
    <xf numFmtId="165" fontId="35" fillId="2" borderId="16" xfId="5" applyNumberFormat="1" applyFont="1" applyFill="1" applyBorder="1" applyAlignment="1" applyProtection="1">
      <alignment horizontal="center" vertical="center" wrapText="1"/>
    </xf>
    <xf numFmtId="1" fontId="46" fillId="3" borderId="18" xfId="5" applyNumberFormat="1" applyFont="1" applyFill="1" applyBorder="1" applyAlignment="1" applyProtection="1">
      <alignment horizontal="center" vertical="center" wrapText="1"/>
    </xf>
    <xf numFmtId="9" fontId="46" fillId="3" borderId="37" xfId="5" applyFont="1" applyFill="1" applyBorder="1" applyAlignment="1" applyProtection="1">
      <alignment vertical="center" wrapText="1"/>
    </xf>
    <xf numFmtId="165" fontId="35" fillId="7" borderId="19" xfId="5" applyNumberFormat="1" applyFont="1" applyFill="1" applyBorder="1" applyAlignment="1" applyProtection="1">
      <alignment horizontal="center" vertical="center" wrapText="1"/>
    </xf>
    <xf numFmtId="165" fontId="35" fillId="2" borderId="19" xfId="5" applyNumberFormat="1" applyFont="1" applyFill="1" applyBorder="1" applyAlignment="1" applyProtection="1">
      <alignment horizontal="center" vertical="center" wrapText="1"/>
    </xf>
    <xf numFmtId="0" fontId="46" fillId="0" borderId="43" xfId="3" applyFont="1" applyBorder="1"/>
    <xf numFmtId="0" fontId="52" fillId="0" borderId="43" xfId="3" applyFont="1" applyBorder="1" applyAlignment="1">
      <alignment horizontal="center" vertical="center"/>
    </xf>
    <xf numFmtId="0" fontId="35" fillId="0" borderId="43" xfId="3" applyFont="1" applyBorder="1"/>
    <xf numFmtId="169" fontId="46" fillId="0" borderId="1" xfId="17" applyFont="1" applyBorder="1" applyAlignment="1" applyProtection="1">
      <alignment horizontal="center" vertical="center"/>
    </xf>
    <xf numFmtId="0" fontId="46" fillId="0" borderId="1" xfId="6" applyFont="1" applyAlignment="1">
      <alignment horizontal="center" vertical="center"/>
    </xf>
    <xf numFmtId="0" fontId="52" fillId="0" borderId="1" xfId="3" applyFont="1" applyAlignment="1">
      <alignment horizontal="center" vertical="center"/>
    </xf>
    <xf numFmtId="0" fontId="46" fillId="0" borderId="1" xfId="6" applyFont="1"/>
    <xf numFmtId="0" fontId="48" fillId="5" borderId="1" xfId="3" applyFont="1" applyFill="1" applyAlignment="1">
      <alignment vertical="center"/>
    </xf>
    <xf numFmtId="0" fontId="49" fillId="5" borderId="1" xfId="6" applyFont="1" applyFill="1"/>
    <xf numFmtId="0" fontId="50" fillId="0" borderId="1" xfId="3" applyFont="1" applyAlignment="1">
      <alignment vertical="center"/>
    </xf>
    <xf numFmtId="0" fontId="35" fillId="0" borderId="1" xfId="6" applyFont="1"/>
    <xf numFmtId="166" fontId="46" fillId="0" borderId="1" xfId="6" applyNumberFormat="1" applyFont="1"/>
    <xf numFmtId="0" fontId="46" fillId="0" borderId="0" xfId="0" applyFont="1" applyAlignment="1">
      <alignment horizontal="justify" vertical="center"/>
    </xf>
    <xf numFmtId="0" fontId="46" fillId="0" borderId="0" xfId="0" applyFont="1"/>
    <xf numFmtId="0" fontId="53" fillId="0" borderId="1" xfId="3" applyFont="1" applyAlignment="1">
      <alignment vertical="center"/>
    </xf>
    <xf numFmtId="0" fontId="47" fillId="0" borderId="1" xfId="0" applyFont="1" applyBorder="1" applyAlignment="1">
      <alignment vertical="center"/>
    </xf>
    <xf numFmtId="166" fontId="35" fillId="0" borderId="1" xfId="12" applyFont="1" applyBorder="1" applyAlignment="1">
      <alignment vertical="center"/>
    </xf>
    <xf numFmtId="174" fontId="35" fillId="2" borderId="1" xfId="6" applyNumberFormat="1" applyFont="1" applyFill="1" applyAlignment="1">
      <alignment vertical="center"/>
    </xf>
    <xf numFmtId="0" fontId="35" fillId="0" borderId="1" xfId="0" applyFont="1" applyBorder="1" applyAlignment="1">
      <alignment horizontal="center" vertical="top"/>
    </xf>
    <xf numFmtId="0" fontId="48" fillId="5" borderId="1" xfId="0" applyFont="1" applyFill="1" applyBorder="1" applyAlignment="1">
      <alignment horizontal="left" vertical="center" wrapText="1"/>
    </xf>
    <xf numFmtId="0" fontId="54" fillId="5" borderId="1" xfId="0" applyFont="1" applyFill="1" applyBorder="1" applyAlignment="1">
      <alignment horizontal="left"/>
    </xf>
    <xf numFmtId="0" fontId="35" fillId="0" borderId="1" xfId="0" applyFont="1" applyBorder="1" applyAlignment="1">
      <alignment vertical="top"/>
    </xf>
    <xf numFmtId="0" fontId="46" fillId="2" borderId="1" xfId="3" applyFont="1" applyFill="1"/>
    <xf numFmtId="0" fontId="35" fillId="0" borderId="1" xfId="3" applyFont="1" applyAlignment="1">
      <alignment horizontal="center" vertical="center"/>
    </xf>
    <xf numFmtId="0" fontId="35" fillId="0" borderId="43" xfId="3" applyFont="1" applyBorder="1" applyAlignment="1">
      <alignment horizontal="left" vertical="center" wrapText="1"/>
    </xf>
    <xf numFmtId="0" fontId="35" fillId="0" borderId="43" xfId="3" applyFont="1" applyBorder="1" applyAlignment="1">
      <alignment horizontal="center" vertical="center"/>
    </xf>
    <xf numFmtId="0" fontId="35" fillId="0" borderId="43" xfId="3" applyFont="1" applyBorder="1" applyAlignment="1">
      <alignment horizontal="center" vertical="center" wrapText="1"/>
    </xf>
    <xf numFmtId="0" fontId="35" fillId="2" borderId="43" xfId="3" applyFont="1" applyFill="1" applyBorder="1" applyAlignment="1">
      <alignment horizontal="center" vertical="center" wrapText="1"/>
    </xf>
    <xf numFmtId="0" fontId="35" fillId="0" borderId="1" xfId="3" applyFont="1" applyAlignment="1">
      <alignment vertical="center"/>
    </xf>
    <xf numFmtId="9" fontId="35" fillId="0" borderId="1" xfId="3" applyNumberFormat="1" applyFont="1" applyAlignment="1">
      <alignment horizontal="center" vertical="center"/>
    </xf>
    <xf numFmtId="9" fontId="46" fillId="3" borderId="30" xfId="3" applyNumberFormat="1" applyFont="1" applyFill="1" applyBorder="1" applyAlignment="1">
      <alignment horizontal="left" vertical="center" wrapText="1" indent="1"/>
    </xf>
    <xf numFmtId="3" fontId="46" fillId="3" borderId="31" xfId="3" applyNumberFormat="1" applyFont="1" applyFill="1" applyBorder="1" applyAlignment="1">
      <alignment horizontal="center" vertical="center"/>
    </xf>
    <xf numFmtId="171" fontId="46" fillId="3" borderId="31" xfId="4" applyNumberFormat="1" applyFont="1" applyFill="1" applyBorder="1" applyAlignment="1">
      <alignment horizontal="center" vertical="center"/>
    </xf>
    <xf numFmtId="10" fontId="49" fillId="5" borderId="31" xfId="18" applyNumberFormat="1" applyFont="1" applyFill="1" applyBorder="1" applyAlignment="1">
      <alignment horizontal="center" vertical="center"/>
    </xf>
    <xf numFmtId="168" fontId="49" fillId="5" borderId="32" xfId="3" applyNumberFormat="1" applyFont="1" applyFill="1" applyBorder="1" applyAlignment="1" applyProtection="1">
      <alignment horizontal="center" vertical="center"/>
      <protection locked="0"/>
    </xf>
    <xf numFmtId="173" fontId="46" fillId="3" borderId="33" xfId="3" applyNumberFormat="1" applyFont="1" applyFill="1" applyBorder="1" applyAlignment="1">
      <alignment horizontal="center" vertical="center"/>
    </xf>
    <xf numFmtId="171" fontId="46" fillId="0" borderId="1" xfId="3" applyNumberFormat="1" applyFont="1" applyAlignment="1">
      <alignment horizontal="center" vertical="center"/>
    </xf>
    <xf numFmtId="9" fontId="46" fillId="0" borderId="34" xfId="3" applyNumberFormat="1" applyFont="1" applyBorder="1" applyAlignment="1">
      <alignment horizontal="left" vertical="center" wrapText="1" indent="1"/>
    </xf>
    <xf numFmtId="3" fontId="46" fillId="2" borderId="4" xfId="3" applyNumberFormat="1" applyFont="1" applyFill="1" applyBorder="1" applyAlignment="1">
      <alignment horizontal="center" vertical="center"/>
    </xf>
    <xf numFmtId="171" fontId="46" fillId="2" borderId="4" xfId="4" applyNumberFormat="1" applyFont="1" applyFill="1" applyBorder="1" applyAlignment="1">
      <alignment horizontal="center" vertical="center"/>
    </xf>
    <xf numFmtId="10" fontId="49" fillId="5" borderId="4" xfId="18" applyNumberFormat="1" applyFont="1" applyFill="1" applyBorder="1" applyAlignment="1">
      <alignment horizontal="center" vertical="center"/>
    </xf>
    <xf numFmtId="168" fontId="49" fillId="5" borderId="13" xfId="3" applyNumberFormat="1" applyFont="1" applyFill="1" applyBorder="1" applyAlignment="1" applyProtection="1">
      <alignment horizontal="center" vertical="center"/>
      <protection locked="0"/>
    </xf>
    <xf numFmtId="173" fontId="46" fillId="2" borderId="35" xfId="3" applyNumberFormat="1" applyFont="1" applyFill="1" applyBorder="1" applyAlignment="1">
      <alignment horizontal="center" vertical="center"/>
    </xf>
    <xf numFmtId="9" fontId="46" fillId="0" borderId="3" xfId="3" applyNumberFormat="1" applyFont="1" applyBorder="1" applyAlignment="1">
      <alignment horizontal="left" vertical="center" wrapText="1" indent="1"/>
    </xf>
    <xf numFmtId="3" fontId="46" fillId="2" borderId="3" xfId="3" applyNumberFormat="1" applyFont="1" applyFill="1" applyBorder="1" applyAlignment="1">
      <alignment horizontal="center" vertical="center"/>
    </xf>
    <xf numFmtId="3" fontId="35" fillId="2" borderId="19" xfId="3" applyNumberFormat="1" applyFont="1" applyFill="1" applyBorder="1" applyAlignment="1">
      <alignment horizontal="center" vertical="center"/>
    </xf>
    <xf numFmtId="173" fontId="48" fillId="6" borderId="19" xfId="3" applyNumberFormat="1" applyFont="1" applyFill="1" applyBorder="1" applyAlignment="1">
      <alignment horizontal="center" vertical="center"/>
    </xf>
    <xf numFmtId="171" fontId="46" fillId="0" borderId="1" xfId="3" applyNumberFormat="1" applyFont="1" applyAlignment="1">
      <alignment horizontal="center"/>
    </xf>
    <xf numFmtId="9" fontId="46" fillId="0" borderId="1" xfId="18" applyFont="1" applyBorder="1" applyAlignment="1">
      <alignment horizontal="center"/>
    </xf>
    <xf numFmtId="0" fontId="46" fillId="0" borderId="43" xfId="3" applyFont="1" applyBorder="1" applyAlignment="1">
      <alignment horizontal="center"/>
    </xf>
    <xf numFmtId="0" fontId="46" fillId="2" borderId="1" xfId="3" applyFont="1" applyFill="1" applyAlignment="1">
      <alignment vertical="center"/>
    </xf>
    <xf numFmtId="0" fontId="54" fillId="0" borderId="1" xfId="3" applyFont="1" applyAlignment="1">
      <alignment vertical="center"/>
    </xf>
    <xf numFmtId="0" fontId="48" fillId="5" borderId="1" xfId="0" applyFont="1" applyFill="1" applyBorder="1" applyAlignment="1">
      <alignment horizontal="left" vertical="center"/>
    </xf>
    <xf numFmtId="0" fontId="54" fillId="5" borderId="1" xfId="0" applyFont="1" applyFill="1" applyBorder="1" applyAlignment="1">
      <alignment horizontal="left"/>
    </xf>
    <xf numFmtId="0" fontId="46" fillId="0" borderId="1" xfId="0" applyFont="1" applyBorder="1"/>
    <xf numFmtId="0" fontId="54" fillId="2" borderId="0" xfId="0" applyFont="1" applyFill="1"/>
    <xf numFmtId="0" fontId="54" fillId="2" borderId="1" xfId="0" applyFont="1" applyFill="1" applyBorder="1"/>
    <xf numFmtId="0" fontId="50" fillId="2" borderId="1" xfId="0" applyFont="1" applyFill="1" applyBorder="1" applyAlignment="1">
      <alignment horizontal="center"/>
    </xf>
    <xf numFmtId="0" fontId="50" fillId="2" borderId="43" xfId="0" applyFont="1" applyFill="1" applyBorder="1" applyAlignment="1">
      <alignment horizontal="left" vertical="center" wrapText="1" indent="1"/>
    </xf>
    <xf numFmtId="9" fontId="50" fillId="2" borderId="43" xfId="0" applyNumberFormat="1" applyFont="1" applyFill="1" applyBorder="1" applyAlignment="1">
      <alignment horizontal="center" vertical="center"/>
    </xf>
    <xf numFmtId="2" fontId="50" fillId="2" borderId="43" xfId="0" applyNumberFormat="1" applyFont="1" applyFill="1" applyBorder="1" applyAlignment="1">
      <alignment horizontal="center" vertical="center"/>
    </xf>
    <xf numFmtId="0" fontId="50" fillId="2" borderId="43" xfId="0" applyFont="1" applyFill="1" applyBorder="1" applyAlignment="1">
      <alignment horizontal="center" vertical="center"/>
    </xf>
    <xf numFmtId="0" fontId="54" fillId="2" borderId="1" xfId="0" applyFont="1" applyFill="1" applyBorder="1" applyAlignment="1">
      <alignment vertical="center"/>
    </xf>
    <xf numFmtId="9" fontId="46" fillId="3" borderId="9" xfId="3" applyNumberFormat="1" applyFont="1" applyFill="1" applyBorder="1" applyAlignment="1">
      <alignment horizontal="left" vertical="center" wrapText="1" indent="1"/>
    </xf>
    <xf numFmtId="167" fontId="54" fillId="3" borderId="3" xfId="0" applyNumberFormat="1" applyFont="1" applyFill="1" applyBorder="1" applyAlignment="1">
      <alignment horizontal="center" vertical="center"/>
    </xf>
    <xf numFmtId="178" fontId="54" fillId="3" borderId="9" xfId="17" applyNumberFormat="1" applyFont="1" applyFill="1" applyBorder="1" applyAlignment="1">
      <alignment horizontal="center" vertical="center" wrapText="1"/>
    </xf>
    <xf numFmtId="9" fontId="46" fillId="2" borderId="2" xfId="3" applyNumberFormat="1" applyFont="1" applyFill="1" applyBorder="1" applyAlignment="1">
      <alignment horizontal="left" vertical="center" wrapText="1" indent="1"/>
    </xf>
    <xf numFmtId="167" fontId="54" fillId="2" borderId="2" xfId="0" applyNumberFormat="1" applyFont="1" applyFill="1" applyBorder="1" applyAlignment="1">
      <alignment horizontal="center" vertical="center" wrapText="1"/>
    </xf>
    <xf numFmtId="178" fontId="46" fillId="2" borderId="2" xfId="17" applyNumberFormat="1" applyFont="1" applyFill="1" applyBorder="1" applyAlignment="1">
      <alignment horizontal="left" vertical="center" wrapText="1" indent="1"/>
    </xf>
    <xf numFmtId="0" fontId="49" fillId="0" borderId="1" xfId="0" applyFont="1" applyBorder="1" applyAlignment="1">
      <alignment vertical="center"/>
    </xf>
    <xf numFmtId="169" fontId="54" fillId="2" borderId="1" xfId="17" applyFont="1" applyFill="1" applyBorder="1" applyAlignment="1" applyProtection="1">
      <alignment vertical="center"/>
    </xf>
    <xf numFmtId="0" fontId="54" fillId="2" borderId="0" xfId="0" applyFont="1" applyFill="1" applyAlignment="1">
      <alignment vertical="center"/>
    </xf>
    <xf numFmtId="2" fontId="50" fillId="2" borderId="43" xfId="0" applyNumberFormat="1" applyFont="1" applyFill="1" applyBorder="1" applyAlignment="1">
      <alignment horizontal="left" vertical="center"/>
    </xf>
    <xf numFmtId="167" fontId="54" fillId="2" borderId="2" xfId="0" applyNumberFormat="1" applyFont="1" applyFill="1" applyBorder="1" applyAlignment="1">
      <alignment horizontal="center" vertical="center"/>
    </xf>
    <xf numFmtId="2" fontId="46" fillId="2" borderId="2" xfId="17" applyNumberFormat="1" applyFont="1" applyFill="1" applyBorder="1" applyAlignment="1">
      <alignment horizontal="center" vertical="center" wrapText="1"/>
    </xf>
    <xf numFmtId="2" fontId="46" fillId="3" borderId="9" xfId="17" applyNumberFormat="1" applyFont="1" applyFill="1" applyBorder="1" applyAlignment="1">
      <alignment horizontal="center" vertical="center" wrapText="1"/>
    </xf>
    <xf numFmtId="178" fontId="46" fillId="3" borderId="9" xfId="17" applyNumberFormat="1" applyFont="1" applyFill="1" applyBorder="1" applyAlignment="1">
      <alignment horizontal="left" vertical="center" wrapText="1" indent="1"/>
    </xf>
    <xf numFmtId="176" fontId="54" fillId="2" borderId="1" xfId="19" applyNumberFormat="1" applyFont="1" applyFill="1" applyBorder="1" applyAlignment="1" applyProtection="1">
      <alignment vertical="center"/>
    </xf>
    <xf numFmtId="167" fontId="54" fillId="2" borderId="1" xfId="0" applyNumberFormat="1" applyFont="1" applyFill="1" applyBorder="1" applyAlignment="1">
      <alignment horizontal="center" vertical="center"/>
    </xf>
    <xf numFmtId="2" fontId="54" fillId="2" borderId="1" xfId="0" applyNumberFormat="1" applyFont="1" applyFill="1" applyBorder="1" applyAlignment="1">
      <alignment horizontal="center" vertical="center"/>
    </xf>
    <xf numFmtId="9" fontId="54" fillId="2" borderId="1" xfId="0" applyNumberFormat="1" applyFont="1" applyFill="1" applyBorder="1" applyAlignment="1">
      <alignment horizontal="center" vertical="center"/>
    </xf>
    <xf numFmtId="173" fontId="48" fillId="6" borderId="12" xfId="3" applyNumberFormat="1" applyFont="1" applyFill="1" applyBorder="1" applyAlignment="1">
      <alignment horizontal="center" vertical="center" wrapText="1"/>
    </xf>
    <xf numFmtId="1" fontId="46" fillId="3" borderId="9" xfId="17" applyNumberFormat="1" applyFont="1" applyFill="1" applyBorder="1" applyAlignment="1">
      <alignment horizontal="center" vertical="center" wrapText="1"/>
    </xf>
    <xf numFmtId="9" fontId="46" fillId="2" borderId="2" xfId="18" applyFont="1" applyFill="1" applyBorder="1" applyAlignment="1">
      <alignment horizontal="center" vertical="center" wrapText="1"/>
    </xf>
    <xf numFmtId="169" fontId="54" fillId="2" borderId="1" xfId="17" applyFont="1" applyFill="1" applyBorder="1" applyProtection="1"/>
    <xf numFmtId="0" fontId="46" fillId="0" borderId="1" xfId="3" applyFont="1" applyAlignment="1">
      <alignment vertical="center" wrapText="1"/>
    </xf>
    <xf numFmtId="0" fontId="55" fillId="0" borderId="0" xfId="0" applyFont="1" applyAlignment="1">
      <alignment vertical="center"/>
    </xf>
    <xf numFmtId="171" fontId="54" fillId="2" borderId="1" xfId="0" applyNumberFormat="1" applyFont="1" applyFill="1" applyBorder="1" applyAlignment="1">
      <alignment horizontal="left"/>
    </xf>
    <xf numFmtId="0" fontId="54" fillId="2" borderId="1" xfId="0" applyFont="1" applyFill="1" applyBorder="1" applyAlignment="1">
      <alignment horizontal="left"/>
    </xf>
    <xf numFmtId="9" fontId="54" fillId="2" borderId="1" xfId="18" applyFont="1" applyFill="1" applyBorder="1" applyProtection="1"/>
    <xf numFmtId="0" fontId="54" fillId="2" borderId="0" xfId="0" applyFont="1" applyFill="1" applyAlignment="1">
      <alignment horizontal="center"/>
    </xf>
    <xf numFmtId="0" fontId="49" fillId="0" borderId="1" xfId="0" applyFont="1" applyBorder="1"/>
    <xf numFmtId="0" fontId="49" fillId="5" borderId="1" xfId="0" applyFont="1" applyFill="1" applyBorder="1" applyAlignment="1">
      <alignment horizontal="left"/>
    </xf>
    <xf numFmtId="0" fontId="54" fillId="0" borderId="1" xfId="2" applyFont="1"/>
    <xf numFmtId="0" fontId="56" fillId="0" borderId="1" xfId="23" applyFont="1" applyFill="1" applyBorder="1" applyAlignment="1" applyProtection="1">
      <alignment horizontal="left" vertical="center"/>
    </xf>
    <xf numFmtId="0" fontId="57" fillId="0" borderId="1" xfId="23" applyFont="1" applyFill="1" applyBorder="1" applyAlignment="1" applyProtection="1">
      <alignment horizontal="left"/>
    </xf>
    <xf numFmtId="2" fontId="58" fillId="0" borderId="1" xfId="23" applyNumberFormat="1" applyFont="1" applyFill="1" applyBorder="1" applyAlignment="1" applyProtection="1"/>
    <xf numFmtId="0" fontId="59" fillId="0" borderId="1" xfId="23" applyFont="1" applyFill="1" applyBorder="1" applyAlignment="1" applyProtection="1"/>
    <xf numFmtId="177" fontId="60" fillId="0" borderId="1" xfId="23" applyNumberFormat="1" applyFont="1" applyFill="1" applyBorder="1" applyAlignment="1" applyProtection="1"/>
    <xf numFmtId="2" fontId="57" fillId="0" borderId="1" xfId="23" applyNumberFormat="1" applyFont="1" applyFill="1" applyBorder="1" applyAlignment="1" applyProtection="1"/>
    <xf numFmtId="0" fontId="46" fillId="0" borderId="1" xfId="25" applyFont="1"/>
    <xf numFmtId="0" fontId="46" fillId="0" borderId="7" xfId="0" applyFont="1" applyBorder="1" applyAlignment="1">
      <alignment horizontal="center" vertical="center" readingOrder="1"/>
    </xf>
    <xf numFmtId="0" fontId="54" fillId="0" borderId="8" xfId="25" applyFont="1" applyBorder="1" applyAlignment="1">
      <alignment horizontal="center" vertical="center"/>
    </xf>
    <xf numFmtId="164" fontId="46" fillId="0" borderId="8" xfId="25" applyNumberFormat="1" applyFont="1" applyBorder="1" applyAlignment="1">
      <alignment horizontal="center" vertical="center"/>
    </xf>
    <xf numFmtId="0" fontId="54" fillId="3" borderId="1" xfId="25" applyFont="1" applyFill="1" applyAlignment="1">
      <alignment horizontal="center" vertical="center"/>
    </xf>
    <xf numFmtId="164" fontId="46" fillId="3" borderId="1" xfId="6" applyNumberFormat="1" applyFont="1" applyFill="1" applyAlignment="1">
      <alignment horizontal="center" vertical="center"/>
    </xf>
    <xf numFmtId="0" fontId="46" fillId="0" borderId="5" xfId="2" applyFont="1" applyBorder="1"/>
    <xf numFmtId="0" fontId="46" fillId="0" borderId="1" xfId="25" applyFont="1" applyAlignment="1">
      <alignment vertical="top" wrapText="1"/>
    </xf>
    <xf numFmtId="0" fontId="55" fillId="0" borderId="0" xfId="0" applyFont="1" applyAlignment="1">
      <alignment vertical="top" wrapText="1"/>
    </xf>
    <xf numFmtId="0" fontId="50" fillId="0" borderId="43" xfId="6" applyFont="1" applyBorder="1" applyAlignment="1">
      <alignment horizontal="center" vertical="center" wrapText="1"/>
    </xf>
    <xf numFmtId="1" fontId="46" fillId="0" borderId="39" xfId="5" applyNumberFormat="1" applyFont="1" applyBorder="1" applyAlignment="1" applyProtection="1">
      <alignment horizontal="center" vertical="center" wrapText="1"/>
    </xf>
    <xf numFmtId="9" fontId="46" fillId="0" borderId="40" xfId="5" applyFont="1" applyBorder="1" applyAlignment="1" applyProtection="1">
      <alignment vertical="center" wrapText="1"/>
    </xf>
    <xf numFmtId="9" fontId="35" fillId="7" borderId="16" xfId="18" applyFont="1" applyFill="1" applyBorder="1" applyAlignment="1" applyProtection="1">
      <alignment horizontal="center" vertical="center" wrapText="1"/>
    </xf>
    <xf numFmtId="0" fontId="46" fillId="0" borderId="19" xfId="3" applyFont="1" applyBorder="1" applyAlignment="1">
      <alignment horizontal="center" vertical="center"/>
    </xf>
    <xf numFmtId="0" fontId="46" fillId="0" borderId="38" xfId="3" applyFont="1" applyBorder="1" applyAlignment="1">
      <alignment horizontal="center" vertical="center"/>
    </xf>
    <xf numFmtId="1" fontId="46" fillId="3" borderId="41" xfId="5" applyNumberFormat="1" applyFont="1" applyFill="1" applyBorder="1" applyAlignment="1" applyProtection="1">
      <alignment horizontal="center" vertical="center" wrapText="1"/>
    </xf>
    <xf numFmtId="9" fontId="46" fillId="3" borderId="42" xfId="5" applyFont="1" applyFill="1" applyBorder="1" applyAlignment="1" applyProtection="1">
      <alignment vertical="center" wrapText="1"/>
    </xf>
    <xf numFmtId="0" fontId="35" fillId="7" borderId="19" xfId="5" applyNumberFormat="1" applyFont="1" applyFill="1" applyBorder="1" applyAlignment="1" applyProtection="1">
      <alignment horizontal="center" vertical="center" wrapText="1"/>
    </xf>
    <xf numFmtId="1" fontId="46" fillId="2" borderId="41" xfId="5" applyNumberFormat="1" applyFont="1" applyFill="1" applyBorder="1" applyAlignment="1" applyProtection="1">
      <alignment horizontal="center" vertical="center" wrapText="1"/>
    </xf>
    <xf numFmtId="9" fontId="46" fillId="2" borderId="42" xfId="5" applyFont="1" applyFill="1" applyBorder="1" applyAlignment="1" applyProtection="1">
      <alignment vertical="center" wrapText="1"/>
    </xf>
  </cellXfs>
  <cellStyles count="26">
    <cellStyle name="20% - Accent3" xfId="19" builtinId="38"/>
    <cellStyle name="Euro" xfId="16" xr:uid="{00000000-0005-0000-0000-000001000000}"/>
    <cellStyle name="Hyperlink 2 2" xfId="23" xr:uid="{00000000-0005-0000-0000-000002000000}"/>
    <cellStyle name="Komma" xfId="14" builtinId="3"/>
    <cellStyle name="Komma 2" xfId="8" xr:uid="{00000000-0005-0000-0000-000004000000}"/>
    <cellStyle name="Komma 2 2" xfId="11" xr:uid="{00000000-0005-0000-0000-000005000000}"/>
    <cellStyle name="Komma 2 2 2" xfId="12" xr:uid="{00000000-0005-0000-0000-000006000000}"/>
    <cellStyle name="Komma 2 2 3" xfId="24" xr:uid="{00000000-0005-0000-0000-000007000000}"/>
    <cellStyle name="Normaal 2 2" xfId="1" xr:uid="{00000000-0005-0000-0000-000008000000}"/>
    <cellStyle name="Normaal 3" xfId="15" xr:uid="{00000000-0005-0000-0000-000009000000}"/>
    <cellStyle name="Procent" xfId="18" builtinId="5"/>
    <cellStyle name="Procent 2" xfId="5" xr:uid="{00000000-0005-0000-0000-00000B000000}"/>
    <cellStyle name="Procent 2 2" xfId="9" xr:uid="{00000000-0005-0000-0000-00000C000000}"/>
    <cellStyle name="Procent 2 2 2" xfId="13" xr:uid="{00000000-0005-0000-0000-00000D000000}"/>
    <cellStyle name="Procent 3" xfId="21" xr:uid="{00000000-0005-0000-0000-00000E000000}"/>
    <cellStyle name="Standaard" xfId="0" builtinId="0"/>
    <cellStyle name="Standaard 2" xfId="2" xr:uid="{00000000-0005-0000-0000-000010000000}"/>
    <cellStyle name="Standaard 2 2" xfId="25" xr:uid="{00000000-0005-0000-0000-000011000000}"/>
    <cellStyle name="Standaard 2 2 2" xfId="6" xr:uid="{00000000-0005-0000-0000-000012000000}"/>
    <cellStyle name="Standaard 2 2 2 2" xfId="20" xr:uid="{00000000-0005-0000-0000-000013000000}"/>
    <cellStyle name="Standaard 3" xfId="3" xr:uid="{00000000-0005-0000-0000-000014000000}"/>
    <cellStyle name="Standaard 4" xfId="10" xr:uid="{00000000-0005-0000-0000-000015000000}"/>
    <cellStyle name="Valuta" xfId="17" builtinId="4"/>
    <cellStyle name="Valuta 2" xfId="4" xr:uid="{00000000-0005-0000-0000-000017000000}"/>
    <cellStyle name="Valuta 3" xfId="7" xr:uid="{00000000-0005-0000-0000-000018000000}"/>
    <cellStyle name="Valuta 4" xfId="22" xr:uid="{00000000-0005-0000-0000-000019000000}"/>
  </cellStyles>
  <dxfs count="0"/>
  <tableStyles count="0" defaultTableStyle="TableStyleMedium2" defaultPivotStyle="PivotStyleLight16"/>
  <colors>
    <mruColors>
      <color rgb="FFB32B2B"/>
      <color rgb="FFCC0000"/>
      <color rgb="FF76EAF6"/>
      <color rgb="FF00B561"/>
      <color rgb="FF0092DB"/>
      <color rgb="FF649030"/>
      <color rgb="FFE6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87745</xdr:colOff>
      <xdr:row>14</xdr:row>
      <xdr:rowOff>136075</xdr:rowOff>
    </xdr:from>
    <xdr:to>
      <xdr:col>4</xdr:col>
      <xdr:colOff>0</xdr:colOff>
      <xdr:row>14</xdr:row>
      <xdr:rowOff>140693</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xdr:nvCxnSpPr>
      <xdr:spPr>
        <a:xfrm flipV="1">
          <a:off x="967674" y="4662718"/>
          <a:ext cx="9219540" cy="461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546100</xdr:colOff>
      <xdr:row>5</xdr:row>
      <xdr:rowOff>0</xdr:rowOff>
    </xdr:from>
    <xdr:to>
      <xdr:col>1</xdr:col>
      <xdr:colOff>546100</xdr:colOff>
      <xdr:row>5</xdr:row>
      <xdr:rowOff>1422400</xdr:rowOff>
    </xdr:to>
    <xdr:cxnSp macro="">
      <xdr:nvCxnSpPr>
        <xdr:cNvPr id="9" name="Rechte verbindingslijn met pijl 8">
          <a:extLst>
            <a:ext uri="{FF2B5EF4-FFF2-40B4-BE49-F238E27FC236}">
              <a16:creationId xmlns:a16="http://schemas.microsoft.com/office/drawing/2014/main" id="{00000000-0008-0000-0100-000009000000}"/>
            </a:ext>
          </a:extLst>
        </xdr:cNvPr>
        <xdr:cNvCxnSpPr/>
      </xdr:nvCxnSpPr>
      <xdr:spPr>
        <a:xfrm flipV="1">
          <a:off x="546100" y="1866900"/>
          <a:ext cx="0" cy="1435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533400</xdr:colOff>
      <xdr:row>5</xdr:row>
      <xdr:rowOff>1485900</xdr:rowOff>
    </xdr:from>
    <xdr:to>
      <xdr:col>1</xdr:col>
      <xdr:colOff>546100</xdr:colOff>
      <xdr:row>14</xdr:row>
      <xdr:rowOff>0</xdr:rowOff>
    </xdr:to>
    <xdr:cxnSp macro="">
      <xdr:nvCxnSpPr>
        <xdr:cNvPr id="13" name="Rechte verbindingslijn met pijl 12">
          <a:extLst>
            <a:ext uri="{FF2B5EF4-FFF2-40B4-BE49-F238E27FC236}">
              <a16:creationId xmlns:a16="http://schemas.microsoft.com/office/drawing/2014/main" id="{00000000-0008-0000-0100-00000D000000}"/>
            </a:ext>
          </a:extLst>
        </xdr:cNvPr>
        <xdr:cNvCxnSpPr/>
      </xdr:nvCxnSpPr>
      <xdr:spPr>
        <a:xfrm flipV="1">
          <a:off x="533400" y="3365500"/>
          <a:ext cx="12700" cy="2552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150091</xdr:colOff>
      <xdr:row>5</xdr:row>
      <xdr:rowOff>0</xdr:rowOff>
    </xdr:from>
    <xdr:to>
      <xdr:col>4</xdr:col>
      <xdr:colOff>150091</xdr:colOff>
      <xdr:row>14</xdr:row>
      <xdr:rowOff>219364</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xdr:nvCxnSpPr>
      <xdr:spPr>
        <a:xfrm flipV="1">
          <a:off x="10240818" y="1132610"/>
          <a:ext cx="0" cy="435148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598715</xdr:colOff>
      <xdr:row>0</xdr:row>
      <xdr:rowOff>190499</xdr:rowOff>
    </xdr:from>
    <xdr:to>
      <xdr:col>14</xdr:col>
      <xdr:colOff>378030</xdr:colOff>
      <xdr:row>2</xdr:row>
      <xdr:rowOff>21161</xdr:rowOff>
    </xdr:to>
    <xdr:pic>
      <xdr:nvPicPr>
        <xdr:cNvPr id="2" name="Afbeelding 1">
          <a:extLst>
            <a:ext uri="{FF2B5EF4-FFF2-40B4-BE49-F238E27FC236}">
              <a16:creationId xmlns:a16="http://schemas.microsoft.com/office/drawing/2014/main" id="{0F72634E-1C98-2243-B8B2-582D0BC87B8E}"/>
            </a:ext>
          </a:extLst>
        </xdr:cNvPr>
        <xdr:cNvPicPr>
          <a:picLocks noChangeAspect="1"/>
        </xdr:cNvPicPr>
      </xdr:nvPicPr>
      <xdr:blipFill>
        <a:blip xmlns:r="http://schemas.openxmlformats.org/officeDocument/2006/relationships" r:embed="rId1"/>
        <a:stretch>
          <a:fillRect/>
        </a:stretch>
      </xdr:blipFill>
      <xdr:spPr>
        <a:xfrm>
          <a:off x="9806215" y="190499"/>
          <a:ext cx="1076529" cy="4747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emeentebodegraven.sharepoint.com/Users/Gogogo/Downloads/Quick%20Scan%20Tarieven%20administratief%20producti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Users/bertrandprinsen/Dropbox/01%20Labor%20Redimo/01%20Projecten%20Labor%20Redimo/01%20Philips%20(Bertrand)/Benchmark%202010/Benchmark%20Tarieven%20administratief%20productie%20Philips%2019-10-10.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alyse%20Uplifts%202013%20StudentenWe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ongegeve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ongegevens"/>
      <sheetName val="Voorblad"/>
      <sheetName val="tekstblokken rapport"/>
      <sheetName val="Inhoudsopgave"/>
      <sheetName val="gemiddeld tarief "/>
      <sheetName val="berekeningsgegevens"/>
      <sheetName val="betalingstermijn"/>
      <sheetName val="Bureau 1"/>
      <sheetName val="Bureau 2"/>
      <sheetName val="Bureau 3"/>
      <sheetName val="gemiddeld tarief (2)"/>
      <sheetName val="Bureau 1 gereduceerd"/>
      <sheetName val="Bureau 2 gereduceerd"/>
      <sheetName val="Bureau 3 gereduceerd"/>
      <sheetName val="S1 salari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voorblad"/>
      <sheetName val="2012"/>
      <sheetName val="2013"/>
      <sheetName val="Analyse"/>
      <sheetName val="uren"/>
    </sheetNames>
    <sheetDataSet>
      <sheetData sheetId="0"/>
      <sheetData sheetId="1"/>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AE17"/>
  <sheetViews>
    <sheetView showGridLines="0" tabSelected="1" zoomScaleNormal="100" workbookViewId="0">
      <selection activeCell="N25" sqref="N25"/>
    </sheetView>
  </sheetViews>
  <sheetFormatPr baseColWidth="10" defaultColWidth="8.83203125" defaultRowHeight="14"/>
  <cols>
    <col min="1" max="1" width="3" style="21" customWidth="1"/>
    <col min="2" max="2" width="34.5" style="21" bestFit="1" customWidth="1"/>
    <col min="3" max="3" width="18.33203125" style="21" bestFit="1" customWidth="1"/>
    <col min="4" max="5" width="18" style="21" bestFit="1" customWidth="1"/>
    <col min="6" max="6" width="14" style="21" bestFit="1" customWidth="1"/>
    <col min="7" max="7" width="9" style="21" customWidth="1"/>
    <col min="8" max="8" width="11" style="21" bestFit="1" customWidth="1"/>
    <col min="9" max="16384" width="8.83203125" style="21"/>
  </cols>
  <sheetData>
    <row r="1" spans="1:31" s="18" customFormat="1" ht="29.5" customHeight="1" thickBot="1">
      <c r="A1" s="203"/>
      <c r="B1" s="204"/>
      <c r="C1" s="205"/>
      <c r="D1" s="206"/>
      <c r="E1" s="230"/>
      <c r="F1" s="17"/>
      <c r="H1" s="19"/>
    </row>
    <row r="2" spans="1:31" ht="33" customHeight="1">
      <c r="A2" s="251"/>
      <c r="B2" s="252" t="s">
        <v>0</v>
      </c>
      <c r="C2" s="253"/>
      <c r="D2" s="253"/>
      <c r="E2" s="253"/>
      <c r="F2" s="20"/>
    </row>
    <row r="3" spans="1:31" ht="18">
      <c r="A3" s="251"/>
      <c r="B3" s="251"/>
      <c r="C3" s="251"/>
      <c r="D3" s="251"/>
      <c r="E3" s="251"/>
    </row>
    <row r="4" spans="1:31" ht="18">
      <c r="A4" s="251"/>
      <c r="B4" s="254" t="s">
        <v>1</v>
      </c>
      <c r="C4" s="255"/>
      <c r="D4" s="255"/>
      <c r="E4" s="255"/>
      <c r="F4" s="22"/>
    </row>
    <row r="5" spans="1:31" ht="61" customHeight="1">
      <c r="A5" s="251"/>
      <c r="B5" s="254" t="s">
        <v>121</v>
      </c>
      <c r="C5" s="254"/>
      <c r="D5" s="254"/>
      <c r="E5" s="254"/>
      <c r="F5" s="23"/>
    </row>
    <row r="6" spans="1:31" ht="18">
      <c r="A6" s="251"/>
      <c r="B6" s="255" t="s">
        <v>2</v>
      </c>
      <c r="C6" s="251"/>
      <c r="D6" s="251"/>
      <c r="E6" s="251"/>
    </row>
    <row r="7" spans="1:31" ht="18">
      <c r="A7" s="251"/>
      <c r="B7" s="251" t="s">
        <v>3</v>
      </c>
      <c r="C7" s="251"/>
      <c r="D7" s="251"/>
      <c r="E7" s="251"/>
    </row>
    <row r="8" spans="1:31" ht="18">
      <c r="A8" s="251"/>
      <c r="B8" s="251" t="s">
        <v>4</v>
      </c>
      <c r="C8" s="251"/>
      <c r="D8" s="251"/>
      <c r="E8" s="251"/>
    </row>
    <row r="9" spans="1:31" ht="18">
      <c r="A9" s="251"/>
      <c r="B9" s="251" t="s">
        <v>5</v>
      </c>
      <c r="C9" s="251"/>
      <c r="D9" s="251"/>
      <c r="E9" s="256"/>
      <c r="F9" s="24"/>
    </row>
    <row r="10" spans="1:31" ht="18">
      <c r="A10" s="251"/>
      <c r="B10" s="251" t="s">
        <v>6</v>
      </c>
      <c r="C10" s="251"/>
      <c r="D10" s="251"/>
      <c r="E10" s="256"/>
      <c r="F10" s="24"/>
      <c r="H10" s="25"/>
    </row>
    <row r="11" spans="1:31" ht="18">
      <c r="A11" s="251"/>
      <c r="B11" s="251" t="s">
        <v>7</v>
      </c>
      <c r="C11" s="251"/>
      <c r="D11" s="251"/>
      <c r="E11" s="256"/>
      <c r="F11" s="24"/>
      <c r="H11" s="25"/>
    </row>
    <row r="12" spans="1:31" ht="18">
      <c r="A12" s="251"/>
      <c r="B12" s="251"/>
      <c r="C12" s="251"/>
      <c r="D12" s="251"/>
      <c r="E12" s="256"/>
      <c r="F12" s="24"/>
    </row>
    <row r="13" spans="1:31" ht="33.5" customHeight="1">
      <c r="A13" s="251"/>
      <c r="B13" s="257" t="s">
        <v>8</v>
      </c>
      <c r="C13" s="258"/>
      <c r="D13" s="258"/>
      <c r="E13" s="258"/>
      <c r="AE13" s="22"/>
    </row>
    <row r="14" spans="1:31" ht="87" customHeight="1">
      <c r="A14" s="251"/>
      <c r="B14" s="257" t="s">
        <v>9</v>
      </c>
      <c r="C14" s="258"/>
      <c r="D14" s="258"/>
      <c r="E14" s="258"/>
    </row>
    <row r="15" spans="1:31" ht="18">
      <c r="A15" s="251"/>
      <c r="B15" s="259"/>
      <c r="C15" s="251"/>
      <c r="D15" s="251"/>
      <c r="E15" s="251"/>
    </row>
    <row r="16" spans="1:31" ht="18">
      <c r="A16" s="251"/>
      <c r="B16" s="254" t="s">
        <v>10</v>
      </c>
      <c r="C16" s="251"/>
      <c r="D16" s="251"/>
      <c r="E16" s="251"/>
    </row>
    <row r="17" spans="2:2">
      <c r="B17" s="26"/>
    </row>
  </sheetData>
  <sheetProtection selectLockedCells="1" selectUnlockedCells="1"/>
  <mergeCells count="2">
    <mergeCell ref="B14:E14"/>
    <mergeCell ref="B13:E13"/>
  </mergeCells>
  <pageMargins left="0.70866141732283472" right="0.70866141732283472" top="0.74803149606299213" bottom="0.74803149606299213" header="0.31496062992125984" footer="0.31496062992125984"/>
  <pageSetup paperSize="9" scale="83" orientation="landscape" r:id="rId1"/>
  <headerFooter>
    <oddFooter>&amp;R&amp;K000000pagina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AD33"/>
  <sheetViews>
    <sheetView showGridLines="0" zoomScaleNormal="100" zoomScalePageLayoutView="70" workbookViewId="0">
      <selection activeCell="H21" sqref="H21"/>
    </sheetView>
  </sheetViews>
  <sheetFormatPr baseColWidth="10" defaultColWidth="10.5" defaultRowHeight="13"/>
  <cols>
    <col min="1" max="1" width="2.5" style="86" customWidth="1"/>
    <col min="2" max="2" width="9" style="86" customWidth="1"/>
    <col min="3" max="4" width="52.83203125" style="86" customWidth="1"/>
    <col min="5" max="5" width="3.5" style="86" customWidth="1"/>
    <col min="6" max="6" width="14" style="86" customWidth="1"/>
    <col min="7" max="16384" width="10.5" style="86"/>
  </cols>
  <sheetData>
    <row r="1" spans="1:30" s="5" customFormat="1" ht="29.5" customHeight="1" thickBot="1">
      <c r="A1" s="203"/>
      <c r="B1" s="204"/>
      <c r="C1" s="205"/>
      <c r="D1" s="206"/>
      <c r="E1" s="207"/>
      <c r="F1" s="203"/>
      <c r="G1" s="208"/>
      <c r="H1" s="203"/>
      <c r="I1" s="203"/>
      <c r="J1" s="203"/>
      <c r="K1" s="203"/>
    </row>
    <row r="2" spans="1:30" ht="25.5" customHeight="1">
      <c r="A2" s="209"/>
      <c r="B2" s="210" t="str">
        <f>'Colofon 1'!$B$2</f>
        <v xml:space="preserve">Prijzenblad Hogeschool Rotterdam </v>
      </c>
      <c r="C2" s="211"/>
      <c r="D2" s="211"/>
      <c r="E2" s="211"/>
      <c r="F2" s="203"/>
      <c r="G2" s="209"/>
      <c r="H2" s="209"/>
      <c r="I2" s="209"/>
      <c r="J2" s="209"/>
      <c r="K2" s="209"/>
    </row>
    <row r="3" spans="1:30" s="88" customFormat="1" ht="18" customHeight="1">
      <c r="A3" s="212"/>
      <c r="B3" s="212" t="s">
        <v>11</v>
      </c>
      <c r="C3" s="213"/>
      <c r="D3" s="212"/>
      <c r="E3" s="212"/>
      <c r="F3" s="203"/>
      <c r="G3" s="212"/>
      <c r="H3" s="212"/>
      <c r="I3" s="212"/>
      <c r="J3" s="212"/>
      <c r="K3" s="212"/>
    </row>
    <row r="4" spans="1:30" s="88" customFormat="1" ht="18" customHeight="1">
      <c r="A4" s="212"/>
      <c r="B4" s="212"/>
      <c r="C4" s="213"/>
      <c r="D4" s="212"/>
      <c r="E4" s="212"/>
      <c r="F4" s="203"/>
      <c r="G4" s="212"/>
      <c r="H4" s="212"/>
      <c r="I4" s="212"/>
      <c r="J4" s="212"/>
      <c r="K4" s="212"/>
    </row>
    <row r="5" spans="1:30" ht="19" thickBot="1">
      <c r="A5" s="209"/>
      <c r="B5" s="209"/>
      <c r="C5" s="214">
        <v>1</v>
      </c>
      <c r="D5" s="214">
        <v>2</v>
      </c>
      <c r="E5" s="214"/>
      <c r="F5" s="203"/>
      <c r="G5" s="209"/>
      <c r="H5" s="209"/>
      <c r="I5" s="209"/>
      <c r="J5" s="209"/>
      <c r="K5" s="209"/>
    </row>
    <row r="6" spans="1:30" ht="60" customHeight="1" thickBot="1">
      <c r="A6" s="209"/>
      <c r="B6" s="215" t="s">
        <v>12</v>
      </c>
      <c r="C6" s="216" t="s">
        <v>13</v>
      </c>
      <c r="D6" s="216" t="s">
        <v>14</v>
      </c>
      <c r="E6" s="217"/>
      <c r="F6" s="89"/>
      <c r="G6" s="209"/>
      <c r="H6" s="209"/>
      <c r="I6" s="209"/>
      <c r="J6" s="209"/>
      <c r="K6" s="209"/>
    </row>
    <row r="7" spans="1:30" ht="25" customHeight="1" thickBot="1">
      <c r="A7" s="209"/>
      <c r="B7" s="218" t="s">
        <v>15</v>
      </c>
      <c r="C7" s="219" t="s">
        <v>16</v>
      </c>
      <c r="D7" s="219" t="s">
        <v>17</v>
      </c>
      <c r="E7" s="220"/>
      <c r="F7" s="209"/>
      <c r="G7" s="209"/>
      <c r="H7" s="209"/>
      <c r="I7" s="209"/>
      <c r="J7" s="209"/>
      <c r="K7" s="209"/>
    </row>
    <row r="8" spans="1:30" ht="25" customHeight="1" thickBot="1">
      <c r="A8" s="209"/>
      <c r="B8" s="218"/>
      <c r="C8" s="221"/>
      <c r="D8" s="221"/>
      <c r="E8" s="222"/>
      <c r="F8" s="223" t="s">
        <v>126</v>
      </c>
      <c r="G8" s="209"/>
      <c r="H8" s="209"/>
      <c r="I8" s="209"/>
      <c r="J8" s="209"/>
      <c r="K8" s="209"/>
    </row>
    <row r="9" spans="1:30" ht="25" customHeight="1" thickBot="1">
      <c r="A9" s="209"/>
      <c r="B9" s="218"/>
      <c r="C9" s="221"/>
      <c r="D9" s="221"/>
      <c r="E9" s="222"/>
      <c r="F9" s="223"/>
      <c r="G9" s="209"/>
      <c r="H9" s="209"/>
      <c r="I9" s="209"/>
      <c r="J9" s="209"/>
      <c r="K9" s="209"/>
    </row>
    <row r="10" spans="1:30" ht="25" customHeight="1" thickBot="1">
      <c r="A10" s="209"/>
      <c r="B10" s="218"/>
      <c r="C10" s="221"/>
      <c r="D10" s="221"/>
      <c r="E10" s="222"/>
      <c r="F10" s="223"/>
      <c r="G10" s="209"/>
      <c r="H10" s="209"/>
      <c r="I10" s="209"/>
      <c r="J10" s="209"/>
      <c r="K10" s="209"/>
    </row>
    <row r="11" spans="1:30" ht="25" customHeight="1" thickBot="1">
      <c r="A11" s="209"/>
      <c r="B11" s="218"/>
      <c r="C11" s="221"/>
      <c r="D11" s="221"/>
      <c r="E11" s="222"/>
      <c r="F11" s="223"/>
      <c r="G11" s="209"/>
      <c r="H11" s="209"/>
      <c r="I11" s="209"/>
      <c r="J11" s="209"/>
      <c r="K11" s="209"/>
    </row>
    <row r="12" spans="1:30" ht="25" customHeight="1" thickBot="1">
      <c r="A12" s="209"/>
      <c r="B12" s="218"/>
      <c r="C12" s="221"/>
      <c r="D12" s="221"/>
      <c r="E12" s="222"/>
      <c r="F12" s="223"/>
      <c r="G12" s="209"/>
      <c r="H12" s="209"/>
      <c r="I12" s="209"/>
      <c r="J12" s="209"/>
      <c r="K12" s="209"/>
    </row>
    <row r="13" spans="1:30" ht="25" customHeight="1" thickBot="1">
      <c r="A13" s="209"/>
      <c r="B13" s="218"/>
      <c r="C13" s="221"/>
      <c r="D13" s="221"/>
      <c r="E13" s="222"/>
      <c r="F13" s="223"/>
      <c r="G13" s="209"/>
      <c r="H13" s="209"/>
      <c r="I13" s="209"/>
      <c r="J13" s="209"/>
      <c r="K13" s="209"/>
    </row>
    <row r="14" spans="1:30" ht="25" customHeight="1" thickBot="1">
      <c r="A14" s="209"/>
      <c r="B14" s="218"/>
      <c r="C14" s="221"/>
      <c r="D14" s="221"/>
      <c r="E14" s="222"/>
      <c r="F14" s="223"/>
      <c r="G14" s="209"/>
      <c r="H14" s="209"/>
      <c r="I14" s="209"/>
      <c r="J14" s="209"/>
      <c r="K14" s="209"/>
    </row>
    <row r="15" spans="1:30" s="90" customFormat="1" ht="28" customHeight="1">
      <c r="A15" s="224"/>
      <c r="B15" s="224"/>
      <c r="C15" s="225"/>
      <c r="D15" s="225"/>
      <c r="E15" s="226"/>
      <c r="F15" s="223"/>
      <c r="G15" s="224"/>
      <c r="H15" s="224"/>
      <c r="I15" s="224"/>
      <c r="J15" s="224"/>
      <c r="K15" s="224"/>
    </row>
    <row r="16" spans="1:30" ht="19" customHeight="1">
      <c r="A16" s="209"/>
      <c r="B16" s="209"/>
      <c r="C16" s="225" t="s">
        <v>18</v>
      </c>
      <c r="D16" s="227"/>
      <c r="E16" s="220"/>
      <c r="F16" s="209"/>
      <c r="G16" s="209"/>
      <c r="H16" s="209"/>
      <c r="I16" s="209"/>
      <c r="J16" s="209"/>
      <c r="K16" s="209"/>
      <c r="AD16" s="87"/>
    </row>
    <row r="17" spans="1:30" ht="19" customHeight="1">
      <c r="A17" s="209"/>
      <c r="B17" s="209"/>
      <c r="C17" s="226"/>
      <c r="D17" s="228"/>
      <c r="E17" s="220"/>
      <c r="F17" s="209"/>
      <c r="G17" s="209"/>
      <c r="H17" s="209"/>
      <c r="I17" s="209"/>
      <c r="J17" s="209"/>
      <c r="K17" s="209"/>
      <c r="AD17" s="87"/>
    </row>
    <row r="18" spans="1:30" s="91" customFormat="1" ht="18.75" customHeight="1">
      <c r="A18" s="213"/>
      <c r="B18" s="229">
        <v>1</v>
      </c>
      <c r="C18" s="213" t="s">
        <v>125</v>
      </c>
      <c r="D18" s="213"/>
      <c r="E18" s="213"/>
      <c r="F18" s="213"/>
      <c r="G18" s="213"/>
      <c r="H18" s="213"/>
      <c r="I18" s="213"/>
      <c r="J18" s="213"/>
      <c r="K18" s="213"/>
    </row>
    <row r="19" spans="1:30" s="91" customFormat="1" ht="18.75" customHeight="1">
      <c r="A19" s="213"/>
      <c r="B19" s="229">
        <v>2</v>
      </c>
      <c r="C19" s="213" t="s">
        <v>19</v>
      </c>
      <c r="D19" s="213"/>
      <c r="E19" s="213"/>
      <c r="F19" s="213"/>
      <c r="G19" s="213"/>
      <c r="H19" s="213"/>
      <c r="I19" s="213"/>
      <c r="J19" s="213"/>
      <c r="K19" s="213"/>
    </row>
    <row r="20" spans="1:30" s="91" customFormat="1" ht="18.75" customHeight="1">
      <c r="A20" s="213"/>
      <c r="B20" s="229">
        <v>3</v>
      </c>
      <c r="C20" s="213" t="s">
        <v>131</v>
      </c>
      <c r="D20" s="213"/>
      <c r="E20" s="213"/>
      <c r="F20" s="213"/>
      <c r="G20" s="213"/>
      <c r="H20" s="213"/>
      <c r="I20" s="213"/>
      <c r="J20" s="213"/>
      <c r="K20" s="213"/>
    </row>
    <row r="21" spans="1:30" s="91" customFormat="1" ht="18.75" customHeight="1">
      <c r="A21" s="213"/>
      <c r="B21" s="213"/>
      <c r="C21" s="213"/>
      <c r="D21" s="213"/>
      <c r="E21" s="213"/>
      <c r="F21" s="213"/>
      <c r="G21" s="213"/>
      <c r="H21" s="213"/>
      <c r="I21" s="213"/>
      <c r="J21" s="213"/>
      <c r="K21" s="213"/>
    </row>
    <row r="22" spans="1:30" s="91" customFormat="1" ht="27.75" customHeight="1">
      <c r="A22" s="213"/>
      <c r="B22" s="213"/>
      <c r="C22" s="213" t="s">
        <v>20</v>
      </c>
      <c r="D22" s="213"/>
      <c r="E22" s="213"/>
      <c r="F22" s="213"/>
      <c r="G22" s="213"/>
      <c r="H22" s="213"/>
      <c r="I22" s="213"/>
      <c r="J22" s="213"/>
      <c r="K22" s="213"/>
    </row>
    <row r="23" spans="1:30" ht="21" customHeight="1"/>
    <row r="24" spans="1:30" ht="40" customHeight="1"/>
    <row r="25" spans="1:30" ht="60" customHeight="1"/>
    <row r="26" spans="1:30" ht="93" customHeight="1"/>
    <row r="27" spans="1:30" ht="112" customHeight="1"/>
    <row r="28" spans="1:30" ht="32.25" customHeight="1"/>
    <row r="30" spans="1:30" ht="21" customHeight="1"/>
    <row r="31" spans="1:30" ht="33" customHeight="1"/>
    <row r="32" spans="1:30" ht="43" customHeight="1"/>
    <row r="33" s="86" customFormat="1" ht="22" customHeight="1"/>
  </sheetData>
  <mergeCells count="6">
    <mergeCell ref="C16:D16"/>
    <mergeCell ref="F8:F15"/>
    <mergeCell ref="C15:D15"/>
    <mergeCell ref="B7:B14"/>
    <mergeCell ref="C7:C14"/>
    <mergeCell ref="D7:D14"/>
  </mergeCells>
  <pageMargins left="0.70866141732283472" right="0.70866141732283472" top="0.74803149606299213" bottom="0.74803149606299213" header="0.31496062992125984" footer="0.31496062992125984"/>
  <pageSetup paperSize="9"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A1:AB19"/>
  <sheetViews>
    <sheetView showGridLines="0" zoomScaleNormal="100" zoomScalePageLayoutView="70" workbookViewId="0">
      <selection activeCell="C25" sqref="C25:C26"/>
    </sheetView>
  </sheetViews>
  <sheetFormatPr baseColWidth="10" defaultColWidth="8.83203125" defaultRowHeight="13"/>
  <cols>
    <col min="1" max="1" width="2.5" style="86" customWidth="1"/>
    <col min="2" max="2" width="5" style="86" customWidth="1"/>
    <col min="3" max="3" width="98.5" style="86" customWidth="1"/>
    <col min="4" max="4" width="44.33203125" style="85" customWidth="1"/>
    <col min="5" max="5" width="21.33203125" style="86" customWidth="1"/>
    <col min="6" max="6" width="22.6640625" style="86" customWidth="1"/>
    <col min="7" max="7" width="15.1640625" style="85" customWidth="1"/>
    <col min="8" max="9" width="2.1640625" style="170" bestFit="1" customWidth="1"/>
    <col min="10" max="10" width="10" style="170" customWidth="1"/>
    <col min="11" max="16384" width="8.83203125" style="86"/>
  </cols>
  <sheetData>
    <row r="1" spans="1:10" ht="18">
      <c r="A1" s="209"/>
      <c r="B1" s="209"/>
      <c r="C1" s="209"/>
      <c r="D1" s="234"/>
      <c r="E1" s="209"/>
      <c r="F1" s="209"/>
      <c r="G1" s="234"/>
    </row>
    <row r="2" spans="1:10" s="5" customFormat="1" ht="29.5" customHeight="1" thickBot="1">
      <c r="A2" s="203"/>
      <c r="B2" s="204"/>
      <c r="C2" s="205"/>
      <c r="D2" s="230"/>
      <c r="E2" s="208"/>
      <c r="F2" s="203"/>
      <c r="G2" s="249"/>
      <c r="H2" s="167"/>
      <c r="I2" s="167"/>
      <c r="J2" s="167"/>
    </row>
    <row r="3" spans="1:10" s="5" customFormat="1" ht="29.5" customHeight="1">
      <c r="A3" s="203"/>
      <c r="B3" s="210" t="str">
        <f>'Colofon 1'!$B$2</f>
        <v xml:space="preserve">Prijzenblad Hogeschool Rotterdam </v>
      </c>
      <c r="C3" s="231"/>
      <c r="D3" s="232"/>
      <c r="E3" s="232"/>
      <c r="F3" s="232"/>
      <c r="G3" s="249"/>
      <c r="H3" s="167"/>
      <c r="I3" s="167"/>
      <c r="J3" s="167"/>
    </row>
    <row r="4" spans="1:10" s="47" customFormat="1" ht="18">
      <c r="A4" s="209"/>
      <c r="B4" s="209"/>
      <c r="C4" s="209"/>
      <c r="D4" s="233"/>
      <c r="E4" s="233"/>
      <c r="F4" s="233"/>
      <c r="G4" s="234"/>
      <c r="H4" s="168"/>
      <c r="I4" s="168"/>
      <c r="J4" s="168"/>
    </row>
    <row r="5" spans="1:10" s="47" customFormat="1" ht="18">
      <c r="A5" s="209"/>
      <c r="B5" s="209"/>
      <c r="C5" s="209"/>
      <c r="D5" s="234"/>
      <c r="E5" s="234"/>
      <c r="F5" s="234"/>
      <c r="G5" s="234"/>
      <c r="H5" s="168"/>
      <c r="I5" s="168"/>
      <c r="J5" s="168"/>
    </row>
    <row r="6" spans="1:10" s="48" customFormat="1" ht="68.5" customHeight="1">
      <c r="A6" s="224"/>
      <c r="B6" s="235" t="s">
        <v>21</v>
      </c>
      <c r="C6" s="235" t="s">
        <v>22</v>
      </c>
      <c r="D6" s="236" t="s">
        <v>23</v>
      </c>
      <c r="E6" s="236" t="s">
        <v>24</v>
      </c>
      <c r="F6" s="236" t="s">
        <v>25</v>
      </c>
      <c r="G6" s="214"/>
      <c r="H6" s="169"/>
      <c r="I6" s="169"/>
      <c r="J6" s="169"/>
    </row>
    <row r="7" spans="1:10" s="13" customFormat="1" ht="64" customHeight="1" thickBot="1">
      <c r="A7" s="212"/>
      <c r="B7" s="237">
        <v>1</v>
      </c>
      <c r="C7" s="238" t="s">
        <v>127</v>
      </c>
      <c r="D7" s="239">
        <v>0</v>
      </c>
      <c r="E7" s="240">
        <v>1</v>
      </c>
      <c r="F7" s="240">
        <v>7</v>
      </c>
      <c r="G7" s="250" t="s">
        <v>124</v>
      </c>
      <c r="H7" s="60">
        <f>IF(D7&lt;E7,1,0)</f>
        <v>1</v>
      </c>
      <c r="I7" s="60">
        <f>IF(D7&gt;F7,1,0)</f>
        <v>0</v>
      </c>
      <c r="J7" s="60"/>
    </row>
    <row r="8" spans="1:10" s="13" customFormat="1" ht="75" customHeight="1" thickTop="1">
      <c r="A8" s="212"/>
      <c r="B8" s="241">
        <v>2</v>
      </c>
      <c r="C8" s="242" t="s">
        <v>128</v>
      </c>
      <c r="D8" s="243">
        <v>0</v>
      </c>
      <c r="E8" s="244">
        <v>0.5</v>
      </c>
      <c r="F8" s="244">
        <v>2</v>
      </c>
      <c r="G8" s="250" t="s">
        <v>124</v>
      </c>
      <c r="H8" s="60">
        <f>IF(D8&lt;E8,1,0)</f>
        <v>1</v>
      </c>
      <c r="I8" s="60">
        <f>IF(D8&gt;F8,1,0)</f>
        <v>0</v>
      </c>
      <c r="J8" s="60"/>
    </row>
    <row r="9" spans="1:10" s="47" customFormat="1" ht="28.5" customHeight="1">
      <c r="A9" s="209"/>
      <c r="B9" s="245"/>
      <c r="C9" s="245"/>
      <c r="D9" s="246" t="str">
        <f>IF(D7&gt;F7,"Ongeldig","")</f>
        <v/>
      </c>
      <c r="E9" s="245"/>
      <c r="F9" s="245"/>
      <c r="G9" s="234"/>
      <c r="H9" s="168"/>
      <c r="I9" s="168"/>
      <c r="J9" s="168"/>
    </row>
    <row r="10" spans="1:10" s="47" customFormat="1" ht="18">
      <c r="A10" s="209"/>
      <c r="B10" s="209"/>
      <c r="C10" s="209"/>
      <c r="D10" s="234"/>
      <c r="E10" s="209"/>
      <c r="F10" s="209"/>
      <c r="G10" s="234"/>
      <c r="H10" s="168"/>
      <c r="I10" s="168"/>
      <c r="J10" s="168"/>
    </row>
    <row r="11" spans="1:10" s="47" customFormat="1" ht="18">
      <c r="A11" s="209"/>
      <c r="B11" s="247" t="s">
        <v>114</v>
      </c>
      <c r="C11" s="245"/>
      <c r="D11" s="245"/>
      <c r="E11" s="245"/>
      <c r="F11" s="245"/>
      <c r="G11" s="234"/>
      <c r="H11" s="168"/>
      <c r="I11" s="168"/>
      <c r="J11" s="168"/>
    </row>
    <row r="12" spans="1:10" s="13" customFormat="1" ht="23.5" customHeight="1">
      <c r="A12" s="212"/>
      <c r="B12" s="229">
        <v>1</v>
      </c>
      <c r="C12" s="213" t="s">
        <v>27</v>
      </c>
      <c r="D12" s="229"/>
      <c r="E12" s="212"/>
      <c r="F12" s="212"/>
      <c r="G12" s="234"/>
      <c r="H12" s="168"/>
      <c r="I12" s="168"/>
      <c r="J12" s="168"/>
    </row>
    <row r="13" spans="1:10" s="13" customFormat="1" ht="23.5" customHeight="1">
      <c r="A13" s="212"/>
      <c r="B13" s="229">
        <v>2</v>
      </c>
      <c r="C13" s="213" t="s">
        <v>28</v>
      </c>
      <c r="D13" s="229"/>
      <c r="E13" s="212"/>
      <c r="F13" s="212"/>
      <c r="G13" s="234"/>
      <c r="H13" s="168"/>
      <c r="I13" s="168"/>
      <c r="J13" s="168"/>
    </row>
    <row r="14" spans="1:10" s="13" customFormat="1" ht="23.5" customHeight="1">
      <c r="A14" s="212"/>
      <c r="B14" s="229">
        <v>3</v>
      </c>
      <c r="C14" s="213" t="s">
        <v>129</v>
      </c>
      <c r="D14" s="229"/>
      <c r="E14" s="212"/>
      <c r="F14" s="212"/>
      <c r="G14" s="234"/>
      <c r="H14" s="168"/>
      <c r="I14" s="168"/>
      <c r="J14" s="168"/>
    </row>
    <row r="15" spans="1:10" s="13" customFormat="1" ht="23.5" customHeight="1">
      <c r="A15" s="212"/>
      <c r="B15" s="229">
        <v>4</v>
      </c>
      <c r="C15" s="213" t="s">
        <v>130</v>
      </c>
      <c r="D15" s="229"/>
      <c r="E15" s="212"/>
      <c r="F15" s="212"/>
      <c r="G15" s="229"/>
      <c r="H15" s="60"/>
      <c r="I15" s="60"/>
      <c r="J15" s="60"/>
    </row>
    <row r="16" spans="1:10" s="13" customFormat="1" ht="25" customHeight="1">
      <c r="A16" s="212"/>
      <c r="B16" s="229">
        <v>5</v>
      </c>
      <c r="C16" s="212" t="s">
        <v>29</v>
      </c>
      <c r="D16" s="248"/>
      <c r="E16" s="212"/>
      <c r="F16" s="212"/>
      <c r="G16" s="229"/>
      <c r="H16" s="60"/>
      <c r="I16" s="60"/>
      <c r="J16" s="60"/>
    </row>
    <row r="17" spans="1:28" s="47" customFormat="1" ht="25" customHeight="1">
      <c r="A17" s="209"/>
      <c r="B17" s="209"/>
      <c r="C17" s="212" t="s">
        <v>30</v>
      </c>
      <c r="D17" s="234"/>
      <c r="E17" s="209"/>
      <c r="F17" s="209"/>
      <c r="G17" s="234"/>
      <c r="H17" s="168"/>
      <c r="I17" s="168"/>
      <c r="J17" s="168"/>
    </row>
    <row r="19" spans="1:28" ht="16">
      <c r="AB19" s="87"/>
    </row>
  </sheetData>
  <pageMargins left="0.70866141732283472" right="0.70866141732283472" top="0.74803149606299213" bottom="0.74803149606299213" header="0.31496062992125984" footer="0.31496062992125984"/>
  <pageSetup paperSize="9" scale="70" orientation="landscape" horizontalDpi="300" verticalDpi="300" r:id="rId1"/>
  <headerFooter>
    <oddFooter>&amp;R&amp;D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pageSetUpPr fitToPage="1"/>
  </sheetPr>
  <dimension ref="A1:O37"/>
  <sheetViews>
    <sheetView showGridLines="0" topLeftCell="A24" zoomScaleNormal="100" zoomScalePageLayoutView="25" workbookViewId="0">
      <selection activeCell="C44" sqref="C44"/>
    </sheetView>
  </sheetViews>
  <sheetFormatPr baseColWidth="10" defaultColWidth="8.83203125" defaultRowHeight="16"/>
  <cols>
    <col min="1" max="1" width="2.5" style="47" customWidth="1"/>
    <col min="2" max="2" width="5" style="47" customWidth="1"/>
    <col min="3" max="3" width="68.5" style="47" customWidth="1"/>
    <col min="4" max="4" width="22.83203125" style="47" customWidth="1"/>
    <col min="5" max="5" width="19" style="47" customWidth="1"/>
    <col min="6" max="6" width="20.1640625" style="47" customWidth="1"/>
    <col min="7" max="9" width="23.83203125" style="83" customWidth="1"/>
    <col min="10" max="10" width="23.83203125" style="47" customWidth="1"/>
    <col min="11" max="11" width="8.83203125" style="47"/>
    <col min="12" max="12" width="10.83203125" style="47" bestFit="1" customWidth="1"/>
    <col min="13" max="16384" width="8.83203125" style="47"/>
  </cols>
  <sheetData>
    <row r="1" spans="1:15" s="5" customFormat="1" ht="17" thickBot="1">
      <c r="B1" s="1"/>
      <c r="C1" s="2"/>
      <c r="D1" s="3"/>
      <c r="E1" s="3"/>
      <c r="F1" s="3"/>
      <c r="G1" s="4"/>
      <c r="H1" s="44"/>
      <c r="J1" s="31"/>
      <c r="K1" s="31"/>
    </row>
    <row r="2" spans="1:15" s="7" customFormat="1" ht="38" customHeight="1">
      <c r="A2" s="45"/>
      <c r="B2" s="194" t="str">
        <f>'2. Invulblad opslag '!B3</f>
        <v xml:space="preserve">Prijzenblad Hogeschool Rotterdam </v>
      </c>
      <c r="C2" s="195"/>
      <c r="D2" s="195"/>
      <c r="E2" s="195"/>
      <c r="F2" s="195"/>
      <c r="G2" s="195"/>
      <c r="H2" s="195"/>
      <c r="I2" s="195"/>
      <c r="J2" s="46"/>
      <c r="K2" s="46"/>
      <c r="L2" s="46"/>
      <c r="M2" s="46"/>
      <c r="N2" s="46"/>
      <c r="O2" s="46"/>
    </row>
    <row r="3" spans="1:15">
      <c r="B3" s="47" t="s">
        <v>31</v>
      </c>
      <c r="G3" s="47"/>
      <c r="H3" s="47"/>
      <c r="I3" s="47"/>
    </row>
    <row r="4" spans="1:15">
      <c r="G4" s="47"/>
      <c r="H4" s="47"/>
      <c r="I4" s="47"/>
    </row>
    <row r="5" spans="1:15">
      <c r="B5" s="48" t="s">
        <v>32</v>
      </c>
      <c r="G5" s="47"/>
      <c r="H5" s="47"/>
      <c r="I5" s="47"/>
    </row>
    <row r="6" spans="1:15">
      <c r="B6" s="47" t="s">
        <v>132</v>
      </c>
      <c r="G6" s="47"/>
      <c r="H6" s="47"/>
      <c r="I6" s="47"/>
    </row>
    <row r="7" spans="1:15">
      <c r="B7" s="49" t="s">
        <v>33</v>
      </c>
      <c r="G7" s="47"/>
      <c r="H7" s="50"/>
      <c r="I7" s="50"/>
    </row>
    <row r="8" spans="1:15">
      <c r="B8" s="49" t="s">
        <v>34</v>
      </c>
      <c r="G8" s="47"/>
      <c r="H8" s="50"/>
      <c r="I8" s="50"/>
    </row>
    <row r="9" spans="1:15">
      <c r="B9" s="49" t="s">
        <v>35</v>
      </c>
      <c r="G9" s="47"/>
      <c r="H9" s="50"/>
      <c r="I9" s="50"/>
    </row>
    <row r="10" spans="1:15">
      <c r="B10" s="49" t="s">
        <v>36</v>
      </c>
      <c r="G10" s="47"/>
      <c r="H10" s="50"/>
      <c r="I10" s="50"/>
    </row>
    <row r="11" spans="1:15">
      <c r="B11" s="49" t="s">
        <v>37</v>
      </c>
      <c r="G11" s="47"/>
      <c r="H11" s="50"/>
      <c r="I11" s="50"/>
    </row>
    <row r="12" spans="1:15">
      <c r="B12" s="84" t="s">
        <v>133</v>
      </c>
      <c r="G12" s="47"/>
      <c r="H12" s="50"/>
      <c r="I12" s="50"/>
    </row>
    <row r="13" spans="1:15" ht="54" customHeight="1" thickBot="1">
      <c r="B13" s="196" t="s">
        <v>38</v>
      </c>
      <c r="C13" s="197"/>
      <c r="D13" s="197"/>
      <c r="E13" s="193"/>
      <c r="F13" s="193"/>
      <c r="G13" s="47"/>
      <c r="H13" s="47"/>
      <c r="I13" s="50"/>
    </row>
    <row r="14" spans="1:15" s="13" customFormat="1" ht="51">
      <c r="B14" s="174" t="s">
        <v>39</v>
      </c>
      <c r="C14" s="175" t="s">
        <v>40</v>
      </c>
      <c r="D14" s="176"/>
      <c r="E14" s="177" t="s">
        <v>41</v>
      </c>
      <c r="F14" s="178" t="s">
        <v>42</v>
      </c>
      <c r="G14" s="51" t="s">
        <v>43</v>
      </c>
      <c r="H14" s="52" t="s">
        <v>44</v>
      </c>
      <c r="I14" s="177" t="s">
        <v>45</v>
      </c>
      <c r="J14" s="177" t="s">
        <v>46</v>
      </c>
      <c r="M14" s="171"/>
    </row>
    <row r="15" spans="1:15" s="13" customFormat="1" ht="39" customHeight="1">
      <c r="B15" s="53">
        <v>1</v>
      </c>
      <c r="C15" s="54" t="s">
        <v>47</v>
      </c>
      <c r="D15" s="55"/>
      <c r="E15" s="56">
        <v>-0.02</v>
      </c>
      <c r="F15" s="56">
        <v>0.02</v>
      </c>
      <c r="G15" s="57">
        <v>0</v>
      </c>
      <c r="H15" s="58" t="str">
        <f>IF(L15=FALSE,"NIET GELDIG","GELDIG")</f>
        <v>GELDIG</v>
      </c>
      <c r="I15" s="58">
        <f>$I$26/$H$26</f>
        <v>9.0909090909090912E-2</v>
      </c>
      <c r="J15" s="59">
        <f>I15*G15</f>
        <v>0</v>
      </c>
      <c r="L15" s="60" t="b">
        <f t="shared" ref="L15:L25" si="0">IF(OR(G15&lt;E15,G15&gt;F15),FALSE,TRUE)</f>
        <v>1</v>
      </c>
      <c r="M15" s="61"/>
    </row>
    <row r="16" spans="1:15" s="13" customFormat="1" ht="39" customHeight="1">
      <c r="B16" s="62">
        <v>2</v>
      </c>
      <c r="C16" s="63" t="s">
        <v>48</v>
      </c>
      <c r="D16" s="64"/>
      <c r="E16" s="65">
        <v>-0.02</v>
      </c>
      <c r="F16" s="66">
        <v>0.02</v>
      </c>
      <c r="G16" s="67">
        <v>0</v>
      </c>
      <c r="H16" s="68" t="str">
        <f t="shared" ref="H16:H25" si="1">IF(L16=FALSE,"NIET GELDIG","GELDIG")</f>
        <v>GELDIG</v>
      </c>
      <c r="I16" s="68">
        <f t="shared" ref="I16:I25" si="2">$I$26/$H$26</f>
        <v>9.0909090909090912E-2</v>
      </c>
      <c r="J16" s="69">
        <f t="shared" ref="J16:J25" si="3">I16*G16</f>
        <v>0</v>
      </c>
      <c r="L16" s="60" t="b">
        <f t="shared" si="0"/>
        <v>1</v>
      </c>
      <c r="M16" s="61"/>
    </row>
    <row r="17" spans="2:13" s="13" customFormat="1" ht="39" customHeight="1">
      <c r="B17" s="53">
        <v>3</v>
      </c>
      <c r="C17" s="54" t="s">
        <v>49</v>
      </c>
      <c r="D17" s="55"/>
      <c r="E17" s="56">
        <v>-0.02</v>
      </c>
      <c r="F17" s="56">
        <v>0.02</v>
      </c>
      <c r="G17" s="67">
        <v>0</v>
      </c>
      <c r="H17" s="58" t="str">
        <f t="shared" si="1"/>
        <v>GELDIG</v>
      </c>
      <c r="I17" s="58">
        <f t="shared" si="2"/>
        <v>9.0909090909090912E-2</v>
      </c>
      <c r="J17" s="59">
        <f t="shared" si="3"/>
        <v>0</v>
      </c>
      <c r="L17" s="60" t="b">
        <f t="shared" si="0"/>
        <v>1</v>
      </c>
      <c r="M17" s="61"/>
    </row>
    <row r="18" spans="2:13" s="13" customFormat="1" ht="39" customHeight="1">
      <c r="B18" s="62">
        <v>4</v>
      </c>
      <c r="C18" s="63" t="s">
        <v>50</v>
      </c>
      <c r="D18" s="64"/>
      <c r="E18" s="65">
        <v>-0.02</v>
      </c>
      <c r="F18" s="66">
        <v>0.02</v>
      </c>
      <c r="G18" s="67">
        <v>0</v>
      </c>
      <c r="H18" s="68" t="str">
        <f t="shared" si="1"/>
        <v>GELDIG</v>
      </c>
      <c r="I18" s="68">
        <f t="shared" si="2"/>
        <v>9.0909090909090912E-2</v>
      </c>
      <c r="J18" s="69">
        <f t="shared" si="3"/>
        <v>0</v>
      </c>
      <c r="L18" s="60" t="b">
        <f t="shared" si="0"/>
        <v>1</v>
      </c>
      <c r="M18" s="61"/>
    </row>
    <row r="19" spans="2:13" s="13" customFormat="1" ht="39" customHeight="1">
      <c r="B19" s="53">
        <v>5</v>
      </c>
      <c r="C19" s="54" t="s">
        <v>51</v>
      </c>
      <c r="D19" s="55"/>
      <c r="E19" s="56">
        <v>-0.02</v>
      </c>
      <c r="F19" s="56">
        <v>0.02</v>
      </c>
      <c r="G19" s="67">
        <v>0</v>
      </c>
      <c r="H19" s="58" t="str">
        <f t="shared" si="1"/>
        <v>GELDIG</v>
      </c>
      <c r="I19" s="58">
        <f t="shared" si="2"/>
        <v>9.0909090909090912E-2</v>
      </c>
      <c r="J19" s="59">
        <f t="shared" si="3"/>
        <v>0</v>
      </c>
      <c r="L19" s="60" t="b">
        <f t="shared" si="0"/>
        <v>1</v>
      </c>
      <c r="M19" s="61"/>
    </row>
    <row r="20" spans="2:13" s="13" customFormat="1" ht="39" customHeight="1">
      <c r="B20" s="62">
        <v>6</v>
      </c>
      <c r="C20" s="63" t="s">
        <v>52</v>
      </c>
      <c r="D20" s="64"/>
      <c r="E20" s="65">
        <v>-0.02</v>
      </c>
      <c r="F20" s="66">
        <v>0.02</v>
      </c>
      <c r="G20" s="67">
        <v>0</v>
      </c>
      <c r="H20" s="68" t="str">
        <f t="shared" si="1"/>
        <v>GELDIG</v>
      </c>
      <c r="I20" s="68">
        <f t="shared" si="2"/>
        <v>9.0909090909090912E-2</v>
      </c>
      <c r="J20" s="69">
        <f t="shared" si="3"/>
        <v>0</v>
      </c>
      <c r="L20" s="60" t="b">
        <f>IF(OR(G20&lt;E20,G20&gt;F20),FALSE,TRUE)</f>
        <v>1</v>
      </c>
      <c r="M20" s="61"/>
    </row>
    <row r="21" spans="2:13" s="13" customFormat="1" ht="39" customHeight="1">
      <c r="B21" s="53">
        <v>7</v>
      </c>
      <c r="C21" s="54" t="s">
        <v>53</v>
      </c>
      <c r="D21" s="55"/>
      <c r="E21" s="56">
        <v>-0.02</v>
      </c>
      <c r="F21" s="56">
        <v>0.02</v>
      </c>
      <c r="G21" s="67">
        <v>0</v>
      </c>
      <c r="H21" s="58" t="str">
        <f t="shared" si="1"/>
        <v>GELDIG</v>
      </c>
      <c r="I21" s="58">
        <f t="shared" si="2"/>
        <v>9.0909090909090912E-2</v>
      </c>
      <c r="J21" s="59">
        <f t="shared" si="3"/>
        <v>0</v>
      </c>
      <c r="L21" s="60" t="b">
        <f t="shared" ref="L21:L24" si="4">IF(OR(G21&lt;E21,G21&gt;F21),FALSE,TRUE)</f>
        <v>1</v>
      </c>
      <c r="M21" s="61"/>
    </row>
    <row r="22" spans="2:13" s="13" customFormat="1" ht="39" customHeight="1">
      <c r="B22" s="62">
        <v>8</v>
      </c>
      <c r="C22" s="63" t="s">
        <v>54</v>
      </c>
      <c r="D22" s="64"/>
      <c r="E22" s="65">
        <v>-0.02</v>
      </c>
      <c r="F22" s="66">
        <v>0.02</v>
      </c>
      <c r="G22" s="67">
        <v>0</v>
      </c>
      <c r="H22" s="68" t="str">
        <f>IF(L22=FALSE,"NIET GELDIG","GELDIG")</f>
        <v>GELDIG</v>
      </c>
      <c r="I22" s="68">
        <f t="shared" si="2"/>
        <v>9.0909090909090912E-2</v>
      </c>
      <c r="J22" s="69">
        <f t="shared" ref="J22:J23" si="5">I22*G22</f>
        <v>0</v>
      </c>
      <c r="L22" s="60" t="b">
        <f t="shared" si="4"/>
        <v>1</v>
      </c>
      <c r="M22" s="61"/>
    </row>
    <row r="23" spans="2:13" s="13" customFormat="1" ht="39" customHeight="1">
      <c r="B23" s="53">
        <v>9</v>
      </c>
      <c r="C23" s="54" t="s">
        <v>55</v>
      </c>
      <c r="D23" s="55"/>
      <c r="E23" s="56">
        <v>-0.02</v>
      </c>
      <c r="F23" s="56">
        <v>0.02</v>
      </c>
      <c r="G23" s="67">
        <v>0</v>
      </c>
      <c r="H23" s="58" t="str">
        <f t="shared" si="1"/>
        <v>GELDIG</v>
      </c>
      <c r="I23" s="58">
        <f t="shared" si="2"/>
        <v>9.0909090909090912E-2</v>
      </c>
      <c r="J23" s="59">
        <f t="shared" si="5"/>
        <v>0</v>
      </c>
      <c r="L23" s="60" t="b">
        <f t="shared" si="4"/>
        <v>1</v>
      </c>
      <c r="M23" s="61"/>
    </row>
    <row r="24" spans="2:13" s="13" customFormat="1" ht="39" customHeight="1">
      <c r="B24" s="62">
        <v>10</v>
      </c>
      <c r="C24" s="63" t="s">
        <v>56</v>
      </c>
      <c r="D24" s="64"/>
      <c r="E24" s="65">
        <v>-0.02</v>
      </c>
      <c r="F24" s="66">
        <v>0.02</v>
      </c>
      <c r="G24" s="67">
        <v>0</v>
      </c>
      <c r="H24" s="68" t="str">
        <f t="shared" si="1"/>
        <v>GELDIG</v>
      </c>
      <c r="I24" s="68">
        <f t="shared" si="2"/>
        <v>9.0909090909090912E-2</v>
      </c>
      <c r="J24" s="69">
        <f t="shared" si="3"/>
        <v>0</v>
      </c>
      <c r="L24" s="60" t="b">
        <f t="shared" si="4"/>
        <v>1</v>
      </c>
      <c r="M24" s="61"/>
    </row>
    <row r="25" spans="2:13" s="13" customFormat="1" ht="39" customHeight="1">
      <c r="B25" s="179">
        <v>11</v>
      </c>
      <c r="C25" s="180" t="s">
        <v>57</v>
      </c>
      <c r="D25" s="181"/>
      <c r="E25" s="182">
        <v>-0.02</v>
      </c>
      <c r="F25" s="182">
        <v>0.02</v>
      </c>
      <c r="G25" s="70">
        <v>0</v>
      </c>
      <c r="H25" s="183" t="str">
        <f t="shared" si="1"/>
        <v>GELDIG</v>
      </c>
      <c r="I25" s="183">
        <f t="shared" si="2"/>
        <v>9.0909090909090912E-2</v>
      </c>
      <c r="J25" s="184">
        <f t="shared" si="3"/>
        <v>0</v>
      </c>
      <c r="L25" s="60" t="b">
        <f t="shared" si="0"/>
        <v>1</v>
      </c>
      <c r="M25" s="61"/>
    </row>
    <row r="26" spans="2:13" s="13" customFormat="1" ht="45.75" customHeight="1">
      <c r="B26" s="71"/>
      <c r="C26" s="72" t="s">
        <v>58</v>
      </c>
      <c r="D26" s="73"/>
      <c r="E26" s="73"/>
      <c r="F26" s="73"/>
      <c r="H26" s="166">
        <f>COUNT(B15:B25)</f>
        <v>11</v>
      </c>
      <c r="I26" s="74">
        <v>1</v>
      </c>
      <c r="J26" s="75">
        <f>SUM(J15:J25)</f>
        <v>0</v>
      </c>
    </row>
    <row r="27" spans="2:13">
      <c r="B27" s="173" t="s">
        <v>114</v>
      </c>
      <c r="C27" s="172"/>
      <c r="D27" s="172"/>
      <c r="E27" s="172"/>
      <c r="F27" s="172"/>
      <c r="G27" s="185"/>
      <c r="H27" s="185"/>
      <c r="I27" s="185"/>
      <c r="J27" s="185"/>
    </row>
    <row r="28" spans="2:13" s="77" customFormat="1">
      <c r="B28" s="76">
        <v>1</v>
      </c>
      <c r="C28" s="77" t="s">
        <v>59</v>
      </c>
      <c r="G28" s="76"/>
      <c r="H28" s="76"/>
      <c r="I28" s="76"/>
    </row>
    <row r="29" spans="2:13" s="77" customFormat="1">
      <c r="B29" s="76">
        <v>2</v>
      </c>
      <c r="C29" s="77" t="s">
        <v>60</v>
      </c>
      <c r="D29" s="78"/>
      <c r="E29" s="78"/>
      <c r="F29" s="78"/>
      <c r="G29" s="76"/>
      <c r="H29" s="76"/>
      <c r="I29" s="76"/>
    </row>
    <row r="30" spans="2:13" s="77" customFormat="1">
      <c r="B30" s="76">
        <v>3</v>
      </c>
      <c r="C30" s="77" t="s">
        <v>61</v>
      </c>
      <c r="G30" s="79"/>
      <c r="H30" s="76"/>
      <c r="I30" s="76"/>
    </row>
    <row r="31" spans="2:13" s="77" customFormat="1">
      <c r="B31" s="76">
        <v>4</v>
      </c>
      <c r="C31" s="77" t="s">
        <v>62</v>
      </c>
      <c r="G31" s="79"/>
      <c r="H31" s="76"/>
      <c r="I31" s="76"/>
    </row>
    <row r="32" spans="2:13" s="77" customFormat="1">
      <c r="B32" s="76">
        <v>5</v>
      </c>
      <c r="C32" s="77" t="s">
        <v>63</v>
      </c>
      <c r="G32" s="79"/>
      <c r="H32" s="76"/>
      <c r="I32" s="76"/>
    </row>
    <row r="33" spans="2:10" s="77" customFormat="1">
      <c r="B33" s="192">
        <v>6</v>
      </c>
      <c r="C33" s="187" t="s">
        <v>134</v>
      </c>
      <c r="D33" s="186"/>
      <c r="E33" s="188"/>
      <c r="F33" s="188"/>
      <c r="G33" s="188"/>
      <c r="H33" s="188"/>
      <c r="I33" s="188"/>
      <c r="J33" s="188"/>
    </row>
    <row r="34" spans="2:10" s="80" customFormat="1" ht="32.25" customHeight="1">
      <c r="C34" s="77" t="s">
        <v>20</v>
      </c>
      <c r="G34" s="81"/>
      <c r="H34" s="81"/>
      <c r="I34" s="81"/>
    </row>
    <row r="37" spans="2:10">
      <c r="C37" s="82"/>
    </row>
  </sheetData>
  <mergeCells count="2">
    <mergeCell ref="B2:I2"/>
    <mergeCell ref="B13:F13"/>
  </mergeCells>
  <dataValidations count="1">
    <dataValidation type="decimal" allowBlank="1" showInputMessage="1" showErrorMessage="1" sqref="J26" xr:uid="{00000000-0002-0000-0400-000000000000}">
      <formula1>$G$2</formula1>
      <formula2>$H$2</formula2>
    </dataValidation>
  </dataValidations>
  <pageMargins left="0.70866141732283472" right="0.70866141732283472" top="0.74803149606299213" bottom="0.74803149606299213" header="0.31496062992125984" footer="0.31496062992125984"/>
  <pageSetup paperSize="9" scale="52" orientation="landscape" horizontalDpi="300" verticalDpi="300" r:id="rId1"/>
  <headerFooter>
    <oddFooter>&amp;R&amp;D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pageSetUpPr fitToPage="1"/>
  </sheetPr>
  <dimension ref="A1:O17"/>
  <sheetViews>
    <sheetView showGridLines="0" zoomScaleNormal="100" workbookViewId="0">
      <selection activeCell="B22" sqref="B22"/>
    </sheetView>
  </sheetViews>
  <sheetFormatPr baseColWidth="10" defaultColWidth="10.83203125" defaultRowHeight="14"/>
  <cols>
    <col min="1" max="1" width="3" style="34" customWidth="1"/>
    <col min="2" max="2" width="58.5" style="36" customWidth="1"/>
    <col min="3" max="4" width="20" style="36" customWidth="1"/>
    <col min="5" max="5" width="36.6640625" style="36" customWidth="1"/>
    <col min="6" max="6" width="30" style="36" customWidth="1"/>
    <col min="7" max="7" width="29.83203125" style="37" bestFit="1" customWidth="1"/>
    <col min="8" max="8" width="20" style="36" customWidth="1"/>
    <col min="9" max="9" width="15" style="36" bestFit="1" customWidth="1"/>
    <col min="10" max="10" width="12.83203125" style="36" bestFit="1" customWidth="1"/>
    <col min="11" max="11" width="12.83203125" style="36" customWidth="1"/>
    <col min="12" max="12" width="11" style="36" bestFit="1" customWidth="1"/>
    <col min="13" max="13" width="14.5" style="36" bestFit="1" customWidth="1"/>
    <col min="14" max="14" width="15" style="36" bestFit="1" customWidth="1"/>
    <col min="15" max="15" width="11.5" style="36" bestFit="1" customWidth="1"/>
    <col min="16" max="16384" width="10.83203125" style="36"/>
  </cols>
  <sheetData>
    <row r="1" spans="1:15" s="5" customFormat="1" ht="29.5" customHeight="1">
      <c r="A1" s="203"/>
      <c r="B1" s="260"/>
      <c r="C1" s="208"/>
      <c r="D1" s="203"/>
      <c r="E1" s="203"/>
      <c r="F1" s="261"/>
      <c r="G1" s="262"/>
      <c r="H1" s="203"/>
      <c r="I1" s="208"/>
      <c r="J1" s="203"/>
    </row>
    <row r="2" spans="1:15" s="33" customFormat="1" ht="45.5" customHeight="1">
      <c r="A2" s="263"/>
      <c r="B2" s="264" t="str">
        <f>'3. Invulblad per doelgroep'!B2:I2</f>
        <v xml:space="preserve">Prijzenblad Hogeschool Rotterdam </v>
      </c>
      <c r="C2" s="265"/>
      <c r="D2" s="265"/>
      <c r="E2" s="265"/>
      <c r="F2" s="265"/>
      <c r="G2" s="265"/>
      <c r="H2" s="265"/>
      <c r="I2" s="266"/>
      <c r="J2" s="266"/>
      <c r="K2" s="32"/>
      <c r="L2" s="32"/>
      <c r="M2" s="32"/>
      <c r="N2" s="32"/>
    </row>
    <row r="3" spans="1:15" ht="22" customHeight="1">
      <c r="A3" s="234"/>
      <c r="B3" s="212" t="s">
        <v>64</v>
      </c>
      <c r="C3" s="209"/>
      <c r="D3" s="209"/>
      <c r="E3" s="209"/>
      <c r="F3" s="209"/>
      <c r="G3" s="267"/>
      <c r="H3" s="209"/>
      <c r="I3" s="209"/>
      <c r="J3" s="209"/>
    </row>
    <row r="4" spans="1:15" s="38" customFormat="1" ht="60" customHeight="1">
      <c r="A4" s="268"/>
      <c r="B4" s="269" t="s">
        <v>65</v>
      </c>
      <c r="C4" s="270" t="s">
        <v>66</v>
      </c>
      <c r="D4" s="270" t="s">
        <v>67</v>
      </c>
      <c r="E4" s="271" t="s">
        <v>68</v>
      </c>
      <c r="F4" s="271" t="s">
        <v>69</v>
      </c>
      <c r="G4" s="272" t="s">
        <v>70</v>
      </c>
      <c r="H4" s="271" t="s">
        <v>71</v>
      </c>
      <c r="I4" s="273"/>
      <c r="J4" s="274"/>
    </row>
    <row r="5" spans="1:15" s="35" customFormat="1" ht="63" customHeight="1" thickBot="1">
      <c r="A5" s="229"/>
      <c r="B5" s="275" t="s">
        <v>113</v>
      </c>
      <c r="C5" s="276">
        <v>60000</v>
      </c>
      <c r="D5" s="277">
        <v>90</v>
      </c>
      <c r="E5" s="278">
        <f>'3. Invulblad per doelgroep'!J26</f>
        <v>0</v>
      </c>
      <c r="F5" s="277">
        <f>(100%+E5)*D5</f>
        <v>90</v>
      </c>
      <c r="G5" s="279">
        <f>'2. Invulblad opslag '!D7</f>
        <v>0</v>
      </c>
      <c r="H5" s="280">
        <f>(C5*F5)+(C5*G5)</f>
        <v>5400000</v>
      </c>
      <c r="I5" s="212"/>
      <c r="J5" s="281"/>
      <c r="K5" s="39"/>
      <c r="L5" s="39"/>
      <c r="N5" s="40"/>
      <c r="O5" s="41"/>
    </row>
    <row r="6" spans="1:15" s="35" customFormat="1" ht="76.5" customHeight="1" thickTop="1">
      <c r="A6" s="229"/>
      <c r="B6" s="282" t="s">
        <v>135</v>
      </c>
      <c r="C6" s="283">
        <v>30000</v>
      </c>
      <c r="D6" s="284">
        <v>90</v>
      </c>
      <c r="E6" s="285">
        <f>'3. Invulblad per doelgroep'!J26</f>
        <v>0</v>
      </c>
      <c r="F6" s="284">
        <f>(100%+E6)*D6</f>
        <v>90</v>
      </c>
      <c r="G6" s="286">
        <f>'2. Invulblad opslag '!D8</f>
        <v>0</v>
      </c>
      <c r="H6" s="287">
        <f>(C6*F6)+(C6*G6)</f>
        <v>2700000</v>
      </c>
      <c r="I6" s="212"/>
      <c r="J6" s="281"/>
      <c r="K6" s="39"/>
      <c r="L6" s="39"/>
      <c r="M6" s="42"/>
      <c r="N6" s="40"/>
    </row>
    <row r="7" spans="1:15" s="35" customFormat="1" ht="43.5" customHeight="1">
      <c r="A7" s="229"/>
      <c r="B7" s="288"/>
      <c r="C7" s="289"/>
      <c r="D7" s="289" t="s">
        <v>72</v>
      </c>
      <c r="E7" s="289"/>
      <c r="F7" s="289"/>
      <c r="G7" s="290" t="s">
        <v>73</v>
      </c>
      <c r="H7" s="291">
        <f>SUM(H5:H6)</f>
        <v>8100000</v>
      </c>
      <c r="I7" s="212"/>
      <c r="J7" s="281"/>
      <c r="K7" s="39"/>
      <c r="L7" s="39"/>
    </row>
    <row r="8" spans="1:15" ht="22" customHeight="1">
      <c r="A8" s="234"/>
      <c r="B8" s="209"/>
      <c r="C8" s="209"/>
      <c r="D8" s="209"/>
      <c r="E8" s="209"/>
      <c r="F8" s="209"/>
      <c r="G8" s="267"/>
      <c r="H8" s="292"/>
      <c r="I8" s="209"/>
      <c r="J8" s="293"/>
      <c r="K8" s="43"/>
    </row>
    <row r="9" spans="1:15" s="47" customFormat="1" ht="18">
      <c r="A9" s="209"/>
      <c r="B9" s="247" t="s">
        <v>114</v>
      </c>
      <c r="C9" s="245"/>
      <c r="D9" s="245"/>
      <c r="E9" s="245"/>
      <c r="F9" s="245"/>
      <c r="G9" s="294"/>
      <c r="H9" s="294"/>
      <c r="I9" s="212"/>
      <c r="J9" s="281"/>
    </row>
    <row r="10" spans="1:15" s="35" customFormat="1" ht="16.5" customHeight="1">
      <c r="A10" s="229">
        <v>1</v>
      </c>
      <c r="B10" s="212" t="s">
        <v>116</v>
      </c>
      <c r="C10" s="212"/>
      <c r="D10" s="212"/>
      <c r="E10" s="212"/>
      <c r="F10" s="212"/>
      <c r="G10" s="295"/>
      <c r="H10" s="212"/>
      <c r="I10" s="209"/>
      <c r="J10" s="293"/>
    </row>
    <row r="11" spans="1:15" s="35" customFormat="1" ht="16.5" customHeight="1">
      <c r="A11" s="229">
        <v>2</v>
      </c>
      <c r="B11" s="212" t="s">
        <v>117</v>
      </c>
      <c r="C11" s="212"/>
      <c r="D11" s="212"/>
      <c r="E11" s="212"/>
      <c r="F11" s="212"/>
      <c r="G11" s="295"/>
      <c r="H11" s="212"/>
      <c r="I11" s="212"/>
      <c r="J11" s="281"/>
    </row>
    <row r="12" spans="1:15" s="35" customFormat="1" ht="16.5" customHeight="1">
      <c r="A12" s="229">
        <v>3</v>
      </c>
      <c r="B12" s="296" t="s">
        <v>74</v>
      </c>
      <c r="C12" s="212"/>
      <c r="D12" s="212"/>
      <c r="E12" s="212"/>
      <c r="F12" s="212"/>
      <c r="G12" s="295"/>
      <c r="H12" s="212"/>
      <c r="I12" s="209"/>
      <c r="J12" s="293"/>
    </row>
    <row r="13" spans="1:15" s="35" customFormat="1" ht="16.5" customHeight="1">
      <c r="A13" s="229">
        <v>4</v>
      </c>
      <c r="B13" s="212" t="s">
        <v>75</v>
      </c>
      <c r="C13" s="212"/>
      <c r="D13" s="212"/>
      <c r="E13" s="212"/>
      <c r="F13" s="212"/>
      <c r="G13" s="295"/>
      <c r="H13" s="212"/>
      <c r="I13" s="212"/>
      <c r="J13" s="281"/>
    </row>
    <row r="14" spans="1:15" s="35" customFormat="1" ht="16.5" customHeight="1">
      <c r="A14" s="229"/>
      <c r="B14" s="212"/>
      <c r="C14" s="212"/>
      <c r="D14" s="212"/>
      <c r="E14" s="212"/>
      <c r="F14" s="212"/>
      <c r="G14" s="295"/>
      <c r="H14" s="212"/>
      <c r="I14" s="209"/>
      <c r="J14" s="293"/>
    </row>
    <row r="15" spans="1:15" s="35" customFormat="1" ht="16.5" customHeight="1">
      <c r="A15" s="229"/>
      <c r="B15" s="212" t="s">
        <v>20</v>
      </c>
      <c r="C15" s="212"/>
      <c r="D15" s="212"/>
      <c r="E15" s="212"/>
      <c r="F15" s="212"/>
      <c r="G15" s="295"/>
      <c r="H15" s="212"/>
      <c r="I15" s="212"/>
      <c r="J15" s="281"/>
    </row>
    <row r="16" spans="1:15" s="35" customFormat="1" ht="16.5" customHeight="1">
      <c r="A16" s="229"/>
      <c r="B16" s="212"/>
      <c r="C16" s="212"/>
      <c r="D16" s="212"/>
      <c r="E16" s="212"/>
      <c r="F16" s="212"/>
      <c r="G16" s="295"/>
      <c r="H16" s="212"/>
      <c r="I16" s="209"/>
      <c r="J16" s="293"/>
    </row>
    <row r="17" spans="1:10" ht="18">
      <c r="A17" s="234"/>
      <c r="B17" s="209"/>
      <c r="C17" s="209"/>
      <c r="D17" s="209"/>
      <c r="E17" s="209"/>
      <c r="F17" s="209"/>
      <c r="G17" s="267"/>
      <c r="H17" s="209"/>
      <c r="I17" s="209"/>
      <c r="J17" s="209"/>
    </row>
  </sheetData>
  <mergeCells count="1">
    <mergeCell ref="B2:H2"/>
  </mergeCells>
  <pageMargins left="0.70866141732283472" right="0.70866141732283472" top="0.74803149606299213" bottom="0.74803149606299213" header="0.31496062992125984" footer="0.31496062992125984"/>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pageSetUpPr fitToPage="1"/>
  </sheetPr>
  <dimension ref="A1:J37"/>
  <sheetViews>
    <sheetView showGridLines="0" zoomScaleNormal="100" workbookViewId="0">
      <selection activeCell="B24" sqref="B24"/>
    </sheetView>
  </sheetViews>
  <sheetFormatPr baseColWidth="10" defaultColWidth="8" defaultRowHeight="16"/>
  <cols>
    <col min="1" max="1" width="1" style="8" customWidth="1"/>
    <col min="2" max="2" width="59.5" style="8" customWidth="1"/>
    <col min="3" max="3" width="58.33203125" style="8" customWidth="1"/>
    <col min="4" max="4" width="18" style="8" bestFit="1" customWidth="1"/>
    <col min="5" max="5" width="24" style="8" customWidth="1"/>
    <col min="6" max="16384" width="8" style="8"/>
  </cols>
  <sheetData>
    <row r="1" spans="2:8" s="5" customFormat="1" ht="29.5" customHeight="1" thickBot="1">
      <c r="B1" s="204"/>
      <c r="C1" s="205"/>
      <c r="D1" s="206"/>
      <c r="E1" s="230"/>
      <c r="F1" s="203"/>
    </row>
    <row r="2" spans="2:8" s="7" customFormat="1" ht="49" customHeight="1">
      <c r="B2" s="297" t="str">
        <f>'4. Berekening inschrijfprijs'!B2:H2</f>
        <v xml:space="preserve">Prijzenblad Hogeschool Rotterdam </v>
      </c>
      <c r="C2" s="298"/>
      <c r="D2" s="298"/>
      <c r="E2" s="298"/>
      <c r="F2" s="299"/>
    </row>
    <row r="3" spans="2:8" ht="18">
      <c r="B3" s="300" t="s">
        <v>76</v>
      </c>
      <c r="C3" s="300"/>
      <c r="D3" s="300"/>
      <c r="E3" s="300"/>
      <c r="F3" s="300"/>
    </row>
    <row r="4" spans="2:8" s="9" customFormat="1" ht="18">
      <c r="B4" s="301"/>
      <c r="C4" s="301"/>
      <c r="D4" s="302"/>
      <c r="E4" s="302"/>
      <c r="F4" s="301"/>
    </row>
    <row r="5" spans="2:8" s="10" customFormat="1" ht="28" customHeight="1">
      <c r="B5" s="303" t="s">
        <v>71</v>
      </c>
      <c r="C5" s="304" t="s">
        <v>77</v>
      </c>
      <c r="D5" s="305" t="s">
        <v>78</v>
      </c>
      <c r="E5" s="306" t="s">
        <v>79</v>
      </c>
      <c r="F5" s="307"/>
    </row>
    <row r="6" spans="2:8" s="10" customFormat="1" ht="20.25" customHeight="1">
      <c r="B6" s="308" t="s">
        <v>80</v>
      </c>
      <c r="C6" s="309">
        <f>'4. Berekening inschrijfprijs'!H7</f>
        <v>8100000</v>
      </c>
      <c r="D6" s="310">
        <v>8013000</v>
      </c>
      <c r="E6" s="310">
        <v>8742000</v>
      </c>
      <c r="F6" s="307"/>
    </row>
    <row r="7" spans="2:8" s="10" customFormat="1" ht="19">
      <c r="B7" s="311" t="s">
        <v>81</v>
      </c>
      <c r="C7" s="312">
        <f>IF(C6&gt;E6,"Prijs is buiten de bandbreedte en is een ongeldige Inschrijving",IF(C6&lt;D6,"Prijs is buiten de bandbreedte en is een ongeldige Inschrijving",C6:C6))</f>
        <v>8100000</v>
      </c>
      <c r="D7" s="313"/>
      <c r="E7" s="313"/>
      <c r="F7" s="307"/>
    </row>
    <row r="8" spans="2:8" s="11" customFormat="1" ht="20.25" customHeight="1">
      <c r="B8" s="314"/>
      <c r="C8" s="307"/>
      <c r="D8" s="315"/>
      <c r="E8" s="315"/>
      <c r="F8" s="316"/>
    </row>
    <row r="9" spans="2:8" s="10" customFormat="1" ht="28" customHeight="1">
      <c r="B9" s="303" t="s">
        <v>82</v>
      </c>
      <c r="C9" s="304" t="s">
        <v>83</v>
      </c>
      <c r="D9" s="317" t="s">
        <v>84</v>
      </c>
      <c r="E9" s="306"/>
      <c r="F9" s="307"/>
    </row>
    <row r="10" spans="2:8" s="10" customFormat="1" ht="20.25" customHeight="1">
      <c r="B10" s="311" t="s">
        <v>123</v>
      </c>
      <c r="C10" s="318">
        <f>D6</f>
        <v>8013000</v>
      </c>
      <c r="D10" s="319">
        <v>250</v>
      </c>
      <c r="E10" s="313"/>
      <c r="F10" s="307"/>
    </row>
    <row r="11" spans="2:8" s="10" customFormat="1" ht="20.25" customHeight="1">
      <c r="B11" s="308" t="s">
        <v>118</v>
      </c>
      <c r="C11" s="309">
        <f>E6</f>
        <v>8742000</v>
      </c>
      <c r="D11" s="320">
        <v>0</v>
      </c>
      <c r="E11" s="321"/>
      <c r="F11" s="307"/>
    </row>
    <row r="12" spans="2:8" s="10" customFormat="1" ht="20.25" customHeight="1">
      <c r="B12" s="322"/>
      <c r="C12" s="323"/>
      <c r="D12" s="324"/>
      <c r="E12" s="325"/>
      <c r="F12" s="307"/>
    </row>
    <row r="13" spans="2:8" s="10" customFormat="1" ht="28" customHeight="1">
      <c r="B13" s="303" t="s">
        <v>85</v>
      </c>
      <c r="C13" s="304" t="s">
        <v>71</v>
      </c>
      <c r="D13" s="305" t="s">
        <v>86</v>
      </c>
      <c r="E13" s="306"/>
      <c r="F13" s="307"/>
    </row>
    <row r="14" spans="2:8" s="10" customFormat="1" ht="49" customHeight="1">
      <c r="B14" s="308" t="s">
        <v>87</v>
      </c>
      <c r="C14" s="326">
        <f>C7</f>
        <v>8100000</v>
      </c>
      <c r="D14" s="327">
        <f xml:space="preserve"> IFERROR(D10 - (C14 - C10)/(C11-C10)*(D10),0)</f>
        <v>220.16460905349794</v>
      </c>
      <c r="E14" s="321"/>
      <c r="F14" s="307"/>
    </row>
    <row r="15" spans="2:8" s="10" customFormat="1" ht="41.25" customHeight="1">
      <c r="B15" s="311"/>
      <c r="C15" s="318"/>
      <c r="D15" s="328"/>
      <c r="E15" s="328"/>
      <c r="F15" s="307"/>
    </row>
    <row r="16" spans="2:8" ht="18">
      <c r="B16" s="301"/>
      <c r="C16" s="300"/>
      <c r="D16" s="329"/>
      <c r="E16" s="300"/>
      <c r="F16" s="307"/>
      <c r="G16" s="10"/>
      <c r="H16" s="10"/>
    </row>
    <row r="17" spans="1:10" s="47" customFormat="1" ht="18">
      <c r="B17" s="247" t="s">
        <v>114</v>
      </c>
      <c r="C17" s="245"/>
      <c r="D17" s="245"/>
      <c r="E17" s="245"/>
      <c r="F17" s="307"/>
      <c r="G17" s="10"/>
      <c r="H17" s="10"/>
      <c r="I17" s="35"/>
      <c r="J17" s="39"/>
    </row>
    <row r="18" spans="1:10" s="13" customFormat="1" ht="25" customHeight="1">
      <c r="A18" s="12"/>
      <c r="B18" s="212" t="s">
        <v>88</v>
      </c>
      <c r="C18" s="212"/>
      <c r="D18" s="212"/>
      <c r="E18" s="212"/>
      <c r="F18" s="212"/>
    </row>
    <row r="19" spans="1:10" s="13" customFormat="1" ht="33.5" customHeight="1">
      <c r="A19" s="12"/>
      <c r="B19" s="330" t="s">
        <v>89</v>
      </c>
      <c r="C19" s="331"/>
      <c r="D19" s="331"/>
      <c r="E19" s="331"/>
      <c r="F19" s="212"/>
    </row>
    <row r="20" spans="1:10" s="13" customFormat="1" ht="25" customHeight="1">
      <c r="A20" s="12"/>
      <c r="B20" s="212" t="s">
        <v>119</v>
      </c>
      <c r="C20" s="307"/>
      <c r="D20" s="212"/>
      <c r="E20" s="212"/>
      <c r="F20" s="212"/>
    </row>
    <row r="21" spans="1:10" ht="18">
      <c r="B21" s="332" t="s">
        <v>120</v>
      </c>
      <c r="C21" s="333"/>
      <c r="D21" s="334"/>
      <c r="E21" s="334"/>
      <c r="F21" s="300"/>
    </row>
    <row r="22" spans="1:10" ht="18">
      <c r="B22" s="332"/>
      <c r="C22" s="335"/>
      <c r="D22" s="334"/>
      <c r="E22" s="334"/>
      <c r="F22" s="300"/>
    </row>
    <row r="23" spans="1:10">
      <c r="B23" s="15"/>
      <c r="C23" s="189"/>
      <c r="E23" s="14"/>
    </row>
    <row r="24" spans="1:10">
      <c r="C24" s="190"/>
    </row>
    <row r="26" spans="1:10">
      <c r="C26" s="191"/>
    </row>
    <row r="37" spans="2:3">
      <c r="B37" s="16">
        <v>104256928.93000001</v>
      </c>
      <c r="C37" s="16">
        <v>107816531.14</v>
      </c>
    </row>
  </sheetData>
  <mergeCells count="2">
    <mergeCell ref="D4:E4"/>
    <mergeCell ref="B19:E19"/>
  </mergeCells>
  <pageMargins left="0.70866141732283472" right="0.70866141732283472" top="0.74803149606299213" bottom="0.74803149606299213" header="0.31496062992125984" footer="0.31496062992125984"/>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D54D3-8127-794B-9288-22E324AA6EDC}">
  <sheetPr>
    <tabColor theme="1"/>
  </sheetPr>
  <dimension ref="A2:O191"/>
  <sheetViews>
    <sheetView showGridLines="0" topLeftCell="A61" zoomScaleNormal="100" workbookViewId="0">
      <selection activeCell="Y42" sqref="Y42"/>
    </sheetView>
  </sheetViews>
  <sheetFormatPr baseColWidth="10" defaultColWidth="8.83203125" defaultRowHeight="16"/>
  <cols>
    <col min="1" max="1" width="2" style="27" customWidth="1"/>
    <col min="2" max="2" width="1.83203125" style="27" customWidth="1"/>
    <col min="3" max="3" width="14.5" style="27" customWidth="1"/>
    <col min="4" max="4" width="11.83203125" style="27" customWidth="1"/>
    <col min="5" max="5" width="12" style="27" customWidth="1"/>
    <col min="6" max="6" width="4.33203125" style="27" customWidth="1"/>
    <col min="7" max="7" width="13.33203125" style="27" customWidth="1"/>
    <col min="8" max="8" width="12.5" style="27" customWidth="1"/>
    <col min="9" max="9" width="4.5" style="27" customWidth="1"/>
    <col min="10" max="10" width="15.5" style="27" customWidth="1"/>
    <col min="11" max="11" width="13.1640625" style="27" customWidth="1"/>
    <col min="12" max="12" width="3.83203125" style="27" customWidth="1"/>
    <col min="13" max="13" width="11.5" style="27" customWidth="1"/>
    <col min="14" max="14" width="17" style="100" customWidth="1"/>
    <col min="15" max="15" width="21.1640625" style="27" customWidth="1"/>
    <col min="16" max="16384" width="8.83203125" style="27"/>
  </cols>
  <sheetData>
    <row r="2" spans="1:15" s="30" customFormat="1" ht="35.5" customHeight="1">
      <c r="B2" s="6" t="s">
        <v>90</v>
      </c>
      <c r="C2" s="29"/>
      <c r="D2" s="29"/>
      <c r="E2" s="29"/>
      <c r="F2" s="29"/>
      <c r="G2" s="29"/>
      <c r="H2" s="29"/>
      <c r="I2" s="29"/>
      <c r="J2" s="29"/>
      <c r="K2" s="29"/>
      <c r="L2" s="29"/>
      <c r="M2" s="29"/>
      <c r="N2" s="29"/>
      <c r="O2" s="97"/>
    </row>
    <row r="3" spans="1:15" s="160" customFormat="1" ht="31" customHeight="1">
      <c r="B3" s="161" t="s">
        <v>91</v>
      </c>
      <c r="C3" s="162"/>
      <c r="D3" s="163"/>
      <c r="E3" s="163"/>
      <c r="F3" s="163"/>
      <c r="G3" s="163"/>
      <c r="H3" s="163"/>
      <c r="I3" s="163"/>
      <c r="J3" s="163"/>
      <c r="K3" s="163"/>
      <c r="L3" s="163"/>
      <c r="M3" s="163"/>
      <c r="N3" s="163"/>
    </row>
    <row r="4" spans="1:15">
      <c r="A4" s="111"/>
      <c r="B4" s="111"/>
      <c r="C4" s="110"/>
      <c r="D4" s="110"/>
      <c r="E4" s="110"/>
      <c r="F4" s="110"/>
      <c r="G4" s="110"/>
      <c r="H4" s="111"/>
      <c r="I4" s="111"/>
      <c r="J4" s="164"/>
      <c r="K4" s="164"/>
      <c r="L4" s="164"/>
      <c r="M4" s="164"/>
      <c r="N4" s="165"/>
      <c r="O4" s="112"/>
    </row>
    <row r="5" spans="1:15">
      <c r="B5" s="101"/>
      <c r="C5" s="102" t="s">
        <v>92</v>
      </c>
      <c r="D5" s="103"/>
      <c r="E5" s="104"/>
      <c r="F5" s="104"/>
      <c r="G5" s="105" t="s">
        <v>93</v>
      </c>
      <c r="H5" s="106"/>
      <c r="I5" s="105"/>
      <c r="J5" s="107" t="s">
        <v>47</v>
      </c>
      <c r="K5" s="107"/>
      <c r="L5" s="104"/>
      <c r="M5" s="104"/>
      <c r="N5" s="108"/>
      <c r="O5" s="109" t="s">
        <v>92</v>
      </c>
    </row>
    <row r="6" spans="1:15" s="94" customFormat="1" ht="14">
      <c r="B6" s="121"/>
      <c r="C6" s="144"/>
      <c r="D6" s="145"/>
      <c r="E6" s="146"/>
      <c r="F6" s="147"/>
      <c r="G6" s="201"/>
      <c r="H6" s="201"/>
      <c r="K6" s="148"/>
      <c r="L6" s="148"/>
      <c r="M6" s="148"/>
      <c r="N6" s="149"/>
      <c r="O6" s="121"/>
    </row>
    <row r="7" spans="1:15" s="94" customFormat="1" ht="14">
      <c r="B7" s="121"/>
      <c r="C7" s="150"/>
      <c r="D7" s="198" t="s">
        <v>94</v>
      </c>
      <c r="E7" s="199"/>
      <c r="F7" s="122"/>
      <c r="G7" s="198" t="s">
        <v>95</v>
      </c>
      <c r="H7" s="199"/>
      <c r="J7" s="198" t="s">
        <v>96</v>
      </c>
      <c r="K7" s="199"/>
      <c r="L7" s="123"/>
      <c r="M7" s="151"/>
      <c r="N7" s="152"/>
      <c r="O7" s="121"/>
    </row>
    <row r="8" spans="1:15" s="94" customFormat="1" ht="30">
      <c r="B8" s="123"/>
      <c r="C8" s="124" t="s">
        <v>97</v>
      </c>
      <c r="D8" s="124" t="s">
        <v>98</v>
      </c>
      <c r="E8" s="125" t="s">
        <v>99</v>
      </c>
      <c r="F8" s="126"/>
      <c r="G8" s="127" t="s">
        <v>98</v>
      </c>
      <c r="H8" s="125" t="s">
        <v>99</v>
      </c>
      <c r="I8" s="126"/>
      <c r="J8" s="127" t="s">
        <v>98</v>
      </c>
      <c r="K8" s="124" t="s">
        <v>99</v>
      </c>
      <c r="L8" s="126"/>
      <c r="N8" s="202" t="s">
        <v>100</v>
      </c>
      <c r="O8" s="202"/>
    </row>
    <row r="9" spans="1:15" s="94" customFormat="1" ht="14">
      <c r="A9" s="129"/>
      <c r="B9" s="130"/>
      <c r="C9" s="153">
        <v>9</v>
      </c>
      <c r="D9" s="154">
        <v>51</v>
      </c>
      <c r="E9" s="154">
        <v>56</v>
      </c>
      <c r="F9" s="131"/>
      <c r="G9" s="154">
        <v>57.25</v>
      </c>
      <c r="H9" s="154">
        <v>62.25</v>
      </c>
      <c r="I9" s="155"/>
      <c r="J9" s="154">
        <v>63.25</v>
      </c>
      <c r="K9" s="154">
        <v>68.25</v>
      </c>
      <c r="L9" s="136"/>
      <c r="M9" s="132"/>
      <c r="N9" s="202"/>
      <c r="O9" s="202"/>
    </row>
    <row r="10" spans="1:15" s="94" customFormat="1" ht="14">
      <c r="A10" s="129"/>
      <c r="B10" s="130"/>
      <c r="C10" s="156">
        <v>10</v>
      </c>
      <c r="D10" s="157">
        <v>52.25</v>
      </c>
      <c r="E10" s="157">
        <v>59</v>
      </c>
      <c r="F10" s="133"/>
      <c r="G10" s="157">
        <v>60.25</v>
      </c>
      <c r="H10" s="157">
        <v>66.75</v>
      </c>
      <c r="I10" s="158"/>
      <c r="J10" s="157">
        <v>68.25</v>
      </c>
      <c r="K10" s="157">
        <v>75</v>
      </c>
      <c r="L10" s="136"/>
      <c r="M10" s="132"/>
      <c r="N10" s="202"/>
      <c r="O10" s="202"/>
    </row>
    <row r="11" spans="1:15" s="94" customFormat="1" ht="14">
      <c r="A11" s="129"/>
      <c r="B11" s="130"/>
      <c r="C11" s="126">
        <v>11</v>
      </c>
      <c r="D11" s="154">
        <v>64.75</v>
      </c>
      <c r="E11" s="154">
        <v>71.75</v>
      </c>
      <c r="F11" s="134"/>
      <c r="G11" s="154">
        <v>73.25</v>
      </c>
      <c r="H11" s="154">
        <v>80.25</v>
      </c>
      <c r="I11" s="159"/>
      <c r="J11" s="154">
        <v>81.75</v>
      </c>
      <c r="K11" s="154">
        <v>88</v>
      </c>
      <c r="L11" s="136"/>
      <c r="M11" s="132"/>
      <c r="N11" s="202"/>
      <c r="O11" s="202"/>
    </row>
    <row r="12" spans="1:15" s="94" customFormat="1" ht="14">
      <c r="A12" s="129"/>
      <c r="B12" s="130"/>
      <c r="C12" s="156">
        <v>12</v>
      </c>
      <c r="D12" s="157">
        <v>77.75</v>
      </c>
      <c r="E12" s="157">
        <v>84</v>
      </c>
      <c r="F12" s="133"/>
      <c r="G12" s="157">
        <v>85.5</v>
      </c>
      <c r="H12" s="157">
        <v>91.25</v>
      </c>
      <c r="I12" s="158"/>
      <c r="J12" s="157">
        <v>93</v>
      </c>
      <c r="K12" s="157">
        <v>98.75</v>
      </c>
      <c r="L12" s="136"/>
      <c r="M12" s="132"/>
      <c r="N12" s="202"/>
      <c r="O12" s="202"/>
    </row>
    <row r="13" spans="1:15" s="94" customFormat="1" ht="14">
      <c r="A13" s="129"/>
      <c r="B13" s="130"/>
      <c r="C13" s="126">
        <v>13</v>
      </c>
      <c r="D13" s="154">
        <v>86.5</v>
      </c>
      <c r="E13" s="154">
        <v>91</v>
      </c>
      <c r="F13" s="133"/>
      <c r="G13" s="154">
        <v>93</v>
      </c>
      <c r="H13" s="154">
        <v>97.5</v>
      </c>
      <c r="I13" s="158"/>
      <c r="J13" s="154">
        <v>99.75</v>
      </c>
      <c r="K13" s="154">
        <v>104.25</v>
      </c>
      <c r="L13" s="136"/>
      <c r="M13" s="132"/>
      <c r="N13" s="202"/>
      <c r="O13" s="202"/>
    </row>
    <row r="14" spans="1:15" s="94" customFormat="1" ht="14">
      <c r="A14" s="129"/>
      <c r="B14" s="130"/>
      <c r="C14" s="156">
        <v>14</v>
      </c>
      <c r="D14" s="157">
        <v>90.75</v>
      </c>
      <c r="E14" s="157">
        <v>96.75</v>
      </c>
      <c r="F14" s="133"/>
      <c r="G14" s="157">
        <v>98.75</v>
      </c>
      <c r="H14" s="157">
        <v>104.75</v>
      </c>
      <c r="I14" s="158"/>
      <c r="J14" s="157">
        <v>107</v>
      </c>
      <c r="K14" s="157">
        <v>112.75</v>
      </c>
      <c r="L14" s="136"/>
      <c r="M14" s="132"/>
      <c r="N14" s="202"/>
      <c r="O14" s="202"/>
    </row>
    <row r="15" spans="1:15" s="94" customFormat="1" ht="14">
      <c r="A15" s="129"/>
      <c r="B15" s="130"/>
      <c r="C15" s="126">
        <v>15</v>
      </c>
      <c r="D15" s="154">
        <v>97.5</v>
      </c>
      <c r="E15" s="154">
        <v>104.25</v>
      </c>
      <c r="F15" s="133"/>
      <c r="G15" s="154">
        <v>106.5</v>
      </c>
      <c r="H15" s="154">
        <v>113.25</v>
      </c>
      <c r="I15" s="158"/>
      <c r="J15" s="154">
        <v>115.5</v>
      </c>
      <c r="K15" s="154">
        <v>122.25</v>
      </c>
      <c r="L15" s="136"/>
      <c r="M15" s="132"/>
      <c r="N15" s="202"/>
      <c r="O15" s="202"/>
    </row>
    <row r="16" spans="1:15" s="94" customFormat="1" ht="14">
      <c r="A16" s="129"/>
      <c r="B16" s="130"/>
      <c r="C16" s="156">
        <v>16</v>
      </c>
      <c r="D16" s="157">
        <v>105.25</v>
      </c>
      <c r="E16" s="157">
        <v>113</v>
      </c>
      <c r="F16" s="133"/>
      <c r="G16" s="157">
        <v>115.25</v>
      </c>
      <c r="H16" s="157">
        <v>123</v>
      </c>
      <c r="I16" s="158"/>
      <c r="J16" s="157">
        <v>125.75</v>
      </c>
      <c r="K16" s="157">
        <v>133.5</v>
      </c>
      <c r="L16" s="136"/>
      <c r="M16" s="132"/>
      <c r="N16" s="202"/>
      <c r="O16" s="202"/>
    </row>
    <row r="17" spans="1:15" s="94" customFormat="1" ht="15" thickBot="1">
      <c r="B17" s="121"/>
      <c r="C17" s="153"/>
      <c r="D17" s="137"/>
      <c r="E17" s="137"/>
      <c r="F17" s="138"/>
      <c r="G17" s="138"/>
      <c r="H17" s="138"/>
      <c r="I17" s="126"/>
      <c r="J17" s="138"/>
      <c r="K17" s="138"/>
      <c r="L17" s="138"/>
      <c r="M17" s="139"/>
      <c r="N17" s="128"/>
      <c r="O17" s="135"/>
    </row>
    <row r="18" spans="1:15" s="94" customFormat="1" ht="15" thickTop="1">
      <c r="B18" s="140"/>
      <c r="C18" s="140"/>
      <c r="D18" s="140"/>
      <c r="E18" s="140"/>
      <c r="F18" s="140"/>
      <c r="G18" s="140"/>
      <c r="H18" s="140"/>
      <c r="I18" s="140"/>
      <c r="J18" s="140"/>
      <c r="K18" s="140"/>
      <c r="L18" s="140"/>
      <c r="M18" s="140"/>
      <c r="N18" s="141"/>
      <c r="O18" s="140"/>
    </row>
    <row r="19" spans="1:15" s="94" customFormat="1" ht="14">
      <c r="B19" s="113"/>
      <c r="C19" s="114" t="s">
        <v>92</v>
      </c>
      <c r="D19" s="115"/>
      <c r="E19" s="116"/>
      <c r="F19" s="116"/>
      <c r="G19" s="117" t="s">
        <v>93</v>
      </c>
      <c r="H19" s="118"/>
      <c r="I19" s="142"/>
      <c r="J19" s="143" t="s">
        <v>48</v>
      </c>
      <c r="K19" s="142"/>
      <c r="L19" s="116"/>
      <c r="M19" s="116"/>
      <c r="N19" s="119"/>
      <c r="O19" s="120" t="s">
        <v>92</v>
      </c>
    </row>
    <row r="20" spans="1:15" s="94" customFormat="1" ht="14">
      <c r="B20" s="121"/>
      <c r="C20" s="144"/>
      <c r="D20" s="145"/>
      <c r="E20" s="146"/>
      <c r="F20" s="147"/>
      <c r="G20" s="201"/>
      <c r="H20" s="201"/>
      <c r="K20" s="148"/>
      <c r="L20" s="148"/>
      <c r="M20" s="148"/>
      <c r="N20" s="149"/>
      <c r="O20" s="121"/>
    </row>
    <row r="21" spans="1:15" s="94" customFormat="1" ht="14">
      <c r="B21" s="121"/>
      <c r="C21" s="150"/>
      <c r="D21" s="198" t="s">
        <v>94</v>
      </c>
      <c r="E21" s="199"/>
      <c r="F21" s="122"/>
      <c r="G21" s="198" t="s">
        <v>95</v>
      </c>
      <c r="H21" s="199"/>
      <c r="J21" s="198" t="s">
        <v>96</v>
      </c>
      <c r="K21" s="199"/>
      <c r="L21" s="123"/>
      <c r="M21" s="151"/>
      <c r="N21" s="152"/>
      <c r="O21" s="121"/>
    </row>
    <row r="22" spans="1:15" s="94" customFormat="1" ht="30">
      <c r="B22" s="123"/>
      <c r="C22" s="124" t="s">
        <v>97</v>
      </c>
      <c r="D22" s="124" t="s">
        <v>98</v>
      </c>
      <c r="E22" s="125" t="s">
        <v>99</v>
      </c>
      <c r="F22" s="126"/>
      <c r="G22" s="127" t="s">
        <v>98</v>
      </c>
      <c r="H22" s="125" t="s">
        <v>99</v>
      </c>
      <c r="I22" s="126"/>
      <c r="J22" s="127" t="s">
        <v>98</v>
      </c>
      <c r="K22" s="124" t="s">
        <v>99</v>
      </c>
      <c r="L22" s="126"/>
      <c r="N22" s="200" t="s">
        <v>100</v>
      </c>
      <c r="O22" s="200"/>
    </row>
    <row r="23" spans="1:15" s="94" customFormat="1" ht="14">
      <c r="A23" s="129"/>
      <c r="B23" s="130"/>
      <c r="C23" s="153">
        <v>9</v>
      </c>
      <c r="D23" s="154">
        <v>51.75</v>
      </c>
      <c r="E23" s="154">
        <v>56.75</v>
      </c>
      <c r="F23" s="131"/>
      <c r="G23" s="154">
        <v>58</v>
      </c>
      <c r="H23" s="154">
        <v>63</v>
      </c>
      <c r="I23" s="155"/>
      <c r="J23" s="154">
        <v>64.25</v>
      </c>
      <c r="K23" s="154">
        <v>69.25</v>
      </c>
      <c r="L23" s="136"/>
      <c r="M23" s="132"/>
      <c r="N23" s="200"/>
      <c r="O23" s="200"/>
    </row>
    <row r="24" spans="1:15" s="94" customFormat="1" ht="14">
      <c r="A24" s="129"/>
      <c r="B24" s="130"/>
      <c r="C24" s="156">
        <v>10</v>
      </c>
      <c r="D24" s="157">
        <v>53.75</v>
      </c>
      <c r="E24" s="157">
        <v>60.5</v>
      </c>
      <c r="F24" s="133"/>
      <c r="G24" s="157">
        <v>61.75</v>
      </c>
      <c r="H24" s="157">
        <v>68.5</v>
      </c>
      <c r="I24" s="158"/>
      <c r="J24" s="157">
        <v>70</v>
      </c>
      <c r="K24" s="157">
        <v>76.75</v>
      </c>
      <c r="L24" s="136"/>
      <c r="M24" s="132"/>
      <c r="N24" s="200"/>
      <c r="O24" s="200"/>
    </row>
    <row r="25" spans="1:15" s="94" customFormat="1" ht="14">
      <c r="A25" s="129"/>
      <c r="B25" s="130"/>
      <c r="C25" s="126">
        <v>11</v>
      </c>
      <c r="D25" s="154">
        <v>66.5</v>
      </c>
      <c r="E25" s="154">
        <v>73.5</v>
      </c>
      <c r="F25" s="134"/>
      <c r="G25" s="154">
        <v>75.25</v>
      </c>
      <c r="H25" s="154">
        <v>82</v>
      </c>
      <c r="I25" s="159"/>
      <c r="J25" s="154">
        <v>84</v>
      </c>
      <c r="K25" s="154">
        <v>90.25</v>
      </c>
      <c r="L25" s="136"/>
      <c r="M25" s="132"/>
      <c r="N25" s="200"/>
      <c r="O25" s="200"/>
    </row>
    <row r="26" spans="1:15" s="94" customFormat="1" ht="14">
      <c r="A26" s="129"/>
      <c r="B26" s="130"/>
      <c r="C26" s="156">
        <v>12</v>
      </c>
      <c r="D26" s="157">
        <v>79.5</v>
      </c>
      <c r="E26" s="157">
        <v>85.75</v>
      </c>
      <c r="F26" s="133"/>
      <c r="G26" s="157">
        <v>87.75</v>
      </c>
      <c r="H26" s="157">
        <v>93.25</v>
      </c>
      <c r="I26" s="158"/>
      <c r="J26" s="157">
        <v>95.25</v>
      </c>
      <c r="K26" s="157">
        <v>101</v>
      </c>
      <c r="L26" s="136"/>
      <c r="M26" s="132"/>
      <c r="N26" s="200"/>
      <c r="O26" s="200"/>
    </row>
    <row r="27" spans="1:15" s="94" customFormat="1" ht="14">
      <c r="A27" s="129"/>
      <c r="B27" s="130"/>
      <c r="C27" s="126">
        <v>13</v>
      </c>
      <c r="D27" s="154">
        <v>87.25</v>
      </c>
      <c r="E27" s="154">
        <v>91.75</v>
      </c>
      <c r="F27" s="133"/>
      <c r="G27" s="154">
        <v>93.75</v>
      </c>
      <c r="H27" s="154">
        <v>98.25</v>
      </c>
      <c r="I27" s="158"/>
      <c r="J27" s="154">
        <v>100.5</v>
      </c>
      <c r="K27" s="154">
        <v>105</v>
      </c>
      <c r="L27" s="136"/>
      <c r="M27" s="132"/>
      <c r="N27" s="200"/>
      <c r="O27" s="200"/>
    </row>
    <row r="28" spans="1:15" s="94" customFormat="1" ht="14">
      <c r="A28" s="129"/>
      <c r="B28" s="130"/>
      <c r="C28" s="156">
        <v>14</v>
      </c>
      <c r="D28" s="157">
        <v>91.75</v>
      </c>
      <c r="E28" s="157">
        <v>97.75</v>
      </c>
      <c r="F28" s="133"/>
      <c r="G28" s="157">
        <v>99.75</v>
      </c>
      <c r="H28" s="157">
        <v>105.75</v>
      </c>
      <c r="I28" s="158"/>
      <c r="J28" s="157">
        <v>108</v>
      </c>
      <c r="K28" s="157">
        <v>114</v>
      </c>
      <c r="L28" s="136"/>
      <c r="M28" s="132"/>
      <c r="N28" s="200"/>
      <c r="O28" s="200"/>
    </row>
    <row r="29" spans="1:15" s="94" customFormat="1" ht="14">
      <c r="A29" s="129"/>
      <c r="B29" s="130"/>
      <c r="C29" s="126">
        <v>15</v>
      </c>
      <c r="D29" s="154">
        <v>98.25</v>
      </c>
      <c r="E29" s="154">
        <v>105</v>
      </c>
      <c r="F29" s="133"/>
      <c r="G29" s="154">
        <v>107.25</v>
      </c>
      <c r="H29" s="154">
        <v>114</v>
      </c>
      <c r="I29" s="158"/>
      <c r="J29" s="154">
        <v>116.5</v>
      </c>
      <c r="K29" s="154">
        <v>123.25</v>
      </c>
      <c r="L29" s="136"/>
      <c r="M29" s="132"/>
      <c r="N29" s="200"/>
      <c r="O29" s="200"/>
    </row>
    <row r="30" spans="1:15" s="94" customFormat="1" ht="14">
      <c r="A30" s="129"/>
      <c r="B30" s="130"/>
      <c r="C30" s="156">
        <v>16</v>
      </c>
      <c r="D30" s="157">
        <v>106.5</v>
      </c>
      <c r="E30" s="157">
        <v>114.25</v>
      </c>
      <c r="F30" s="133"/>
      <c r="G30" s="157">
        <v>116.75</v>
      </c>
      <c r="H30" s="157">
        <v>124.5</v>
      </c>
      <c r="I30" s="158"/>
      <c r="J30" s="157">
        <v>127.25</v>
      </c>
      <c r="K30" s="157">
        <v>135</v>
      </c>
      <c r="L30" s="136"/>
      <c r="M30" s="132"/>
      <c r="N30" s="200"/>
      <c r="O30" s="200"/>
    </row>
    <row r="31" spans="1:15" s="94" customFormat="1" ht="15" thickBot="1">
      <c r="B31" s="121"/>
      <c r="C31" s="153"/>
      <c r="D31" s="137"/>
      <c r="E31" s="137"/>
      <c r="F31" s="138"/>
      <c r="G31" s="138"/>
      <c r="H31" s="138"/>
      <c r="I31" s="126"/>
      <c r="J31" s="138"/>
      <c r="K31" s="138"/>
      <c r="L31" s="138"/>
      <c r="M31" s="139"/>
      <c r="N31" s="128"/>
      <c r="O31" s="135"/>
    </row>
    <row r="32" spans="1:15" s="94" customFormat="1" ht="15" thickTop="1">
      <c r="B32" s="140"/>
      <c r="C32" s="140"/>
      <c r="D32" s="140"/>
      <c r="E32" s="140"/>
      <c r="F32" s="140"/>
      <c r="G32" s="140"/>
      <c r="H32" s="140"/>
      <c r="I32" s="140"/>
      <c r="J32" s="140"/>
      <c r="K32" s="140"/>
      <c r="L32" s="140"/>
      <c r="M32" s="140"/>
      <c r="N32" s="141"/>
      <c r="O32" s="140"/>
    </row>
    <row r="33" spans="1:15" s="94" customFormat="1" ht="14">
      <c r="B33" s="113"/>
      <c r="C33" s="114" t="s">
        <v>92</v>
      </c>
      <c r="D33" s="115"/>
      <c r="E33" s="116"/>
      <c r="F33" s="116"/>
      <c r="G33" s="117" t="s">
        <v>93</v>
      </c>
      <c r="H33" s="118"/>
      <c r="I33" s="142"/>
      <c r="J33" s="143" t="s">
        <v>49</v>
      </c>
      <c r="K33" s="142"/>
      <c r="L33" s="116"/>
      <c r="M33" s="116"/>
      <c r="N33" s="119"/>
      <c r="O33" s="120" t="s">
        <v>92</v>
      </c>
    </row>
    <row r="34" spans="1:15" s="94" customFormat="1" ht="14">
      <c r="B34" s="121"/>
      <c r="C34" s="144"/>
      <c r="D34" s="145"/>
      <c r="E34" s="146"/>
      <c r="F34" s="147"/>
      <c r="G34" s="201"/>
      <c r="H34" s="201"/>
      <c r="K34" s="148"/>
      <c r="L34" s="148"/>
      <c r="M34" s="148"/>
      <c r="N34" s="149"/>
      <c r="O34" s="121"/>
    </row>
    <row r="35" spans="1:15" s="94" customFormat="1" ht="14">
      <c r="B35" s="121"/>
      <c r="C35" s="150"/>
      <c r="D35" s="198" t="s">
        <v>94</v>
      </c>
      <c r="E35" s="199"/>
      <c r="F35" s="122"/>
      <c r="G35" s="198" t="s">
        <v>95</v>
      </c>
      <c r="H35" s="199"/>
      <c r="J35" s="198" t="s">
        <v>96</v>
      </c>
      <c r="K35" s="199"/>
      <c r="L35" s="123"/>
      <c r="M35" s="151"/>
      <c r="N35" s="152"/>
      <c r="O35" s="121"/>
    </row>
    <row r="36" spans="1:15" s="94" customFormat="1" ht="30">
      <c r="B36" s="123"/>
      <c r="C36" s="124" t="s">
        <v>97</v>
      </c>
      <c r="D36" s="124" t="s">
        <v>98</v>
      </c>
      <c r="E36" s="125" t="s">
        <v>99</v>
      </c>
      <c r="F36" s="126"/>
      <c r="G36" s="127" t="s">
        <v>98</v>
      </c>
      <c r="H36" s="125" t="s">
        <v>99</v>
      </c>
      <c r="I36" s="126"/>
      <c r="J36" s="127" t="s">
        <v>98</v>
      </c>
      <c r="K36" s="124" t="s">
        <v>99</v>
      </c>
      <c r="L36" s="126"/>
      <c r="N36" s="200" t="s">
        <v>100</v>
      </c>
      <c r="O36" s="200"/>
    </row>
    <row r="37" spans="1:15" s="94" customFormat="1" ht="14">
      <c r="A37" s="129"/>
      <c r="B37" s="130"/>
      <c r="C37" s="153">
        <v>9</v>
      </c>
      <c r="D37" s="154">
        <v>55.25</v>
      </c>
      <c r="E37" s="154">
        <v>60.25</v>
      </c>
      <c r="F37" s="131"/>
      <c r="G37" s="154">
        <v>61.75</v>
      </c>
      <c r="H37" s="154">
        <v>66.75</v>
      </c>
      <c r="I37" s="155"/>
      <c r="J37" s="154">
        <v>68.5</v>
      </c>
      <c r="K37" s="154">
        <v>73.5</v>
      </c>
      <c r="L37" s="136"/>
      <c r="M37" s="132"/>
      <c r="N37" s="200"/>
      <c r="O37" s="200"/>
    </row>
    <row r="38" spans="1:15" s="94" customFormat="1" ht="14">
      <c r="A38" s="129"/>
      <c r="B38" s="130"/>
      <c r="C38" s="156">
        <v>10</v>
      </c>
      <c r="D38" s="157">
        <v>57</v>
      </c>
      <c r="E38" s="157">
        <v>63.75</v>
      </c>
      <c r="F38" s="133"/>
      <c r="G38" s="157">
        <v>65.5</v>
      </c>
      <c r="H38" s="157">
        <v>72.25</v>
      </c>
      <c r="I38" s="158"/>
      <c r="J38" s="157">
        <v>74</v>
      </c>
      <c r="K38" s="157">
        <v>80.75</v>
      </c>
      <c r="L38" s="136"/>
      <c r="M38" s="132"/>
      <c r="N38" s="200"/>
      <c r="O38" s="200"/>
    </row>
    <row r="39" spans="1:15" s="94" customFormat="1" ht="14">
      <c r="A39" s="129"/>
      <c r="B39" s="130"/>
      <c r="C39" s="126">
        <v>11</v>
      </c>
      <c r="D39" s="154">
        <v>71.25</v>
      </c>
      <c r="E39" s="154">
        <v>78.25</v>
      </c>
      <c r="F39" s="134"/>
      <c r="G39" s="154">
        <v>80.25</v>
      </c>
      <c r="H39" s="154">
        <v>87.25</v>
      </c>
      <c r="I39" s="159"/>
      <c r="J39" s="154">
        <v>89.75</v>
      </c>
      <c r="K39" s="154">
        <v>96</v>
      </c>
      <c r="L39" s="136"/>
      <c r="M39" s="132"/>
      <c r="N39" s="200"/>
      <c r="O39" s="200"/>
    </row>
    <row r="40" spans="1:15" s="94" customFormat="1" ht="14">
      <c r="A40" s="129"/>
      <c r="B40" s="130"/>
      <c r="C40" s="156">
        <v>12</v>
      </c>
      <c r="D40" s="157">
        <v>84.75</v>
      </c>
      <c r="E40" s="157">
        <v>91</v>
      </c>
      <c r="F40" s="133"/>
      <c r="G40" s="157">
        <v>93.5</v>
      </c>
      <c r="H40" s="157">
        <v>99.25</v>
      </c>
      <c r="I40" s="158"/>
      <c r="J40" s="157">
        <v>102</v>
      </c>
      <c r="K40" s="157">
        <v>107.5</v>
      </c>
      <c r="L40" s="136"/>
      <c r="M40" s="132"/>
      <c r="N40" s="200"/>
      <c r="O40" s="200"/>
    </row>
    <row r="41" spans="1:15" s="94" customFormat="1" ht="14">
      <c r="A41" s="129"/>
      <c r="B41" s="130"/>
      <c r="C41" s="126">
        <v>13</v>
      </c>
      <c r="D41" s="154">
        <v>92.5</v>
      </c>
      <c r="E41" s="154">
        <v>97</v>
      </c>
      <c r="F41" s="133"/>
      <c r="G41" s="154">
        <v>99.5</v>
      </c>
      <c r="H41" s="154">
        <v>104</v>
      </c>
      <c r="I41" s="158"/>
      <c r="J41" s="154">
        <v>106.75</v>
      </c>
      <c r="K41" s="154">
        <v>111.25</v>
      </c>
      <c r="L41" s="136"/>
      <c r="M41" s="132"/>
      <c r="N41" s="200"/>
      <c r="O41" s="200"/>
    </row>
    <row r="42" spans="1:15" s="94" customFormat="1" ht="14">
      <c r="A42" s="129"/>
      <c r="B42" s="130"/>
      <c r="C42" s="156">
        <v>14</v>
      </c>
      <c r="D42" s="157">
        <v>97.75</v>
      </c>
      <c r="E42" s="157">
        <v>103.75</v>
      </c>
      <c r="F42" s="133"/>
      <c r="G42" s="157">
        <v>106.5</v>
      </c>
      <c r="H42" s="157">
        <v>112.25</v>
      </c>
      <c r="I42" s="158"/>
      <c r="J42" s="157">
        <v>115.5</v>
      </c>
      <c r="K42" s="157">
        <v>121.25</v>
      </c>
      <c r="L42" s="136"/>
      <c r="M42" s="132"/>
      <c r="N42" s="200"/>
      <c r="O42" s="200"/>
    </row>
    <row r="43" spans="1:15" s="94" customFormat="1" ht="14">
      <c r="A43" s="129"/>
      <c r="B43" s="130"/>
      <c r="C43" s="126">
        <v>15</v>
      </c>
      <c r="D43" s="154">
        <v>105</v>
      </c>
      <c r="E43" s="154">
        <v>111.75</v>
      </c>
      <c r="F43" s="133"/>
      <c r="G43" s="154">
        <v>114.75</v>
      </c>
      <c r="H43" s="154">
        <v>121.5</v>
      </c>
      <c r="I43" s="158"/>
      <c r="J43" s="154">
        <v>124.75</v>
      </c>
      <c r="K43" s="154">
        <v>131.5</v>
      </c>
      <c r="L43" s="136"/>
      <c r="M43" s="132"/>
      <c r="N43" s="200"/>
      <c r="O43" s="200"/>
    </row>
    <row r="44" spans="1:15" s="94" customFormat="1" ht="14">
      <c r="A44" s="129"/>
      <c r="B44" s="130"/>
      <c r="C44" s="156">
        <v>16</v>
      </c>
      <c r="D44" s="157">
        <v>113.25</v>
      </c>
      <c r="E44" s="157">
        <v>121</v>
      </c>
      <c r="F44" s="133"/>
      <c r="G44" s="157">
        <v>124.25</v>
      </c>
      <c r="H44" s="157">
        <v>132</v>
      </c>
      <c r="I44" s="158"/>
      <c r="J44" s="157">
        <v>135.75</v>
      </c>
      <c r="K44" s="157">
        <v>143.5</v>
      </c>
      <c r="L44" s="136"/>
      <c r="M44" s="132"/>
      <c r="N44" s="200"/>
      <c r="O44" s="200"/>
    </row>
    <row r="45" spans="1:15" s="94" customFormat="1" ht="15" thickBot="1">
      <c r="B45" s="121"/>
      <c r="C45" s="153"/>
      <c r="D45" s="137"/>
      <c r="E45" s="137"/>
      <c r="F45" s="138"/>
      <c r="G45" s="138"/>
      <c r="H45" s="138"/>
      <c r="I45" s="126"/>
      <c r="J45" s="138"/>
      <c r="K45" s="138"/>
      <c r="L45" s="138"/>
      <c r="M45" s="139"/>
      <c r="N45" s="128"/>
      <c r="O45" s="135"/>
    </row>
    <row r="46" spans="1:15" s="94" customFormat="1" ht="15" thickTop="1">
      <c r="B46" s="140"/>
      <c r="C46" s="140"/>
      <c r="D46" s="140"/>
      <c r="E46" s="140"/>
      <c r="F46" s="140"/>
      <c r="G46" s="140"/>
      <c r="H46" s="140"/>
      <c r="I46" s="140"/>
      <c r="J46" s="140"/>
      <c r="K46" s="140"/>
      <c r="L46" s="140"/>
      <c r="M46" s="140"/>
      <c r="N46" s="141"/>
      <c r="O46" s="140"/>
    </row>
    <row r="47" spans="1:15" s="94" customFormat="1" ht="14">
      <c r="B47" s="113"/>
      <c r="C47" s="114" t="s">
        <v>92</v>
      </c>
      <c r="D47" s="115"/>
      <c r="E47" s="116"/>
      <c r="F47" s="116"/>
      <c r="G47" s="117" t="s">
        <v>93</v>
      </c>
      <c r="H47" s="118"/>
      <c r="I47" s="142"/>
      <c r="J47" s="143" t="s">
        <v>50</v>
      </c>
      <c r="K47" s="142"/>
      <c r="L47" s="116"/>
      <c r="M47" s="116"/>
      <c r="N47" s="119"/>
      <c r="O47" s="120" t="s">
        <v>92</v>
      </c>
    </row>
    <row r="48" spans="1:15" s="94" customFormat="1" ht="14">
      <c r="B48" s="121"/>
      <c r="C48" s="144"/>
      <c r="D48" s="145"/>
      <c r="E48" s="146"/>
      <c r="F48" s="147"/>
      <c r="G48" s="201"/>
      <c r="H48" s="201"/>
      <c r="K48" s="148"/>
      <c r="L48" s="148"/>
      <c r="M48" s="148"/>
      <c r="N48" s="149"/>
      <c r="O48" s="121"/>
    </row>
    <row r="49" spans="1:15" s="94" customFormat="1" ht="14">
      <c r="B49" s="121"/>
      <c r="C49" s="150"/>
      <c r="D49" s="198" t="s">
        <v>94</v>
      </c>
      <c r="E49" s="199"/>
      <c r="F49" s="122"/>
      <c r="G49" s="198" t="s">
        <v>95</v>
      </c>
      <c r="H49" s="199"/>
      <c r="J49" s="198" t="s">
        <v>96</v>
      </c>
      <c r="K49" s="199"/>
      <c r="L49" s="123"/>
      <c r="M49" s="151"/>
      <c r="N49" s="152"/>
      <c r="O49" s="121"/>
    </row>
    <row r="50" spans="1:15" s="94" customFormat="1" ht="30">
      <c r="B50" s="123"/>
      <c r="C50" s="124" t="s">
        <v>97</v>
      </c>
      <c r="D50" s="124" t="s">
        <v>98</v>
      </c>
      <c r="E50" s="125" t="s">
        <v>99</v>
      </c>
      <c r="F50" s="126"/>
      <c r="G50" s="127" t="s">
        <v>98</v>
      </c>
      <c r="H50" s="125" t="s">
        <v>99</v>
      </c>
      <c r="I50" s="126"/>
      <c r="J50" s="127" t="s">
        <v>98</v>
      </c>
      <c r="K50" s="124" t="s">
        <v>99</v>
      </c>
      <c r="L50" s="126"/>
      <c r="N50" s="200" t="s">
        <v>100</v>
      </c>
      <c r="O50" s="200"/>
    </row>
    <row r="51" spans="1:15" s="94" customFormat="1" ht="14">
      <c r="A51" s="129"/>
      <c r="B51" s="130"/>
      <c r="C51" s="153">
        <v>9</v>
      </c>
      <c r="D51" s="154">
        <v>53.5</v>
      </c>
      <c r="E51" s="154">
        <v>58.5</v>
      </c>
      <c r="F51" s="131"/>
      <c r="G51" s="154">
        <v>59.75</v>
      </c>
      <c r="H51" s="154">
        <v>64.75</v>
      </c>
      <c r="I51" s="155"/>
      <c r="J51" s="154">
        <v>66.25</v>
      </c>
      <c r="K51" s="154">
        <v>71.25</v>
      </c>
      <c r="L51" s="136"/>
      <c r="M51" s="132"/>
      <c r="N51" s="200"/>
      <c r="O51" s="200"/>
    </row>
    <row r="52" spans="1:15" s="94" customFormat="1" ht="14">
      <c r="A52" s="129"/>
      <c r="B52" s="130"/>
      <c r="C52" s="156">
        <v>10</v>
      </c>
      <c r="D52" s="157">
        <v>54.5</v>
      </c>
      <c r="E52" s="157">
        <v>61.25</v>
      </c>
      <c r="F52" s="133"/>
      <c r="G52" s="157">
        <v>62.75</v>
      </c>
      <c r="H52" s="157">
        <v>69.5</v>
      </c>
      <c r="I52" s="158"/>
      <c r="J52" s="157">
        <v>71.25</v>
      </c>
      <c r="K52" s="157">
        <v>77.75</v>
      </c>
      <c r="L52" s="136"/>
      <c r="M52" s="132"/>
      <c r="N52" s="200"/>
      <c r="O52" s="200"/>
    </row>
    <row r="53" spans="1:15" s="94" customFormat="1" ht="14">
      <c r="A53" s="129"/>
      <c r="B53" s="130"/>
      <c r="C53" s="126">
        <v>11</v>
      </c>
      <c r="D53" s="154">
        <v>67.75</v>
      </c>
      <c r="E53" s="154">
        <v>74.75</v>
      </c>
      <c r="F53" s="134"/>
      <c r="G53" s="154">
        <v>76.5</v>
      </c>
      <c r="H53" s="154">
        <v>83.5</v>
      </c>
      <c r="I53" s="159"/>
      <c r="J53" s="154">
        <v>85.5</v>
      </c>
      <c r="K53" s="154">
        <v>91.75</v>
      </c>
      <c r="L53" s="136"/>
      <c r="M53" s="132"/>
      <c r="N53" s="200"/>
      <c r="O53" s="200"/>
    </row>
    <row r="54" spans="1:15" s="94" customFormat="1" ht="14">
      <c r="A54" s="129"/>
      <c r="B54" s="130"/>
      <c r="C54" s="156">
        <v>12</v>
      </c>
      <c r="D54" s="157">
        <v>80.5</v>
      </c>
      <c r="E54" s="157">
        <v>87</v>
      </c>
      <c r="F54" s="133"/>
      <c r="G54" s="157">
        <v>89</v>
      </c>
      <c r="H54" s="157">
        <v>94.5</v>
      </c>
      <c r="I54" s="158"/>
      <c r="J54" s="157">
        <v>96.75</v>
      </c>
      <c r="K54" s="157">
        <v>102.25</v>
      </c>
      <c r="L54" s="136"/>
      <c r="M54" s="132"/>
      <c r="N54" s="200"/>
      <c r="O54" s="200"/>
    </row>
    <row r="55" spans="1:15" s="94" customFormat="1" ht="14">
      <c r="A55" s="129"/>
      <c r="B55" s="130"/>
      <c r="C55" s="126">
        <v>13</v>
      </c>
      <c r="D55" s="154">
        <v>88.5</v>
      </c>
      <c r="E55" s="154">
        <v>93</v>
      </c>
      <c r="F55" s="133"/>
      <c r="G55" s="154">
        <v>95.25</v>
      </c>
      <c r="H55" s="154">
        <v>99.75</v>
      </c>
      <c r="I55" s="158"/>
      <c r="J55" s="154">
        <v>102</v>
      </c>
      <c r="K55" s="154">
        <v>106.5</v>
      </c>
      <c r="L55" s="136"/>
      <c r="M55" s="132"/>
      <c r="N55" s="200"/>
      <c r="O55" s="200"/>
    </row>
    <row r="56" spans="1:15" s="94" customFormat="1" ht="14">
      <c r="A56" s="129"/>
      <c r="B56" s="130"/>
      <c r="C56" s="156">
        <v>14</v>
      </c>
      <c r="D56" s="157">
        <v>92.5</v>
      </c>
      <c r="E56" s="157">
        <v>98.5</v>
      </c>
      <c r="F56" s="133"/>
      <c r="G56" s="157">
        <v>100.75</v>
      </c>
      <c r="H56" s="157">
        <v>106.5</v>
      </c>
      <c r="I56" s="158"/>
      <c r="J56" s="157">
        <v>109</v>
      </c>
      <c r="K56" s="157">
        <v>115</v>
      </c>
      <c r="L56" s="136"/>
      <c r="M56" s="132"/>
      <c r="N56" s="200"/>
      <c r="O56" s="200"/>
    </row>
    <row r="57" spans="1:15" s="94" customFormat="1" ht="14">
      <c r="A57" s="129"/>
      <c r="B57" s="130"/>
      <c r="C57" s="126">
        <v>15</v>
      </c>
      <c r="D57" s="154">
        <v>98.5</v>
      </c>
      <c r="E57" s="154">
        <v>105.25</v>
      </c>
      <c r="F57" s="133"/>
      <c r="G57" s="154">
        <v>107.5</v>
      </c>
      <c r="H57" s="154">
        <v>114.25</v>
      </c>
      <c r="I57" s="158"/>
      <c r="J57" s="154">
        <v>117</v>
      </c>
      <c r="K57" s="154">
        <v>123.5</v>
      </c>
      <c r="L57" s="136"/>
      <c r="M57" s="132"/>
      <c r="N57" s="200"/>
      <c r="O57" s="200"/>
    </row>
    <row r="58" spans="1:15" s="94" customFormat="1" ht="14">
      <c r="A58" s="129"/>
      <c r="B58" s="130"/>
      <c r="C58" s="156">
        <v>16</v>
      </c>
      <c r="D58" s="157">
        <v>105.75</v>
      </c>
      <c r="E58" s="157">
        <v>113.75</v>
      </c>
      <c r="F58" s="133"/>
      <c r="G58" s="157">
        <v>116</v>
      </c>
      <c r="H58" s="157">
        <v>123.75</v>
      </c>
      <c r="I58" s="158"/>
      <c r="J58" s="157">
        <v>126.5</v>
      </c>
      <c r="K58" s="157">
        <v>134.25</v>
      </c>
      <c r="L58" s="136"/>
      <c r="M58" s="132"/>
      <c r="N58" s="200"/>
      <c r="O58" s="200"/>
    </row>
    <row r="59" spans="1:15" s="94" customFormat="1" ht="15" thickBot="1">
      <c r="B59" s="121"/>
      <c r="C59" s="153"/>
      <c r="D59" s="137"/>
      <c r="E59" s="137"/>
      <c r="F59" s="138"/>
      <c r="G59" s="138"/>
      <c r="H59" s="138"/>
      <c r="I59" s="126"/>
      <c r="J59" s="138"/>
      <c r="K59" s="138"/>
      <c r="L59" s="138"/>
      <c r="M59" s="139"/>
      <c r="N59" s="128"/>
      <c r="O59" s="135"/>
    </row>
    <row r="60" spans="1:15" s="94" customFormat="1" ht="15" thickTop="1">
      <c r="B60" s="140"/>
      <c r="C60" s="140"/>
      <c r="D60" s="140"/>
      <c r="E60" s="140"/>
      <c r="F60" s="140"/>
      <c r="G60" s="140"/>
      <c r="H60" s="140"/>
      <c r="I60" s="140"/>
      <c r="J60" s="140"/>
      <c r="K60" s="140"/>
      <c r="L60" s="140"/>
      <c r="M60" s="140"/>
      <c r="N60" s="141"/>
      <c r="O60" s="140"/>
    </row>
    <row r="61" spans="1:15" s="94" customFormat="1" ht="14">
      <c r="B61" s="113"/>
      <c r="C61" s="114" t="s">
        <v>92</v>
      </c>
      <c r="D61" s="115"/>
      <c r="E61" s="116"/>
      <c r="F61" s="116"/>
      <c r="G61" s="117" t="s">
        <v>93</v>
      </c>
      <c r="H61" s="118"/>
      <c r="I61" s="142"/>
      <c r="J61" s="143" t="s">
        <v>51</v>
      </c>
      <c r="K61" s="142"/>
      <c r="L61" s="116"/>
      <c r="M61" s="116"/>
      <c r="N61" s="119"/>
      <c r="O61" s="120" t="s">
        <v>92</v>
      </c>
    </row>
    <row r="62" spans="1:15" s="94" customFormat="1" ht="14">
      <c r="B62" s="121"/>
      <c r="C62" s="144"/>
      <c r="D62" s="145"/>
      <c r="E62" s="146"/>
      <c r="F62" s="147"/>
      <c r="G62" s="201"/>
      <c r="H62" s="201"/>
      <c r="K62" s="148"/>
      <c r="L62" s="148"/>
      <c r="M62" s="148"/>
      <c r="N62" s="149"/>
      <c r="O62" s="121"/>
    </row>
    <row r="63" spans="1:15" s="94" customFormat="1" ht="14">
      <c r="B63" s="121"/>
      <c r="C63" s="150"/>
      <c r="D63" s="198" t="s">
        <v>94</v>
      </c>
      <c r="E63" s="199"/>
      <c r="F63" s="122"/>
      <c r="G63" s="198" t="s">
        <v>95</v>
      </c>
      <c r="H63" s="199"/>
      <c r="J63" s="198" t="s">
        <v>96</v>
      </c>
      <c r="K63" s="199"/>
      <c r="L63" s="123"/>
      <c r="M63" s="151"/>
      <c r="N63" s="152"/>
      <c r="O63" s="121"/>
    </row>
    <row r="64" spans="1:15" s="94" customFormat="1" ht="30">
      <c r="B64" s="123"/>
      <c r="C64" s="124" t="s">
        <v>97</v>
      </c>
      <c r="D64" s="124" t="s">
        <v>98</v>
      </c>
      <c r="E64" s="125" t="s">
        <v>99</v>
      </c>
      <c r="F64" s="126"/>
      <c r="G64" s="127" t="s">
        <v>98</v>
      </c>
      <c r="H64" s="125" t="s">
        <v>99</v>
      </c>
      <c r="I64" s="126"/>
      <c r="J64" s="127" t="s">
        <v>98</v>
      </c>
      <c r="K64" s="124" t="s">
        <v>99</v>
      </c>
      <c r="L64" s="126"/>
      <c r="N64" s="200" t="s">
        <v>100</v>
      </c>
      <c r="O64" s="200"/>
    </row>
    <row r="65" spans="1:15" s="94" customFormat="1" ht="14">
      <c r="A65" s="129"/>
      <c r="B65" s="130"/>
      <c r="C65" s="153">
        <v>9</v>
      </c>
      <c r="D65" s="154">
        <v>54</v>
      </c>
      <c r="E65" s="154">
        <v>59</v>
      </c>
      <c r="F65" s="131"/>
      <c r="G65" s="154">
        <v>60.5</v>
      </c>
      <c r="H65" s="154">
        <v>65.5</v>
      </c>
      <c r="I65" s="155"/>
      <c r="J65" s="154">
        <v>67</v>
      </c>
      <c r="K65" s="154">
        <v>72</v>
      </c>
      <c r="L65" s="136"/>
      <c r="M65" s="132"/>
      <c r="N65" s="200"/>
      <c r="O65" s="200"/>
    </row>
    <row r="66" spans="1:15" s="94" customFormat="1" ht="14">
      <c r="A66" s="129"/>
      <c r="B66" s="130"/>
      <c r="C66" s="156">
        <v>10</v>
      </c>
      <c r="D66" s="157">
        <v>54.5</v>
      </c>
      <c r="E66" s="157">
        <v>61.25</v>
      </c>
      <c r="F66" s="133"/>
      <c r="G66" s="157">
        <v>62.75</v>
      </c>
      <c r="H66" s="157">
        <v>69.5</v>
      </c>
      <c r="I66" s="158"/>
      <c r="J66" s="157">
        <v>71.25</v>
      </c>
      <c r="K66" s="157">
        <v>77.75</v>
      </c>
      <c r="L66" s="136"/>
      <c r="M66" s="132"/>
      <c r="N66" s="200"/>
      <c r="O66" s="200"/>
    </row>
    <row r="67" spans="1:15" s="94" customFormat="1" ht="14">
      <c r="A67" s="129"/>
      <c r="B67" s="130"/>
      <c r="C67" s="126">
        <v>11</v>
      </c>
      <c r="D67" s="154">
        <v>67.75</v>
      </c>
      <c r="E67" s="154">
        <v>74.75</v>
      </c>
      <c r="F67" s="134"/>
      <c r="G67" s="154">
        <v>76.5</v>
      </c>
      <c r="H67" s="154">
        <v>83.5</v>
      </c>
      <c r="I67" s="159"/>
      <c r="J67" s="154">
        <v>85.5</v>
      </c>
      <c r="K67" s="154">
        <v>91.75</v>
      </c>
      <c r="L67" s="136"/>
      <c r="M67" s="132"/>
      <c r="N67" s="200"/>
      <c r="O67" s="200"/>
    </row>
    <row r="68" spans="1:15" s="94" customFormat="1" ht="14">
      <c r="A68" s="129"/>
      <c r="B68" s="130"/>
      <c r="C68" s="156">
        <v>12</v>
      </c>
      <c r="D68" s="157">
        <v>80.5</v>
      </c>
      <c r="E68" s="157">
        <v>87</v>
      </c>
      <c r="F68" s="133"/>
      <c r="G68" s="157">
        <v>89</v>
      </c>
      <c r="H68" s="157">
        <v>94.5</v>
      </c>
      <c r="I68" s="158"/>
      <c r="J68" s="157">
        <v>96.75</v>
      </c>
      <c r="K68" s="157">
        <v>102.25</v>
      </c>
      <c r="L68" s="136"/>
      <c r="M68" s="132"/>
      <c r="N68" s="200"/>
      <c r="O68" s="200"/>
    </row>
    <row r="69" spans="1:15" s="94" customFormat="1" ht="14">
      <c r="A69" s="129"/>
      <c r="B69" s="130"/>
      <c r="C69" s="126">
        <v>13</v>
      </c>
      <c r="D69" s="154">
        <v>88.5</v>
      </c>
      <c r="E69" s="154">
        <v>93</v>
      </c>
      <c r="F69" s="133"/>
      <c r="G69" s="154">
        <v>95.25</v>
      </c>
      <c r="H69" s="154">
        <v>99.75</v>
      </c>
      <c r="I69" s="158"/>
      <c r="J69" s="154">
        <v>102</v>
      </c>
      <c r="K69" s="154">
        <v>106.5</v>
      </c>
      <c r="L69" s="136"/>
      <c r="M69" s="132"/>
      <c r="N69" s="200"/>
      <c r="O69" s="200"/>
    </row>
    <row r="70" spans="1:15" s="94" customFormat="1" ht="14">
      <c r="A70" s="129"/>
      <c r="B70" s="130"/>
      <c r="C70" s="156">
        <v>14</v>
      </c>
      <c r="D70" s="157">
        <v>92.5</v>
      </c>
      <c r="E70" s="157">
        <v>98.5</v>
      </c>
      <c r="F70" s="133"/>
      <c r="G70" s="157">
        <v>100.75</v>
      </c>
      <c r="H70" s="157">
        <v>106.5</v>
      </c>
      <c r="I70" s="158"/>
      <c r="J70" s="157">
        <v>109</v>
      </c>
      <c r="K70" s="157">
        <v>115</v>
      </c>
      <c r="L70" s="136"/>
      <c r="M70" s="132"/>
      <c r="N70" s="200"/>
      <c r="O70" s="200"/>
    </row>
    <row r="71" spans="1:15" s="94" customFormat="1" ht="14">
      <c r="A71" s="129"/>
      <c r="B71" s="130"/>
      <c r="C71" s="126">
        <v>15</v>
      </c>
      <c r="D71" s="154">
        <v>98.5</v>
      </c>
      <c r="E71" s="154">
        <v>105.25</v>
      </c>
      <c r="F71" s="133"/>
      <c r="G71" s="154">
        <v>107.5</v>
      </c>
      <c r="H71" s="154">
        <v>114.25</v>
      </c>
      <c r="I71" s="158"/>
      <c r="J71" s="154">
        <v>117</v>
      </c>
      <c r="K71" s="154">
        <v>123.5</v>
      </c>
      <c r="L71" s="136"/>
      <c r="M71" s="132"/>
      <c r="N71" s="200"/>
      <c r="O71" s="200"/>
    </row>
    <row r="72" spans="1:15" s="94" customFormat="1" ht="14">
      <c r="A72" s="129"/>
      <c r="B72" s="130"/>
      <c r="C72" s="156">
        <v>16</v>
      </c>
      <c r="D72" s="157">
        <v>105.75</v>
      </c>
      <c r="E72" s="157">
        <v>113.75</v>
      </c>
      <c r="F72" s="133"/>
      <c r="G72" s="157">
        <v>116</v>
      </c>
      <c r="H72" s="157">
        <v>123.75</v>
      </c>
      <c r="I72" s="158"/>
      <c r="J72" s="157">
        <v>126.5</v>
      </c>
      <c r="K72" s="157">
        <v>134.25</v>
      </c>
      <c r="L72" s="136"/>
      <c r="M72" s="132"/>
      <c r="N72" s="200"/>
      <c r="O72" s="200"/>
    </row>
    <row r="73" spans="1:15" s="94" customFormat="1" ht="15" thickBot="1">
      <c r="B73" s="121"/>
      <c r="C73" s="153"/>
      <c r="D73" s="137"/>
      <c r="E73" s="137"/>
      <c r="F73" s="138"/>
      <c r="G73" s="138"/>
      <c r="H73" s="138"/>
      <c r="I73" s="126"/>
      <c r="J73" s="138"/>
      <c r="K73" s="138"/>
      <c r="L73" s="138"/>
      <c r="M73" s="139"/>
      <c r="N73" s="128"/>
      <c r="O73" s="135"/>
    </row>
    <row r="74" spans="1:15" s="94" customFormat="1" ht="15" thickTop="1">
      <c r="B74" s="140"/>
      <c r="C74" s="140"/>
      <c r="D74" s="140"/>
      <c r="E74" s="140"/>
      <c r="F74" s="140"/>
      <c r="G74" s="140"/>
      <c r="H74" s="140"/>
      <c r="I74" s="140"/>
      <c r="J74" s="140"/>
      <c r="K74" s="140"/>
      <c r="L74" s="140"/>
      <c r="M74" s="140"/>
      <c r="N74" s="141"/>
      <c r="O74" s="140"/>
    </row>
    <row r="75" spans="1:15" s="94" customFormat="1" ht="14">
      <c r="B75" s="113"/>
      <c r="C75" s="114" t="s">
        <v>92</v>
      </c>
      <c r="D75" s="115"/>
      <c r="E75" s="116"/>
      <c r="F75" s="116"/>
      <c r="G75" s="117" t="s">
        <v>93</v>
      </c>
      <c r="H75" s="118"/>
      <c r="I75" s="142"/>
      <c r="J75" s="143" t="s">
        <v>52</v>
      </c>
      <c r="K75" s="142"/>
      <c r="L75" s="116"/>
      <c r="M75" s="116"/>
      <c r="N75" s="119"/>
      <c r="O75" s="120" t="s">
        <v>92</v>
      </c>
    </row>
    <row r="76" spans="1:15" s="94" customFormat="1" ht="14">
      <c r="B76" s="121"/>
      <c r="C76" s="144"/>
      <c r="D76" s="145"/>
      <c r="E76" s="146"/>
      <c r="F76" s="147"/>
      <c r="G76" s="201"/>
      <c r="H76" s="201"/>
      <c r="K76" s="148"/>
      <c r="L76" s="148"/>
      <c r="M76" s="148"/>
      <c r="N76" s="149"/>
      <c r="O76" s="121"/>
    </row>
    <row r="77" spans="1:15" s="94" customFormat="1" ht="14">
      <c r="B77" s="121"/>
      <c r="C77" s="150"/>
      <c r="D77" s="198" t="s">
        <v>94</v>
      </c>
      <c r="E77" s="199"/>
      <c r="F77" s="122"/>
      <c r="G77" s="198" t="s">
        <v>95</v>
      </c>
      <c r="H77" s="199"/>
      <c r="J77" s="198" t="s">
        <v>96</v>
      </c>
      <c r="K77" s="199"/>
      <c r="L77" s="123"/>
      <c r="M77" s="151"/>
      <c r="N77" s="152"/>
      <c r="O77" s="121"/>
    </row>
    <row r="78" spans="1:15" s="94" customFormat="1" ht="30">
      <c r="B78" s="123"/>
      <c r="C78" s="124" t="s">
        <v>97</v>
      </c>
      <c r="D78" s="124" t="s">
        <v>98</v>
      </c>
      <c r="E78" s="125" t="s">
        <v>99</v>
      </c>
      <c r="F78" s="126"/>
      <c r="G78" s="127" t="s">
        <v>98</v>
      </c>
      <c r="H78" s="125" t="s">
        <v>99</v>
      </c>
      <c r="I78" s="126"/>
      <c r="J78" s="127" t="s">
        <v>98</v>
      </c>
      <c r="K78" s="124" t="s">
        <v>99</v>
      </c>
      <c r="L78" s="126"/>
      <c r="N78" s="200" t="s">
        <v>100</v>
      </c>
      <c r="O78" s="200"/>
    </row>
    <row r="79" spans="1:15" s="94" customFormat="1" ht="14">
      <c r="A79" s="129"/>
      <c r="B79" s="130"/>
      <c r="C79" s="153">
        <v>9</v>
      </c>
      <c r="D79" s="154">
        <v>54.5</v>
      </c>
      <c r="E79" s="154">
        <v>59.5</v>
      </c>
      <c r="F79" s="131"/>
      <c r="G79" s="154">
        <v>61</v>
      </c>
      <c r="H79" s="154">
        <v>66</v>
      </c>
      <c r="I79" s="155"/>
      <c r="J79" s="154">
        <v>67.5</v>
      </c>
      <c r="K79" s="154">
        <v>72.5</v>
      </c>
      <c r="L79" s="136"/>
      <c r="M79" s="132"/>
      <c r="N79" s="200"/>
      <c r="O79" s="200"/>
    </row>
    <row r="80" spans="1:15" s="94" customFormat="1" ht="14">
      <c r="A80" s="129"/>
      <c r="B80" s="130"/>
      <c r="C80" s="156">
        <v>10</v>
      </c>
      <c r="D80" s="157">
        <v>54.5</v>
      </c>
      <c r="E80" s="157">
        <v>61.25</v>
      </c>
      <c r="F80" s="133"/>
      <c r="G80" s="157">
        <v>62.75</v>
      </c>
      <c r="H80" s="157">
        <v>69.5</v>
      </c>
      <c r="I80" s="158"/>
      <c r="J80" s="157">
        <v>71.25</v>
      </c>
      <c r="K80" s="157">
        <v>77.75</v>
      </c>
      <c r="L80" s="136"/>
      <c r="M80" s="132"/>
      <c r="N80" s="200"/>
      <c r="O80" s="200"/>
    </row>
    <row r="81" spans="1:15" s="94" customFormat="1" ht="14">
      <c r="A81" s="129"/>
      <c r="B81" s="130"/>
      <c r="C81" s="126">
        <v>11</v>
      </c>
      <c r="D81" s="154">
        <v>67.75</v>
      </c>
      <c r="E81" s="154">
        <v>74.75</v>
      </c>
      <c r="F81" s="134"/>
      <c r="G81" s="154">
        <v>76.5</v>
      </c>
      <c r="H81" s="154">
        <v>83.5</v>
      </c>
      <c r="I81" s="159"/>
      <c r="J81" s="154">
        <v>85.5</v>
      </c>
      <c r="K81" s="154">
        <v>91.75</v>
      </c>
      <c r="L81" s="136"/>
      <c r="M81" s="132"/>
      <c r="N81" s="200"/>
      <c r="O81" s="200"/>
    </row>
    <row r="82" spans="1:15" s="94" customFormat="1" ht="14">
      <c r="A82" s="129"/>
      <c r="B82" s="130"/>
      <c r="C82" s="156">
        <v>12</v>
      </c>
      <c r="D82" s="157">
        <v>80.5</v>
      </c>
      <c r="E82" s="157">
        <v>87</v>
      </c>
      <c r="F82" s="133"/>
      <c r="G82" s="157">
        <v>89</v>
      </c>
      <c r="H82" s="157">
        <v>94.5</v>
      </c>
      <c r="I82" s="158"/>
      <c r="J82" s="157">
        <v>96.75</v>
      </c>
      <c r="K82" s="157">
        <v>102.25</v>
      </c>
      <c r="L82" s="136"/>
      <c r="M82" s="132"/>
      <c r="N82" s="200"/>
      <c r="O82" s="200"/>
    </row>
    <row r="83" spans="1:15" s="94" customFormat="1" ht="14">
      <c r="A83" s="129"/>
      <c r="B83" s="130"/>
      <c r="C83" s="126">
        <v>13</v>
      </c>
      <c r="D83" s="154">
        <v>88.5</v>
      </c>
      <c r="E83" s="154">
        <v>93</v>
      </c>
      <c r="F83" s="133"/>
      <c r="G83" s="154">
        <v>95.25</v>
      </c>
      <c r="H83" s="154">
        <v>99.75</v>
      </c>
      <c r="I83" s="158"/>
      <c r="J83" s="154">
        <v>102</v>
      </c>
      <c r="K83" s="154">
        <v>106.5</v>
      </c>
      <c r="L83" s="136"/>
      <c r="M83" s="132"/>
      <c r="N83" s="200"/>
      <c r="O83" s="200"/>
    </row>
    <row r="84" spans="1:15" s="94" customFormat="1" ht="14">
      <c r="A84" s="129"/>
      <c r="B84" s="130"/>
      <c r="C84" s="156">
        <v>14</v>
      </c>
      <c r="D84" s="157">
        <v>92.5</v>
      </c>
      <c r="E84" s="157">
        <v>98.5</v>
      </c>
      <c r="F84" s="133"/>
      <c r="G84" s="157">
        <v>100.75</v>
      </c>
      <c r="H84" s="157">
        <v>106.5</v>
      </c>
      <c r="I84" s="158"/>
      <c r="J84" s="157">
        <v>109</v>
      </c>
      <c r="K84" s="157">
        <v>115</v>
      </c>
      <c r="L84" s="136"/>
      <c r="M84" s="132"/>
      <c r="N84" s="200"/>
      <c r="O84" s="200"/>
    </row>
    <row r="85" spans="1:15" s="94" customFormat="1" ht="14">
      <c r="A85" s="129"/>
      <c r="B85" s="130"/>
      <c r="C85" s="126">
        <v>15</v>
      </c>
      <c r="D85" s="154">
        <v>98.5</v>
      </c>
      <c r="E85" s="154">
        <v>105.25</v>
      </c>
      <c r="F85" s="133"/>
      <c r="G85" s="154">
        <v>107.5</v>
      </c>
      <c r="H85" s="154">
        <v>114.25</v>
      </c>
      <c r="I85" s="158"/>
      <c r="J85" s="154">
        <v>117</v>
      </c>
      <c r="K85" s="154">
        <v>123.5</v>
      </c>
      <c r="L85" s="136"/>
      <c r="M85" s="132"/>
      <c r="N85" s="200"/>
      <c r="O85" s="200"/>
    </row>
    <row r="86" spans="1:15" s="94" customFormat="1" ht="14">
      <c r="A86" s="129"/>
      <c r="B86" s="130"/>
      <c r="C86" s="156">
        <v>16</v>
      </c>
      <c r="D86" s="157">
        <v>105.75</v>
      </c>
      <c r="E86" s="157">
        <v>113.75</v>
      </c>
      <c r="F86" s="133"/>
      <c r="G86" s="157">
        <v>116</v>
      </c>
      <c r="H86" s="157">
        <v>123.75</v>
      </c>
      <c r="I86" s="158"/>
      <c r="J86" s="157">
        <v>126.5</v>
      </c>
      <c r="K86" s="157">
        <v>134.25</v>
      </c>
      <c r="L86" s="136"/>
      <c r="M86" s="132"/>
      <c r="N86" s="200"/>
      <c r="O86" s="200"/>
    </row>
    <row r="87" spans="1:15" s="94" customFormat="1" ht="15" thickBot="1">
      <c r="B87" s="121"/>
      <c r="C87" s="153"/>
      <c r="D87" s="137"/>
      <c r="E87" s="137"/>
      <c r="F87" s="138"/>
      <c r="G87" s="138"/>
      <c r="H87" s="138"/>
      <c r="I87" s="126"/>
      <c r="J87" s="138"/>
      <c r="K87" s="138"/>
      <c r="L87" s="138"/>
      <c r="M87" s="139"/>
      <c r="N87" s="128"/>
      <c r="O87" s="135"/>
    </row>
    <row r="88" spans="1:15" s="94" customFormat="1" ht="15" thickTop="1">
      <c r="B88" s="140"/>
      <c r="C88" s="140"/>
      <c r="D88" s="140"/>
      <c r="E88" s="140"/>
      <c r="F88" s="140"/>
      <c r="G88" s="140"/>
      <c r="H88" s="140"/>
      <c r="I88" s="140"/>
      <c r="J88" s="140"/>
      <c r="K88" s="140"/>
      <c r="L88" s="140"/>
      <c r="M88" s="140"/>
      <c r="N88" s="141"/>
      <c r="O88" s="140"/>
    </row>
    <row r="89" spans="1:15" s="94" customFormat="1" ht="14">
      <c r="B89" s="113"/>
      <c r="C89" s="114" t="s">
        <v>92</v>
      </c>
      <c r="D89" s="115"/>
      <c r="E89" s="116"/>
      <c r="F89" s="116"/>
      <c r="G89" s="117" t="s">
        <v>93</v>
      </c>
      <c r="H89" s="118"/>
      <c r="I89" s="142"/>
      <c r="J89" s="143" t="s">
        <v>53</v>
      </c>
      <c r="K89" s="142"/>
      <c r="L89" s="116"/>
      <c r="M89" s="116"/>
      <c r="N89" s="119"/>
      <c r="O89" s="120" t="s">
        <v>92</v>
      </c>
    </row>
    <row r="90" spans="1:15" s="94" customFormat="1" ht="14">
      <c r="B90" s="121"/>
      <c r="C90" s="144"/>
      <c r="D90" s="145"/>
      <c r="E90" s="146"/>
      <c r="F90" s="147"/>
      <c r="G90" s="201"/>
      <c r="H90" s="201"/>
      <c r="K90" s="148"/>
      <c r="L90" s="148"/>
      <c r="M90" s="148"/>
      <c r="N90" s="149"/>
      <c r="O90" s="121"/>
    </row>
    <row r="91" spans="1:15" s="94" customFormat="1" ht="14">
      <c r="B91" s="121"/>
      <c r="C91" s="150"/>
      <c r="D91" s="198" t="s">
        <v>94</v>
      </c>
      <c r="E91" s="199"/>
      <c r="F91" s="122"/>
      <c r="G91" s="198" t="s">
        <v>95</v>
      </c>
      <c r="H91" s="199"/>
      <c r="J91" s="198" t="s">
        <v>96</v>
      </c>
      <c r="K91" s="199"/>
      <c r="L91" s="123"/>
      <c r="M91" s="151"/>
      <c r="N91" s="152"/>
      <c r="O91" s="121"/>
    </row>
    <row r="92" spans="1:15" s="94" customFormat="1" ht="30">
      <c r="B92" s="123"/>
      <c r="C92" s="124" t="s">
        <v>97</v>
      </c>
      <c r="D92" s="124" t="s">
        <v>98</v>
      </c>
      <c r="E92" s="125" t="s">
        <v>99</v>
      </c>
      <c r="F92" s="126"/>
      <c r="G92" s="127" t="s">
        <v>98</v>
      </c>
      <c r="H92" s="125" t="s">
        <v>99</v>
      </c>
      <c r="I92" s="126"/>
      <c r="J92" s="127" t="s">
        <v>98</v>
      </c>
      <c r="K92" s="124" t="s">
        <v>99</v>
      </c>
      <c r="L92" s="126"/>
      <c r="N92" s="200" t="s">
        <v>100</v>
      </c>
      <c r="O92" s="200"/>
    </row>
    <row r="93" spans="1:15" s="94" customFormat="1" ht="14">
      <c r="A93" s="129"/>
      <c r="B93" s="130"/>
      <c r="C93" s="153">
        <v>9</v>
      </c>
      <c r="D93" s="154">
        <v>51.75</v>
      </c>
      <c r="E93" s="154">
        <v>56.75</v>
      </c>
      <c r="F93" s="131"/>
      <c r="G93" s="154">
        <v>58</v>
      </c>
      <c r="H93" s="154">
        <v>63</v>
      </c>
      <c r="I93" s="155"/>
      <c r="J93" s="154">
        <v>64.25</v>
      </c>
      <c r="K93" s="154">
        <v>69.25</v>
      </c>
      <c r="L93" s="136"/>
      <c r="M93" s="132"/>
      <c r="N93" s="200"/>
      <c r="O93" s="200"/>
    </row>
    <row r="94" spans="1:15" s="94" customFormat="1" ht="14">
      <c r="A94" s="129"/>
      <c r="B94" s="130"/>
      <c r="C94" s="156">
        <v>10</v>
      </c>
      <c r="D94" s="157">
        <v>53.25</v>
      </c>
      <c r="E94" s="157">
        <v>60</v>
      </c>
      <c r="F94" s="133"/>
      <c r="G94" s="157">
        <v>61.25</v>
      </c>
      <c r="H94" s="157">
        <v>68</v>
      </c>
      <c r="I94" s="158"/>
      <c r="J94" s="157">
        <v>69.5</v>
      </c>
      <c r="K94" s="157">
        <v>76.25</v>
      </c>
      <c r="L94" s="136"/>
      <c r="M94" s="132"/>
      <c r="N94" s="200"/>
      <c r="O94" s="200"/>
    </row>
    <row r="95" spans="1:15" s="94" customFormat="1" ht="14">
      <c r="A95" s="129"/>
      <c r="B95" s="130"/>
      <c r="C95" s="126">
        <v>11</v>
      </c>
      <c r="D95" s="154">
        <v>66.25</v>
      </c>
      <c r="E95" s="154">
        <v>73</v>
      </c>
      <c r="F95" s="134"/>
      <c r="G95" s="154">
        <v>74.75</v>
      </c>
      <c r="H95" s="154">
        <v>81.5</v>
      </c>
      <c r="I95" s="159"/>
      <c r="J95" s="154">
        <v>83.5</v>
      </c>
      <c r="K95" s="154">
        <v>89.75</v>
      </c>
      <c r="L95" s="136"/>
      <c r="M95" s="132"/>
      <c r="N95" s="200"/>
      <c r="O95" s="200"/>
    </row>
    <row r="96" spans="1:15" s="94" customFormat="1" ht="14">
      <c r="A96" s="129"/>
      <c r="B96" s="130"/>
      <c r="C96" s="156">
        <v>12</v>
      </c>
      <c r="D96" s="157">
        <v>79.25</v>
      </c>
      <c r="E96" s="157">
        <v>85.5</v>
      </c>
      <c r="F96" s="133"/>
      <c r="G96" s="157">
        <v>87.25</v>
      </c>
      <c r="H96" s="157">
        <v>93</v>
      </c>
      <c r="I96" s="158"/>
      <c r="J96" s="157">
        <v>95</v>
      </c>
      <c r="K96" s="157">
        <v>100.75</v>
      </c>
      <c r="L96" s="136"/>
      <c r="M96" s="132"/>
      <c r="N96" s="200"/>
      <c r="O96" s="200"/>
    </row>
    <row r="97" spans="1:15" s="94" customFormat="1" ht="14">
      <c r="A97" s="129"/>
      <c r="B97" s="130"/>
      <c r="C97" s="126">
        <v>13</v>
      </c>
      <c r="D97" s="154">
        <v>87.25</v>
      </c>
      <c r="E97" s="154">
        <v>91.75</v>
      </c>
      <c r="F97" s="133"/>
      <c r="G97" s="154">
        <v>93.75</v>
      </c>
      <c r="H97" s="154">
        <v>98.25</v>
      </c>
      <c r="I97" s="158"/>
      <c r="J97" s="154">
        <v>100.5</v>
      </c>
      <c r="K97" s="154">
        <v>105</v>
      </c>
      <c r="L97" s="136"/>
      <c r="M97" s="132"/>
      <c r="N97" s="200"/>
      <c r="O97" s="200"/>
    </row>
    <row r="98" spans="1:15" s="94" customFormat="1" ht="14">
      <c r="A98" s="129"/>
      <c r="B98" s="130"/>
      <c r="C98" s="156">
        <v>14</v>
      </c>
      <c r="D98" s="157">
        <v>92</v>
      </c>
      <c r="E98" s="157">
        <v>98</v>
      </c>
      <c r="F98" s="133"/>
      <c r="G98" s="157">
        <v>100.25</v>
      </c>
      <c r="H98" s="157">
        <v>106</v>
      </c>
      <c r="I98" s="158"/>
      <c r="J98" s="157">
        <v>108.5</v>
      </c>
      <c r="K98" s="157">
        <v>114.25</v>
      </c>
      <c r="L98" s="136"/>
      <c r="M98" s="132"/>
      <c r="N98" s="200"/>
      <c r="O98" s="200"/>
    </row>
    <row r="99" spans="1:15" s="94" customFormat="1" ht="14">
      <c r="A99" s="129"/>
      <c r="B99" s="130"/>
      <c r="C99" s="126">
        <v>15</v>
      </c>
      <c r="D99" s="154">
        <v>98</v>
      </c>
      <c r="E99" s="154">
        <v>104.75</v>
      </c>
      <c r="F99" s="133"/>
      <c r="G99" s="154">
        <v>107</v>
      </c>
      <c r="H99" s="154">
        <v>113.75</v>
      </c>
      <c r="I99" s="158"/>
      <c r="J99" s="154">
        <v>116.25</v>
      </c>
      <c r="K99" s="154">
        <v>123</v>
      </c>
      <c r="L99" s="136"/>
      <c r="M99" s="132"/>
      <c r="N99" s="200"/>
      <c r="O99" s="200"/>
    </row>
    <row r="100" spans="1:15" s="94" customFormat="1" ht="14">
      <c r="A100" s="129"/>
      <c r="B100" s="130"/>
      <c r="C100" s="156">
        <v>16</v>
      </c>
      <c r="D100" s="157">
        <v>105.25</v>
      </c>
      <c r="E100" s="157">
        <v>113</v>
      </c>
      <c r="F100" s="133"/>
      <c r="G100" s="157">
        <v>115.5</v>
      </c>
      <c r="H100" s="157">
        <v>123.25</v>
      </c>
      <c r="I100" s="158"/>
      <c r="J100" s="157">
        <v>125.75</v>
      </c>
      <c r="K100" s="157">
        <v>133.75</v>
      </c>
      <c r="L100" s="136"/>
      <c r="M100" s="132"/>
      <c r="N100" s="200"/>
      <c r="O100" s="200"/>
    </row>
    <row r="101" spans="1:15" s="94" customFormat="1" ht="15" thickBot="1">
      <c r="B101" s="121"/>
      <c r="C101" s="153"/>
      <c r="D101" s="137"/>
      <c r="E101" s="137"/>
      <c r="F101" s="138"/>
      <c r="G101" s="138"/>
      <c r="H101" s="138"/>
      <c r="I101" s="126"/>
      <c r="J101" s="138"/>
      <c r="K101" s="138"/>
      <c r="L101" s="138"/>
      <c r="M101" s="139"/>
      <c r="N101" s="128"/>
      <c r="O101" s="135"/>
    </row>
    <row r="102" spans="1:15" s="94" customFormat="1" ht="15" thickTop="1">
      <c r="B102" s="140"/>
      <c r="C102" s="140"/>
      <c r="D102" s="140"/>
      <c r="E102" s="140"/>
      <c r="F102" s="140"/>
      <c r="G102" s="140"/>
      <c r="H102" s="140"/>
      <c r="I102" s="140"/>
      <c r="J102" s="140"/>
      <c r="K102" s="140"/>
      <c r="L102" s="140"/>
      <c r="M102" s="140"/>
      <c r="N102" s="141"/>
      <c r="O102" s="140"/>
    </row>
    <row r="103" spans="1:15" s="94" customFormat="1" ht="14">
      <c r="B103" s="113"/>
      <c r="C103" s="114" t="s">
        <v>92</v>
      </c>
      <c r="D103" s="115"/>
      <c r="E103" s="116"/>
      <c r="F103" s="116"/>
      <c r="G103" s="117" t="s">
        <v>93</v>
      </c>
      <c r="H103" s="118"/>
      <c r="I103" s="142"/>
      <c r="J103" s="143" t="s">
        <v>54</v>
      </c>
      <c r="K103" s="142"/>
      <c r="L103" s="116"/>
      <c r="M103" s="116"/>
      <c r="N103" s="119"/>
      <c r="O103" s="120" t="s">
        <v>92</v>
      </c>
    </row>
    <row r="104" spans="1:15" s="94" customFormat="1" ht="14">
      <c r="B104" s="121"/>
      <c r="C104" s="144"/>
      <c r="D104" s="145"/>
      <c r="E104" s="146"/>
      <c r="F104" s="147"/>
      <c r="G104" s="201"/>
      <c r="H104" s="201"/>
      <c r="K104" s="148"/>
      <c r="L104" s="148"/>
      <c r="M104" s="148"/>
      <c r="N104" s="149"/>
      <c r="O104" s="121"/>
    </row>
    <row r="105" spans="1:15" s="94" customFormat="1" ht="14">
      <c r="B105" s="121"/>
      <c r="C105" s="150"/>
      <c r="D105" s="198" t="s">
        <v>94</v>
      </c>
      <c r="E105" s="199"/>
      <c r="F105" s="122"/>
      <c r="G105" s="198" t="s">
        <v>95</v>
      </c>
      <c r="H105" s="199"/>
      <c r="J105" s="198" t="s">
        <v>96</v>
      </c>
      <c r="K105" s="199"/>
      <c r="L105" s="123"/>
      <c r="M105" s="151"/>
      <c r="N105" s="152"/>
      <c r="O105" s="121"/>
    </row>
    <row r="106" spans="1:15" s="94" customFormat="1" ht="30">
      <c r="B106" s="123"/>
      <c r="C106" s="124" t="s">
        <v>97</v>
      </c>
      <c r="D106" s="124" t="s">
        <v>98</v>
      </c>
      <c r="E106" s="125" t="s">
        <v>99</v>
      </c>
      <c r="F106" s="126"/>
      <c r="G106" s="127" t="s">
        <v>98</v>
      </c>
      <c r="H106" s="125" t="s">
        <v>99</v>
      </c>
      <c r="I106" s="126"/>
      <c r="J106" s="127" t="s">
        <v>98</v>
      </c>
      <c r="K106" s="124" t="s">
        <v>99</v>
      </c>
      <c r="L106" s="126"/>
      <c r="N106" s="200" t="s">
        <v>100</v>
      </c>
      <c r="O106" s="200"/>
    </row>
    <row r="107" spans="1:15" s="94" customFormat="1" ht="14">
      <c r="A107" s="129"/>
      <c r="B107" s="130"/>
      <c r="C107" s="153">
        <v>9</v>
      </c>
      <c r="D107" s="154">
        <v>52.75</v>
      </c>
      <c r="E107" s="154">
        <v>57.75</v>
      </c>
      <c r="F107" s="131"/>
      <c r="G107" s="154">
        <v>59</v>
      </c>
      <c r="H107" s="154">
        <v>64</v>
      </c>
      <c r="I107" s="155"/>
      <c r="J107" s="154">
        <v>65.5</v>
      </c>
      <c r="K107" s="154">
        <v>70.5</v>
      </c>
      <c r="L107" s="136"/>
      <c r="M107" s="132"/>
      <c r="N107" s="200"/>
      <c r="O107" s="200"/>
    </row>
    <row r="108" spans="1:15" s="94" customFormat="1" ht="14">
      <c r="A108" s="129"/>
      <c r="B108" s="130"/>
      <c r="C108" s="156">
        <v>10</v>
      </c>
      <c r="D108" s="157">
        <v>54.5</v>
      </c>
      <c r="E108" s="157">
        <v>61.25</v>
      </c>
      <c r="F108" s="133"/>
      <c r="G108" s="157">
        <v>62.75</v>
      </c>
      <c r="H108" s="157">
        <v>69.5</v>
      </c>
      <c r="I108" s="158"/>
      <c r="J108" s="157">
        <v>71.25</v>
      </c>
      <c r="K108" s="157">
        <v>78</v>
      </c>
      <c r="L108" s="136"/>
      <c r="M108" s="132"/>
      <c r="N108" s="200"/>
      <c r="O108" s="200"/>
    </row>
    <row r="109" spans="1:15" s="94" customFormat="1" ht="14">
      <c r="A109" s="129"/>
      <c r="B109" s="130"/>
      <c r="C109" s="126">
        <v>11</v>
      </c>
      <c r="D109" s="154">
        <v>68</v>
      </c>
      <c r="E109" s="154">
        <v>74.75</v>
      </c>
      <c r="F109" s="134"/>
      <c r="G109" s="154">
        <v>76.75</v>
      </c>
      <c r="H109" s="154">
        <v>83.5</v>
      </c>
      <c r="I109" s="159"/>
      <c r="J109" s="154">
        <v>85.75</v>
      </c>
      <c r="K109" s="154">
        <v>92</v>
      </c>
      <c r="L109" s="136"/>
      <c r="M109" s="132"/>
      <c r="N109" s="200"/>
      <c r="O109" s="200"/>
    </row>
    <row r="110" spans="1:15" s="94" customFormat="1" ht="14">
      <c r="A110" s="129"/>
      <c r="B110" s="130"/>
      <c r="C110" s="156">
        <v>12</v>
      </c>
      <c r="D110" s="157">
        <v>81.5</v>
      </c>
      <c r="E110" s="157">
        <v>87.75</v>
      </c>
      <c r="F110" s="133"/>
      <c r="G110" s="157">
        <v>89.75</v>
      </c>
      <c r="H110" s="157">
        <v>95.5</v>
      </c>
      <c r="I110" s="158"/>
      <c r="J110" s="157">
        <v>97.75</v>
      </c>
      <c r="K110" s="157">
        <v>103.5</v>
      </c>
      <c r="L110" s="136"/>
      <c r="M110" s="132"/>
      <c r="N110" s="200"/>
      <c r="O110" s="200"/>
    </row>
    <row r="111" spans="1:15" s="94" customFormat="1" ht="14">
      <c r="A111" s="129"/>
      <c r="B111" s="130"/>
      <c r="C111" s="126">
        <v>13</v>
      </c>
      <c r="D111" s="154">
        <v>90.5</v>
      </c>
      <c r="E111" s="154">
        <v>95</v>
      </c>
      <c r="F111" s="133"/>
      <c r="G111" s="154">
        <v>97.25</v>
      </c>
      <c r="H111" s="154">
        <v>101.75</v>
      </c>
      <c r="I111" s="158"/>
      <c r="J111" s="154">
        <v>104.25</v>
      </c>
      <c r="K111" s="154">
        <v>108.75</v>
      </c>
      <c r="L111" s="136"/>
      <c r="M111" s="132"/>
      <c r="N111" s="200"/>
      <c r="O111" s="200"/>
    </row>
    <row r="112" spans="1:15" s="94" customFormat="1" ht="14">
      <c r="A112" s="129"/>
      <c r="B112" s="130"/>
      <c r="C112" s="156">
        <v>14</v>
      </c>
      <c r="D112" s="157">
        <v>95.25</v>
      </c>
      <c r="E112" s="157">
        <v>101.25</v>
      </c>
      <c r="F112" s="133"/>
      <c r="G112" s="157">
        <v>103.75</v>
      </c>
      <c r="H112" s="157">
        <v>109.75</v>
      </c>
      <c r="I112" s="158"/>
      <c r="J112" s="157">
        <v>112.5</v>
      </c>
      <c r="K112" s="157">
        <v>118.25</v>
      </c>
      <c r="L112" s="136"/>
      <c r="M112" s="132"/>
      <c r="N112" s="200"/>
      <c r="O112" s="200"/>
    </row>
    <row r="113" spans="1:15" s="94" customFormat="1" ht="14">
      <c r="A113" s="129"/>
      <c r="B113" s="130"/>
      <c r="C113" s="126">
        <v>15</v>
      </c>
      <c r="D113" s="154">
        <v>102</v>
      </c>
      <c r="E113" s="154">
        <v>108.75</v>
      </c>
      <c r="F113" s="133"/>
      <c r="G113" s="154">
        <v>111.5</v>
      </c>
      <c r="H113" s="154">
        <v>118.25</v>
      </c>
      <c r="I113" s="158"/>
      <c r="J113" s="154">
        <v>121.25</v>
      </c>
      <c r="K113" s="154">
        <v>128</v>
      </c>
      <c r="L113" s="136"/>
      <c r="M113" s="132"/>
      <c r="N113" s="200"/>
      <c r="O113" s="200"/>
    </row>
    <row r="114" spans="1:15" s="94" customFormat="1" ht="14">
      <c r="A114" s="129"/>
      <c r="B114" s="130"/>
      <c r="C114" s="156">
        <v>16</v>
      </c>
      <c r="D114" s="157">
        <v>110</v>
      </c>
      <c r="E114" s="157">
        <v>118</v>
      </c>
      <c r="F114" s="133"/>
      <c r="G114" s="157">
        <v>120.75</v>
      </c>
      <c r="H114" s="157">
        <v>128.5</v>
      </c>
      <c r="I114" s="158"/>
      <c r="J114" s="157">
        <v>131.75</v>
      </c>
      <c r="K114" s="157">
        <v>139.5</v>
      </c>
      <c r="L114" s="136"/>
      <c r="M114" s="132"/>
      <c r="N114" s="200"/>
      <c r="O114" s="200"/>
    </row>
    <row r="115" spans="1:15" s="94" customFormat="1" ht="15" thickBot="1">
      <c r="B115" s="121"/>
      <c r="C115" s="153"/>
      <c r="D115" s="137"/>
      <c r="E115" s="137"/>
      <c r="F115" s="138"/>
      <c r="G115" s="138"/>
      <c r="H115" s="138"/>
      <c r="I115" s="126"/>
      <c r="J115" s="138"/>
      <c r="K115" s="138"/>
      <c r="L115" s="138"/>
      <c r="M115" s="139"/>
      <c r="N115" s="128"/>
      <c r="O115" s="135"/>
    </row>
    <row r="116" spans="1:15" s="94" customFormat="1" ht="15" thickTop="1">
      <c r="B116" s="140"/>
      <c r="C116" s="140"/>
      <c r="D116" s="140"/>
      <c r="E116" s="140"/>
      <c r="F116" s="140"/>
      <c r="G116" s="140"/>
      <c r="H116" s="140"/>
      <c r="I116" s="140"/>
      <c r="J116" s="140"/>
      <c r="K116" s="140"/>
      <c r="L116" s="140"/>
      <c r="M116" s="140"/>
      <c r="N116" s="141"/>
      <c r="O116" s="140"/>
    </row>
    <row r="117" spans="1:15" s="94" customFormat="1" ht="14">
      <c r="B117" s="113"/>
      <c r="C117" s="114" t="s">
        <v>92</v>
      </c>
      <c r="D117" s="115"/>
      <c r="E117" s="116"/>
      <c r="F117" s="116"/>
      <c r="G117" s="117" t="s">
        <v>93</v>
      </c>
      <c r="H117" s="118"/>
      <c r="I117" s="142"/>
      <c r="J117" s="143" t="s">
        <v>55</v>
      </c>
      <c r="K117" s="142"/>
      <c r="L117" s="116"/>
      <c r="M117" s="116"/>
      <c r="N117" s="119"/>
      <c r="O117" s="120" t="s">
        <v>92</v>
      </c>
    </row>
    <row r="118" spans="1:15" s="94" customFormat="1" ht="14">
      <c r="B118" s="121"/>
      <c r="C118" s="144"/>
      <c r="D118" s="145"/>
      <c r="E118" s="146"/>
      <c r="F118" s="147"/>
      <c r="G118" s="201"/>
      <c r="H118" s="201"/>
      <c r="K118" s="148"/>
      <c r="L118" s="148"/>
      <c r="M118" s="148"/>
      <c r="N118" s="149"/>
      <c r="O118" s="121"/>
    </row>
    <row r="119" spans="1:15" s="94" customFormat="1" ht="14">
      <c r="B119" s="121"/>
      <c r="C119" s="150"/>
      <c r="D119" s="198" t="s">
        <v>94</v>
      </c>
      <c r="E119" s="199"/>
      <c r="F119" s="122"/>
      <c r="G119" s="198" t="s">
        <v>95</v>
      </c>
      <c r="H119" s="199"/>
      <c r="J119" s="198" t="s">
        <v>96</v>
      </c>
      <c r="K119" s="199"/>
      <c r="L119" s="123"/>
      <c r="M119" s="151"/>
      <c r="N119" s="152"/>
      <c r="O119" s="121"/>
    </row>
    <row r="120" spans="1:15" s="94" customFormat="1" ht="30">
      <c r="B120" s="123"/>
      <c r="C120" s="124" t="s">
        <v>97</v>
      </c>
      <c r="D120" s="124" t="s">
        <v>98</v>
      </c>
      <c r="E120" s="125" t="s">
        <v>99</v>
      </c>
      <c r="F120" s="126"/>
      <c r="G120" s="127" t="s">
        <v>98</v>
      </c>
      <c r="H120" s="125" t="s">
        <v>99</v>
      </c>
      <c r="I120" s="126"/>
      <c r="J120" s="127" t="s">
        <v>98</v>
      </c>
      <c r="K120" s="124" t="s">
        <v>99</v>
      </c>
      <c r="L120" s="126"/>
      <c r="N120" s="200" t="s">
        <v>100</v>
      </c>
      <c r="O120" s="200"/>
    </row>
    <row r="121" spans="1:15" s="94" customFormat="1" ht="14">
      <c r="A121" s="129"/>
      <c r="B121" s="130"/>
      <c r="C121" s="153">
        <v>9</v>
      </c>
      <c r="D121" s="154">
        <v>53.25</v>
      </c>
      <c r="E121" s="154">
        <v>58.25</v>
      </c>
      <c r="F121" s="131"/>
      <c r="G121" s="154">
        <v>59.75</v>
      </c>
      <c r="H121" s="154">
        <v>64.75</v>
      </c>
      <c r="I121" s="155"/>
      <c r="J121" s="154">
        <v>66</v>
      </c>
      <c r="K121" s="154">
        <v>71.25</v>
      </c>
      <c r="L121" s="136"/>
      <c r="M121" s="132"/>
      <c r="N121" s="200"/>
      <c r="O121" s="200"/>
    </row>
    <row r="122" spans="1:15" s="94" customFormat="1" ht="14">
      <c r="A122" s="129"/>
      <c r="B122" s="130"/>
      <c r="C122" s="156">
        <v>10</v>
      </c>
      <c r="D122" s="157">
        <v>54.5</v>
      </c>
      <c r="E122" s="157">
        <v>61.25</v>
      </c>
      <c r="F122" s="133"/>
      <c r="G122" s="157">
        <v>62.75</v>
      </c>
      <c r="H122" s="157">
        <v>69.5</v>
      </c>
      <c r="I122" s="158"/>
      <c r="J122" s="157">
        <v>71.25</v>
      </c>
      <c r="K122" s="157">
        <v>77.75</v>
      </c>
      <c r="L122" s="136"/>
      <c r="M122" s="132"/>
      <c r="N122" s="200"/>
      <c r="O122" s="200"/>
    </row>
    <row r="123" spans="1:15" s="94" customFormat="1" ht="14">
      <c r="A123" s="129"/>
      <c r="B123" s="130"/>
      <c r="C123" s="126">
        <v>11</v>
      </c>
      <c r="D123" s="154">
        <v>68</v>
      </c>
      <c r="E123" s="154">
        <v>75</v>
      </c>
      <c r="F123" s="134"/>
      <c r="G123" s="154">
        <v>76.75</v>
      </c>
      <c r="H123" s="154">
        <v>83.75</v>
      </c>
      <c r="I123" s="159"/>
      <c r="J123" s="154">
        <v>85.75</v>
      </c>
      <c r="K123" s="154">
        <v>92</v>
      </c>
      <c r="L123" s="136"/>
      <c r="M123" s="132"/>
      <c r="N123" s="200"/>
      <c r="O123" s="200"/>
    </row>
    <row r="124" spans="1:15" s="94" customFormat="1" ht="14">
      <c r="A124" s="129"/>
      <c r="B124" s="130"/>
      <c r="C124" s="156">
        <v>12</v>
      </c>
      <c r="D124" s="157">
        <v>81.25</v>
      </c>
      <c r="E124" s="157">
        <v>87.5</v>
      </c>
      <c r="F124" s="133"/>
      <c r="G124" s="157">
        <v>89.5</v>
      </c>
      <c r="H124" s="157">
        <v>95.25</v>
      </c>
      <c r="I124" s="158"/>
      <c r="J124" s="157">
        <v>97.5</v>
      </c>
      <c r="K124" s="157">
        <v>103</v>
      </c>
      <c r="L124" s="136"/>
      <c r="M124" s="132"/>
      <c r="N124" s="200"/>
      <c r="O124" s="200"/>
    </row>
    <row r="125" spans="1:15" s="94" customFormat="1" ht="14">
      <c r="A125" s="129"/>
      <c r="B125" s="130"/>
      <c r="C125" s="126">
        <v>13</v>
      </c>
      <c r="D125" s="154">
        <v>89.5</v>
      </c>
      <c r="E125" s="154">
        <v>94</v>
      </c>
      <c r="F125" s="133"/>
      <c r="G125" s="154">
        <v>96.25</v>
      </c>
      <c r="H125" s="154">
        <v>100.75</v>
      </c>
      <c r="I125" s="158"/>
      <c r="J125" s="154">
        <v>103.25</v>
      </c>
      <c r="K125" s="154">
        <v>107.75</v>
      </c>
      <c r="L125" s="136"/>
      <c r="M125" s="132"/>
      <c r="N125" s="200"/>
      <c r="O125" s="200"/>
    </row>
    <row r="126" spans="1:15" s="94" customFormat="1" ht="14">
      <c r="A126" s="129"/>
      <c r="B126" s="130"/>
      <c r="C126" s="156">
        <v>14</v>
      </c>
      <c r="D126" s="157">
        <v>93.25</v>
      </c>
      <c r="E126" s="157">
        <v>99.25</v>
      </c>
      <c r="F126" s="133"/>
      <c r="G126" s="157">
        <v>101.5</v>
      </c>
      <c r="H126" s="157">
        <v>107.5</v>
      </c>
      <c r="I126" s="158"/>
      <c r="J126" s="157">
        <v>110</v>
      </c>
      <c r="K126" s="157">
        <v>116</v>
      </c>
      <c r="L126" s="136"/>
      <c r="M126" s="132"/>
      <c r="N126" s="200"/>
      <c r="O126" s="200"/>
    </row>
    <row r="127" spans="1:15" s="94" customFormat="1" ht="14">
      <c r="A127" s="129"/>
      <c r="B127" s="130"/>
      <c r="C127" s="126">
        <v>15</v>
      </c>
      <c r="D127" s="154">
        <v>99.25</v>
      </c>
      <c r="E127" s="154">
        <v>106</v>
      </c>
      <c r="F127" s="133"/>
      <c r="G127" s="154">
        <v>108.5</v>
      </c>
      <c r="H127" s="154">
        <v>115.25</v>
      </c>
      <c r="I127" s="158"/>
      <c r="J127" s="154">
        <v>117.75</v>
      </c>
      <c r="K127" s="154">
        <v>124.5</v>
      </c>
      <c r="L127" s="136"/>
      <c r="M127" s="132"/>
      <c r="N127" s="200"/>
      <c r="O127" s="200"/>
    </row>
    <row r="128" spans="1:15" s="94" customFormat="1" ht="14">
      <c r="A128" s="129"/>
      <c r="B128" s="130"/>
      <c r="C128" s="156">
        <v>16</v>
      </c>
      <c r="D128" s="157">
        <v>107.75</v>
      </c>
      <c r="E128" s="157">
        <v>115.5</v>
      </c>
      <c r="F128" s="133"/>
      <c r="G128" s="157">
        <v>118</v>
      </c>
      <c r="H128" s="157">
        <v>126</v>
      </c>
      <c r="I128" s="158"/>
      <c r="J128" s="157">
        <v>128.75</v>
      </c>
      <c r="K128" s="157">
        <v>136.5</v>
      </c>
      <c r="L128" s="136"/>
      <c r="M128" s="132"/>
      <c r="N128" s="200"/>
      <c r="O128" s="200"/>
    </row>
    <row r="129" spans="1:15" s="94" customFormat="1" ht="15" thickBot="1">
      <c r="B129" s="121"/>
      <c r="C129" s="153"/>
      <c r="D129" s="137"/>
      <c r="E129" s="137"/>
      <c r="F129" s="138"/>
      <c r="G129" s="138"/>
      <c r="H129" s="138"/>
      <c r="I129" s="126"/>
      <c r="J129" s="138"/>
      <c r="K129" s="138"/>
      <c r="L129" s="138"/>
      <c r="M129" s="139"/>
      <c r="N129" s="128"/>
      <c r="O129" s="135"/>
    </row>
    <row r="130" spans="1:15" s="94" customFormat="1" ht="15" thickTop="1">
      <c r="B130" s="140"/>
      <c r="C130" s="140"/>
      <c r="D130" s="140"/>
      <c r="E130" s="140"/>
      <c r="F130" s="140"/>
      <c r="G130" s="140"/>
      <c r="H130" s="140"/>
      <c r="I130" s="140"/>
      <c r="J130" s="140"/>
      <c r="K130" s="140"/>
      <c r="L130" s="140"/>
      <c r="M130" s="140"/>
      <c r="N130" s="141"/>
      <c r="O130" s="140"/>
    </row>
    <row r="131" spans="1:15" s="94" customFormat="1" ht="14">
      <c r="B131" s="113"/>
      <c r="C131" s="114" t="s">
        <v>92</v>
      </c>
      <c r="D131" s="115"/>
      <c r="E131" s="116"/>
      <c r="F131" s="116"/>
      <c r="G131" s="117" t="s">
        <v>93</v>
      </c>
      <c r="H131" s="118"/>
      <c r="I131" s="142"/>
      <c r="J131" s="143" t="s">
        <v>56</v>
      </c>
      <c r="K131" s="142"/>
      <c r="L131" s="116"/>
      <c r="M131" s="116"/>
      <c r="N131" s="119"/>
      <c r="O131" s="120" t="s">
        <v>92</v>
      </c>
    </row>
    <row r="132" spans="1:15" s="94" customFormat="1" ht="14">
      <c r="B132" s="121"/>
      <c r="C132" s="144"/>
      <c r="D132" s="145"/>
      <c r="E132" s="146"/>
      <c r="F132" s="147"/>
      <c r="G132" s="201"/>
      <c r="H132" s="201"/>
      <c r="K132" s="148"/>
      <c r="L132" s="148"/>
      <c r="M132" s="148"/>
      <c r="N132" s="149"/>
      <c r="O132" s="121"/>
    </row>
    <row r="133" spans="1:15" s="94" customFormat="1" ht="14">
      <c r="B133" s="121"/>
      <c r="C133" s="150"/>
      <c r="D133" s="198" t="s">
        <v>94</v>
      </c>
      <c r="E133" s="199"/>
      <c r="F133" s="122"/>
      <c r="G133" s="198" t="s">
        <v>95</v>
      </c>
      <c r="H133" s="199"/>
      <c r="J133" s="198" t="s">
        <v>96</v>
      </c>
      <c r="K133" s="199"/>
      <c r="L133" s="123"/>
      <c r="M133" s="151"/>
      <c r="N133" s="152"/>
      <c r="O133" s="121"/>
    </row>
    <row r="134" spans="1:15" s="94" customFormat="1" ht="30">
      <c r="B134" s="123"/>
      <c r="C134" s="124" t="s">
        <v>97</v>
      </c>
      <c r="D134" s="124" t="s">
        <v>98</v>
      </c>
      <c r="E134" s="125" t="s">
        <v>99</v>
      </c>
      <c r="F134" s="126"/>
      <c r="G134" s="127" t="s">
        <v>98</v>
      </c>
      <c r="H134" s="125" t="s">
        <v>99</v>
      </c>
      <c r="I134" s="126"/>
      <c r="J134" s="127" t="s">
        <v>98</v>
      </c>
      <c r="K134" s="124" t="s">
        <v>99</v>
      </c>
      <c r="L134" s="126"/>
      <c r="N134" s="200" t="s">
        <v>100</v>
      </c>
      <c r="O134" s="200"/>
    </row>
    <row r="135" spans="1:15" s="94" customFormat="1" ht="14">
      <c r="A135" s="129"/>
      <c r="B135" s="130"/>
      <c r="C135" s="153">
        <v>9</v>
      </c>
      <c r="D135" s="154">
        <v>55</v>
      </c>
      <c r="E135" s="154">
        <v>60</v>
      </c>
      <c r="F135" s="131"/>
      <c r="G135" s="154">
        <v>61.5</v>
      </c>
      <c r="H135" s="154">
        <v>66.5</v>
      </c>
      <c r="I135" s="155"/>
      <c r="J135" s="154">
        <v>68</v>
      </c>
      <c r="K135" s="154">
        <v>73.25</v>
      </c>
      <c r="L135" s="136"/>
      <c r="M135" s="132"/>
      <c r="N135" s="200"/>
      <c r="O135" s="200"/>
    </row>
    <row r="136" spans="1:15" s="94" customFormat="1" ht="14">
      <c r="A136" s="129"/>
      <c r="B136" s="130"/>
      <c r="C136" s="156">
        <v>10</v>
      </c>
      <c r="D136" s="157">
        <v>57.75</v>
      </c>
      <c r="E136" s="157">
        <v>64.5</v>
      </c>
      <c r="F136" s="133"/>
      <c r="G136" s="157">
        <v>66.25</v>
      </c>
      <c r="H136" s="157">
        <v>73</v>
      </c>
      <c r="I136" s="158"/>
      <c r="J136" s="157">
        <v>75</v>
      </c>
      <c r="K136" s="157">
        <v>81.75</v>
      </c>
      <c r="L136" s="136"/>
      <c r="M136" s="132"/>
      <c r="N136" s="200"/>
      <c r="O136" s="200"/>
    </row>
    <row r="137" spans="1:15" s="94" customFormat="1" ht="14">
      <c r="A137" s="129"/>
      <c r="B137" s="130"/>
      <c r="C137" s="126">
        <v>11</v>
      </c>
      <c r="D137" s="154">
        <v>72</v>
      </c>
      <c r="E137" s="154">
        <v>79</v>
      </c>
      <c r="F137" s="134"/>
      <c r="G137" s="154">
        <v>81.25</v>
      </c>
      <c r="H137" s="154">
        <v>88</v>
      </c>
      <c r="I137" s="159"/>
      <c r="J137" s="154">
        <v>90.75</v>
      </c>
      <c r="K137" s="154">
        <v>97</v>
      </c>
      <c r="L137" s="136"/>
      <c r="M137" s="132"/>
      <c r="N137" s="200"/>
      <c r="O137" s="200"/>
    </row>
    <row r="138" spans="1:15" s="94" customFormat="1" ht="14">
      <c r="A138" s="129"/>
      <c r="B138" s="130"/>
      <c r="C138" s="156">
        <v>12</v>
      </c>
      <c r="D138" s="157">
        <v>85.25</v>
      </c>
      <c r="E138" s="157">
        <v>91.5</v>
      </c>
      <c r="F138" s="133"/>
      <c r="G138" s="157">
        <v>94.25</v>
      </c>
      <c r="H138" s="157">
        <v>99.75</v>
      </c>
      <c r="I138" s="158"/>
      <c r="J138" s="157">
        <v>102.5</v>
      </c>
      <c r="K138" s="157">
        <v>108.25</v>
      </c>
      <c r="L138" s="136"/>
      <c r="M138" s="132"/>
      <c r="N138" s="200"/>
      <c r="O138" s="200"/>
    </row>
    <row r="139" spans="1:15" s="94" customFormat="1" ht="14">
      <c r="A139" s="129"/>
      <c r="B139" s="130"/>
      <c r="C139" s="126">
        <v>13</v>
      </c>
      <c r="D139" s="154">
        <v>93.5</v>
      </c>
      <c r="E139" s="154">
        <v>98</v>
      </c>
      <c r="F139" s="133"/>
      <c r="G139" s="154">
        <v>100.5</v>
      </c>
      <c r="H139" s="154">
        <v>105</v>
      </c>
      <c r="I139" s="158"/>
      <c r="J139" s="154">
        <v>108</v>
      </c>
      <c r="K139" s="154">
        <v>112.5</v>
      </c>
      <c r="L139" s="136"/>
      <c r="M139" s="132"/>
      <c r="N139" s="200"/>
      <c r="O139" s="200"/>
    </row>
    <row r="140" spans="1:15" s="94" customFormat="1" ht="14">
      <c r="A140" s="129"/>
      <c r="B140" s="130"/>
      <c r="C140" s="156">
        <v>14</v>
      </c>
      <c r="D140" s="157">
        <v>98.75</v>
      </c>
      <c r="E140" s="157">
        <v>104.5</v>
      </c>
      <c r="F140" s="133"/>
      <c r="G140" s="157">
        <v>107.5</v>
      </c>
      <c r="H140" s="157">
        <v>113.25</v>
      </c>
      <c r="I140" s="158"/>
      <c r="J140" s="157">
        <v>116.5</v>
      </c>
      <c r="K140" s="157">
        <v>122.5</v>
      </c>
      <c r="L140" s="136"/>
      <c r="M140" s="132"/>
      <c r="N140" s="200"/>
      <c r="O140" s="200"/>
    </row>
    <row r="141" spans="1:15" s="94" customFormat="1" ht="14">
      <c r="A141" s="129"/>
      <c r="B141" s="130"/>
      <c r="C141" s="126">
        <v>15</v>
      </c>
      <c r="D141" s="154">
        <v>106.25</v>
      </c>
      <c r="E141" s="154">
        <v>113</v>
      </c>
      <c r="F141" s="133"/>
      <c r="G141" s="154">
        <v>116</v>
      </c>
      <c r="H141" s="154">
        <v>122.75</v>
      </c>
      <c r="I141" s="158"/>
      <c r="J141" s="154">
        <v>126.25</v>
      </c>
      <c r="K141" s="154">
        <v>133</v>
      </c>
      <c r="L141" s="136"/>
      <c r="M141" s="132"/>
      <c r="N141" s="200"/>
      <c r="O141" s="200"/>
    </row>
    <row r="142" spans="1:15" s="94" customFormat="1" ht="14">
      <c r="A142" s="129"/>
      <c r="B142" s="130"/>
      <c r="C142" s="156">
        <v>16</v>
      </c>
      <c r="D142" s="157">
        <v>115</v>
      </c>
      <c r="E142" s="157">
        <v>122.75</v>
      </c>
      <c r="F142" s="133"/>
      <c r="G142" s="157">
        <v>126.25</v>
      </c>
      <c r="H142" s="157">
        <v>134</v>
      </c>
      <c r="I142" s="158"/>
      <c r="J142" s="157">
        <v>137.75</v>
      </c>
      <c r="K142" s="157">
        <v>145.5</v>
      </c>
      <c r="L142" s="136"/>
      <c r="M142" s="132"/>
      <c r="N142" s="200"/>
      <c r="O142" s="200"/>
    </row>
    <row r="143" spans="1:15" s="94" customFormat="1" ht="15" thickBot="1">
      <c r="B143" s="121"/>
      <c r="C143" s="153"/>
      <c r="D143" s="137"/>
      <c r="E143" s="137"/>
      <c r="F143" s="138"/>
      <c r="G143" s="138"/>
      <c r="H143" s="138"/>
      <c r="I143" s="126"/>
      <c r="J143" s="138"/>
      <c r="K143" s="138"/>
      <c r="L143" s="138"/>
      <c r="M143" s="139"/>
      <c r="N143" s="128"/>
      <c r="O143" s="135"/>
    </row>
    <row r="144" spans="1:15" s="94" customFormat="1" ht="15" thickTop="1">
      <c r="B144" s="140"/>
      <c r="C144" s="140"/>
      <c r="D144" s="140"/>
      <c r="E144" s="140"/>
      <c r="F144" s="140"/>
      <c r="G144" s="140"/>
      <c r="H144" s="140"/>
      <c r="I144" s="140"/>
      <c r="J144" s="140"/>
      <c r="K144" s="140"/>
      <c r="L144" s="140"/>
      <c r="M144" s="140"/>
      <c r="N144" s="141"/>
      <c r="O144" s="140"/>
    </row>
    <row r="145" spans="1:15" s="94" customFormat="1" ht="14">
      <c r="B145" s="113"/>
      <c r="C145" s="114" t="s">
        <v>92</v>
      </c>
      <c r="D145" s="115"/>
      <c r="E145" s="116"/>
      <c r="F145" s="116"/>
      <c r="G145" s="117" t="s">
        <v>93</v>
      </c>
      <c r="H145" s="118"/>
      <c r="I145" s="142"/>
      <c r="J145" s="143" t="s">
        <v>57</v>
      </c>
      <c r="K145" s="142"/>
      <c r="L145" s="116"/>
      <c r="M145" s="116"/>
      <c r="N145" s="119"/>
      <c r="O145" s="120" t="s">
        <v>92</v>
      </c>
    </row>
    <row r="146" spans="1:15" s="94" customFormat="1" ht="14">
      <c r="B146" s="121"/>
      <c r="C146" s="144"/>
      <c r="D146" s="145"/>
      <c r="E146" s="146"/>
      <c r="F146" s="147"/>
      <c r="G146" s="201"/>
      <c r="H146" s="201"/>
      <c r="K146" s="148"/>
      <c r="L146" s="148"/>
      <c r="M146" s="148"/>
      <c r="N146" s="149"/>
      <c r="O146" s="121"/>
    </row>
    <row r="147" spans="1:15" s="94" customFormat="1" ht="14">
      <c r="B147" s="121"/>
      <c r="C147" s="150"/>
      <c r="D147" s="198" t="s">
        <v>94</v>
      </c>
      <c r="E147" s="199"/>
      <c r="F147" s="122"/>
      <c r="G147" s="198" t="s">
        <v>95</v>
      </c>
      <c r="H147" s="199"/>
      <c r="J147" s="198" t="s">
        <v>96</v>
      </c>
      <c r="K147" s="199"/>
      <c r="L147" s="123"/>
      <c r="M147" s="151"/>
      <c r="N147" s="152"/>
      <c r="O147" s="121"/>
    </row>
    <row r="148" spans="1:15" s="94" customFormat="1" ht="30">
      <c r="B148" s="123"/>
      <c r="C148" s="124" t="s">
        <v>97</v>
      </c>
      <c r="D148" s="124" t="s">
        <v>98</v>
      </c>
      <c r="E148" s="125" t="s">
        <v>99</v>
      </c>
      <c r="F148" s="126"/>
      <c r="G148" s="127" t="s">
        <v>98</v>
      </c>
      <c r="H148" s="125" t="s">
        <v>99</v>
      </c>
      <c r="I148" s="126"/>
      <c r="J148" s="127" t="s">
        <v>98</v>
      </c>
      <c r="K148" s="124" t="s">
        <v>99</v>
      </c>
      <c r="L148" s="126"/>
      <c r="N148" s="200" t="s">
        <v>100</v>
      </c>
      <c r="O148" s="200"/>
    </row>
    <row r="149" spans="1:15" s="94" customFormat="1" ht="14">
      <c r="A149" s="129"/>
      <c r="B149" s="130"/>
      <c r="C149" s="153">
        <v>9</v>
      </c>
      <c r="D149" s="154">
        <v>56.25</v>
      </c>
      <c r="E149" s="154">
        <v>61.25</v>
      </c>
      <c r="F149" s="131"/>
      <c r="G149" s="154">
        <v>62.75</v>
      </c>
      <c r="H149" s="154">
        <v>68</v>
      </c>
      <c r="I149" s="155"/>
      <c r="J149" s="154">
        <v>69.75</v>
      </c>
      <c r="K149" s="154">
        <v>74.75</v>
      </c>
      <c r="L149" s="136"/>
      <c r="M149" s="132"/>
      <c r="N149" s="200"/>
      <c r="O149" s="200"/>
    </row>
    <row r="150" spans="1:15" s="94" customFormat="1" ht="14">
      <c r="A150" s="129"/>
      <c r="B150" s="130"/>
      <c r="C150" s="156">
        <v>10</v>
      </c>
      <c r="D150" s="157">
        <v>58.25</v>
      </c>
      <c r="E150" s="157">
        <v>65</v>
      </c>
      <c r="F150" s="133"/>
      <c r="G150" s="157">
        <v>66.75</v>
      </c>
      <c r="H150" s="157">
        <v>73.5</v>
      </c>
      <c r="I150" s="158"/>
      <c r="J150" s="157">
        <v>75.75</v>
      </c>
      <c r="K150" s="157">
        <v>82.5</v>
      </c>
      <c r="L150" s="136"/>
      <c r="M150" s="132"/>
      <c r="N150" s="200"/>
      <c r="O150" s="200"/>
    </row>
    <row r="151" spans="1:15" s="94" customFormat="1" ht="14">
      <c r="A151" s="129"/>
      <c r="B151" s="130"/>
      <c r="C151" s="126">
        <v>11</v>
      </c>
      <c r="D151" s="154">
        <v>73</v>
      </c>
      <c r="E151" s="154">
        <v>80</v>
      </c>
      <c r="F151" s="134"/>
      <c r="G151" s="154">
        <v>82.25</v>
      </c>
      <c r="H151" s="154">
        <v>89.25</v>
      </c>
      <c r="I151" s="159"/>
      <c r="J151" s="154">
        <v>92</v>
      </c>
      <c r="K151" s="154">
        <v>98.25</v>
      </c>
      <c r="L151" s="136"/>
      <c r="M151" s="132"/>
      <c r="N151" s="200"/>
      <c r="O151" s="200"/>
    </row>
    <row r="152" spans="1:15" s="94" customFormat="1" ht="14">
      <c r="A152" s="129"/>
      <c r="B152" s="130"/>
      <c r="C152" s="156">
        <v>12</v>
      </c>
      <c r="D152" s="157">
        <v>87.25</v>
      </c>
      <c r="E152" s="157">
        <v>93.5</v>
      </c>
      <c r="F152" s="133"/>
      <c r="G152" s="157">
        <v>96.25</v>
      </c>
      <c r="H152" s="157">
        <v>102</v>
      </c>
      <c r="I152" s="158"/>
      <c r="J152" s="157">
        <v>105</v>
      </c>
      <c r="K152" s="157">
        <v>110.75</v>
      </c>
      <c r="L152" s="136"/>
      <c r="M152" s="132"/>
      <c r="N152" s="200"/>
      <c r="O152" s="200"/>
    </row>
    <row r="153" spans="1:15" s="94" customFormat="1" ht="14">
      <c r="A153" s="129"/>
      <c r="B153" s="130"/>
      <c r="C153" s="126">
        <v>13</v>
      </c>
      <c r="D153" s="154">
        <v>96.25</v>
      </c>
      <c r="E153" s="154">
        <v>100.75</v>
      </c>
      <c r="F153" s="133"/>
      <c r="G153" s="154">
        <v>103.5</v>
      </c>
      <c r="H153" s="154">
        <v>108</v>
      </c>
      <c r="I153" s="158"/>
      <c r="J153" s="154">
        <v>111.5</v>
      </c>
      <c r="K153" s="154">
        <v>116</v>
      </c>
      <c r="L153" s="136"/>
      <c r="M153" s="132"/>
      <c r="N153" s="200"/>
      <c r="O153" s="200"/>
    </row>
    <row r="154" spans="1:15" s="94" customFormat="1" ht="14">
      <c r="A154" s="129"/>
      <c r="B154" s="130"/>
      <c r="C154" s="156">
        <v>14</v>
      </c>
      <c r="D154" s="157">
        <v>101</v>
      </c>
      <c r="E154" s="157">
        <v>107</v>
      </c>
      <c r="F154" s="133"/>
      <c r="G154" s="157">
        <v>110.25</v>
      </c>
      <c r="H154" s="157">
        <v>116</v>
      </c>
      <c r="I154" s="158"/>
      <c r="J154" s="157">
        <v>119.5</v>
      </c>
      <c r="K154" s="157">
        <v>125.5</v>
      </c>
      <c r="L154" s="136"/>
      <c r="M154" s="132"/>
      <c r="N154" s="200"/>
      <c r="O154" s="200"/>
    </row>
    <row r="155" spans="1:15" s="94" customFormat="1" ht="14">
      <c r="A155" s="129"/>
      <c r="B155" s="130"/>
      <c r="C155" s="126">
        <v>15</v>
      </c>
      <c r="D155" s="154">
        <v>108.25</v>
      </c>
      <c r="E155" s="154">
        <v>115</v>
      </c>
      <c r="F155" s="133"/>
      <c r="G155" s="154">
        <v>118.25</v>
      </c>
      <c r="H155" s="154">
        <v>125</v>
      </c>
      <c r="I155" s="158"/>
      <c r="J155" s="154">
        <v>128.75</v>
      </c>
      <c r="K155" s="154">
        <v>135.5</v>
      </c>
      <c r="L155" s="136"/>
      <c r="M155" s="132"/>
      <c r="N155" s="200"/>
      <c r="O155" s="200"/>
    </row>
    <row r="156" spans="1:15" s="94" customFormat="1" ht="14">
      <c r="A156" s="129"/>
      <c r="B156" s="130"/>
      <c r="C156" s="156">
        <v>16</v>
      </c>
      <c r="D156" s="157">
        <v>117.25</v>
      </c>
      <c r="E156" s="157">
        <v>125</v>
      </c>
      <c r="F156" s="133"/>
      <c r="G156" s="157">
        <v>128.75</v>
      </c>
      <c r="H156" s="157">
        <v>136.5</v>
      </c>
      <c r="I156" s="158"/>
      <c r="J156" s="157">
        <v>140.5</v>
      </c>
      <c r="K156" s="157">
        <v>148.25</v>
      </c>
      <c r="L156" s="136"/>
      <c r="M156" s="132"/>
      <c r="N156" s="200"/>
      <c r="O156" s="200"/>
    </row>
    <row r="157" spans="1:15" s="94" customFormat="1" ht="15" thickBot="1">
      <c r="B157" s="121"/>
      <c r="C157" s="153"/>
      <c r="D157" s="137"/>
      <c r="E157" s="137"/>
      <c r="F157" s="138"/>
      <c r="G157" s="138"/>
      <c r="H157" s="138"/>
      <c r="I157" s="126"/>
      <c r="J157" s="138"/>
      <c r="K157" s="138"/>
      <c r="L157" s="138"/>
      <c r="M157" s="139"/>
      <c r="N157" s="128"/>
      <c r="O157" s="135"/>
    </row>
    <row r="158" spans="1:15" ht="17" thickTop="1">
      <c r="A158" s="95"/>
      <c r="B158" s="96"/>
      <c r="C158" s="96"/>
      <c r="D158" s="96"/>
      <c r="E158" s="96"/>
      <c r="F158" s="96"/>
      <c r="G158" s="96"/>
      <c r="H158" s="96"/>
      <c r="I158" s="96"/>
      <c r="J158" s="96"/>
      <c r="K158" s="96"/>
      <c r="L158" s="96"/>
      <c r="M158" s="96"/>
      <c r="N158" s="98"/>
      <c r="O158" s="96"/>
    </row>
    <row r="159" spans="1:15">
      <c r="A159" s="95"/>
      <c r="B159" s="95"/>
      <c r="C159" s="95"/>
      <c r="D159" s="95"/>
      <c r="E159" s="95"/>
      <c r="F159" s="95"/>
      <c r="G159" s="95"/>
      <c r="H159" s="95"/>
      <c r="I159" s="95"/>
      <c r="J159" s="95"/>
      <c r="K159" s="95"/>
      <c r="L159" s="95"/>
      <c r="M159" s="95"/>
      <c r="N159" s="99"/>
      <c r="O159" s="95"/>
    </row>
    <row r="160" spans="1:15">
      <c r="A160" s="95"/>
      <c r="B160" s="95"/>
      <c r="C160" s="95"/>
      <c r="D160" s="95"/>
      <c r="E160" s="95"/>
      <c r="F160" s="95"/>
      <c r="G160" s="95"/>
      <c r="H160" s="95"/>
      <c r="I160" s="95"/>
      <c r="J160" s="95"/>
      <c r="K160" s="95"/>
      <c r="L160" s="95"/>
      <c r="M160" s="95"/>
      <c r="N160" s="99"/>
      <c r="O160" s="95"/>
    </row>
    <row r="161" spans="1:15">
      <c r="A161" s="95"/>
      <c r="B161" s="95"/>
      <c r="C161" s="95"/>
      <c r="D161" s="95"/>
      <c r="E161" s="95"/>
      <c r="F161" s="95"/>
      <c r="G161" s="95"/>
      <c r="H161" s="95"/>
      <c r="I161" s="95"/>
      <c r="J161" s="95"/>
      <c r="K161" s="95"/>
      <c r="L161" s="95"/>
      <c r="M161" s="95"/>
      <c r="N161" s="99"/>
      <c r="O161" s="95"/>
    </row>
    <row r="162" spans="1:15">
      <c r="A162" s="95"/>
      <c r="B162" s="95"/>
      <c r="C162" s="95"/>
      <c r="D162" s="95"/>
      <c r="E162" s="95"/>
      <c r="F162" s="95"/>
      <c r="G162" s="95"/>
      <c r="H162" s="95"/>
      <c r="I162" s="95"/>
      <c r="J162" s="95"/>
      <c r="K162" s="95"/>
      <c r="L162" s="95"/>
      <c r="M162" s="95"/>
      <c r="N162" s="99"/>
      <c r="O162" s="95"/>
    </row>
    <row r="163" spans="1:15">
      <c r="A163" s="95"/>
      <c r="B163" s="95"/>
      <c r="C163" s="95"/>
      <c r="D163" s="95"/>
      <c r="E163" s="95"/>
      <c r="F163" s="95"/>
      <c r="G163" s="95"/>
      <c r="H163" s="95"/>
      <c r="I163" s="95"/>
      <c r="J163" s="95"/>
      <c r="K163" s="95"/>
      <c r="L163" s="95"/>
      <c r="M163" s="95"/>
      <c r="N163" s="99"/>
      <c r="O163" s="95"/>
    </row>
    <row r="164" spans="1:15">
      <c r="A164" s="95"/>
      <c r="B164" s="95"/>
      <c r="C164" s="95"/>
      <c r="D164" s="95"/>
      <c r="E164" s="95"/>
      <c r="F164" s="95"/>
      <c r="G164" s="95"/>
      <c r="H164" s="95"/>
      <c r="I164" s="95"/>
      <c r="J164" s="95"/>
      <c r="K164" s="95"/>
      <c r="L164" s="95"/>
      <c r="M164" s="95"/>
      <c r="N164" s="99"/>
      <c r="O164" s="95"/>
    </row>
    <row r="165" spans="1:15">
      <c r="A165" s="95"/>
      <c r="B165" s="95"/>
      <c r="C165" s="95"/>
      <c r="D165" s="95"/>
      <c r="E165" s="95"/>
      <c r="F165" s="95"/>
      <c r="G165" s="95"/>
      <c r="H165" s="95"/>
      <c r="I165" s="95"/>
      <c r="J165" s="95"/>
      <c r="K165" s="95"/>
      <c r="L165" s="95"/>
      <c r="M165" s="95"/>
      <c r="N165" s="99"/>
      <c r="O165" s="95"/>
    </row>
    <row r="166" spans="1:15">
      <c r="A166" s="95"/>
      <c r="B166" s="95"/>
      <c r="C166" s="95"/>
      <c r="D166" s="95"/>
      <c r="E166" s="95"/>
      <c r="F166" s="95"/>
      <c r="G166" s="95"/>
      <c r="H166" s="95"/>
      <c r="I166" s="95"/>
      <c r="J166" s="95"/>
      <c r="K166" s="95"/>
      <c r="L166" s="95"/>
      <c r="M166" s="95"/>
      <c r="N166" s="99"/>
      <c r="O166" s="95"/>
    </row>
    <row r="167" spans="1:15">
      <c r="A167" s="95"/>
      <c r="B167" s="95"/>
      <c r="C167" s="95"/>
      <c r="D167" s="95"/>
      <c r="E167" s="95"/>
      <c r="F167" s="95"/>
      <c r="G167" s="95"/>
      <c r="H167" s="95"/>
      <c r="I167" s="95"/>
      <c r="J167" s="95"/>
      <c r="K167" s="95"/>
      <c r="L167" s="95"/>
      <c r="M167" s="95"/>
      <c r="N167" s="99"/>
      <c r="O167" s="95"/>
    </row>
    <row r="168" spans="1:15">
      <c r="A168" s="95"/>
      <c r="B168" s="95"/>
      <c r="C168" s="95"/>
      <c r="D168" s="95"/>
      <c r="E168" s="95"/>
      <c r="F168" s="95"/>
      <c r="G168" s="95"/>
      <c r="H168" s="95"/>
      <c r="I168" s="95"/>
      <c r="J168" s="95"/>
      <c r="K168" s="95"/>
      <c r="L168" s="95"/>
      <c r="M168" s="95"/>
      <c r="N168" s="99"/>
      <c r="O168" s="95"/>
    </row>
    <row r="169" spans="1:15">
      <c r="A169" s="95"/>
      <c r="B169" s="95"/>
      <c r="C169" s="95"/>
      <c r="D169" s="95"/>
      <c r="E169" s="95"/>
      <c r="F169" s="95"/>
      <c r="G169" s="95"/>
      <c r="H169" s="95"/>
      <c r="I169" s="95"/>
      <c r="J169" s="95"/>
      <c r="K169" s="95"/>
      <c r="L169" s="95"/>
      <c r="M169" s="95"/>
      <c r="N169" s="99"/>
      <c r="O169" s="95"/>
    </row>
    <row r="170" spans="1:15">
      <c r="A170" s="95"/>
      <c r="B170" s="95"/>
      <c r="C170" s="95"/>
      <c r="D170" s="95"/>
      <c r="E170" s="95"/>
      <c r="F170" s="95"/>
      <c r="G170" s="95"/>
      <c r="H170" s="95"/>
      <c r="I170" s="95"/>
      <c r="J170" s="95"/>
      <c r="K170" s="95"/>
      <c r="L170" s="95"/>
      <c r="M170" s="95"/>
      <c r="N170" s="99"/>
      <c r="O170" s="95"/>
    </row>
    <row r="171" spans="1:15">
      <c r="A171" s="95"/>
      <c r="B171" s="95"/>
      <c r="C171" s="95"/>
      <c r="D171" s="95"/>
      <c r="E171" s="95"/>
      <c r="F171" s="95"/>
      <c r="G171" s="95"/>
      <c r="H171" s="95"/>
      <c r="I171" s="95"/>
      <c r="J171" s="95"/>
      <c r="K171" s="95"/>
      <c r="L171" s="95"/>
      <c r="M171" s="95"/>
      <c r="N171" s="99"/>
      <c r="O171" s="95"/>
    </row>
    <row r="172" spans="1:15">
      <c r="A172" s="95"/>
      <c r="B172" s="95"/>
      <c r="C172" s="95"/>
      <c r="D172" s="95"/>
      <c r="E172" s="95"/>
      <c r="F172" s="95"/>
      <c r="G172" s="95"/>
      <c r="H172" s="95"/>
      <c r="I172" s="95"/>
      <c r="J172" s="95"/>
      <c r="K172" s="95"/>
      <c r="L172" s="95"/>
      <c r="M172" s="95"/>
      <c r="N172" s="99"/>
      <c r="O172" s="95"/>
    </row>
    <row r="173" spans="1:15">
      <c r="A173" s="95"/>
      <c r="B173" s="95"/>
      <c r="C173" s="95"/>
      <c r="D173" s="95"/>
      <c r="E173" s="95"/>
      <c r="F173" s="95"/>
      <c r="G173" s="95"/>
      <c r="H173" s="95"/>
      <c r="I173" s="95"/>
      <c r="J173" s="95"/>
      <c r="K173" s="95"/>
      <c r="L173" s="95"/>
      <c r="M173" s="95"/>
      <c r="N173" s="99"/>
      <c r="O173" s="95"/>
    </row>
    <row r="174" spans="1:15">
      <c r="A174" s="95"/>
      <c r="B174" s="95"/>
      <c r="C174" s="95"/>
      <c r="D174" s="95"/>
      <c r="E174" s="95"/>
      <c r="F174" s="95"/>
      <c r="G174" s="95"/>
      <c r="H174" s="95"/>
      <c r="I174" s="95"/>
      <c r="J174" s="95"/>
      <c r="K174" s="95"/>
      <c r="L174" s="95"/>
      <c r="M174" s="95"/>
      <c r="N174" s="99"/>
      <c r="O174" s="95"/>
    </row>
    <row r="175" spans="1:15">
      <c r="A175" s="95"/>
      <c r="B175" s="95"/>
      <c r="C175" s="95"/>
      <c r="D175" s="95"/>
      <c r="E175" s="95"/>
      <c r="F175" s="95"/>
      <c r="G175" s="95"/>
      <c r="H175" s="95"/>
      <c r="I175" s="95"/>
      <c r="J175" s="95"/>
      <c r="K175" s="95"/>
      <c r="L175" s="95"/>
      <c r="M175" s="95"/>
      <c r="N175" s="99"/>
      <c r="O175" s="95"/>
    </row>
    <row r="176" spans="1:15">
      <c r="A176" s="95"/>
      <c r="B176" s="95"/>
      <c r="C176" s="95"/>
      <c r="D176" s="95"/>
      <c r="E176" s="95"/>
      <c r="F176" s="95"/>
      <c r="G176" s="95"/>
      <c r="H176" s="95"/>
      <c r="I176" s="95"/>
      <c r="J176" s="95"/>
      <c r="K176" s="95"/>
      <c r="L176" s="95"/>
      <c r="M176" s="95"/>
      <c r="N176" s="99"/>
      <c r="O176" s="95"/>
    </row>
    <row r="177" spans="1:15">
      <c r="A177" s="95"/>
      <c r="B177" s="95"/>
      <c r="C177" s="95"/>
      <c r="D177" s="95"/>
      <c r="E177" s="95"/>
      <c r="F177" s="95"/>
      <c r="G177" s="95"/>
      <c r="H177" s="95"/>
      <c r="I177" s="95"/>
      <c r="J177" s="95"/>
      <c r="K177" s="95"/>
      <c r="L177" s="95"/>
      <c r="M177" s="95"/>
      <c r="N177" s="99"/>
      <c r="O177" s="95"/>
    </row>
    <row r="178" spans="1:15">
      <c r="A178" s="95"/>
      <c r="B178" s="95"/>
      <c r="C178" s="95"/>
      <c r="D178" s="95"/>
      <c r="E178" s="95"/>
      <c r="F178" s="95"/>
      <c r="G178" s="95"/>
      <c r="H178" s="95"/>
      <c r="I178" s="95"/>
      <c r="J178" s="95"/>
      <c r="K178" s="95"/>
      <c r="L178" s="95"/>
      <c r="M178" s="95"/>
      <c r="N178" s="99"/>
      <c r="O178" s="95"/>
    </row>
    <row r="179" spans="1:15">
      <c r="A179" s="95"/>
      <c r="B179" s="95"/>
      <c r="C179" s="95"/>
      <c r="D179" s="95"/>
      <c r="E179" s="95"/>
      <c r="F179" s="95"/>
      <c r="G179" s="95"/>
      <c r="H179" s="95"/>
      <c r="I179" s="95"/>
      <c r="J179" s="95"/>
      <c r="K179" s="95"/>
      <c r="L179" s="95"/>
      <c r="M179" s="95"/>
      <c r="N179" s="99"/>
      <c r="O179" s="95"/>
    </row>
    <row r="180" spans="1:15">
      <c r="A180" s="95"/>
      <c r="B180" s="95"/>
      <c r="C180" s="95"/>
      <c r="D180" s="95"/>
      <c r="E180" s="95"/>
      <c r="F180" s="95"/>
      <c r="G180" s="95"/>
      <c r="H180" s="95"/>
      <c r="I180" s="95"/>
      <c r="J180" s="95"/>
      <c r="K180" s="95"/>
      <c r="L180" s="95"/>
      <c r="M180" s="95"/>
      <c r="N180" s="99"/>
      <c r="O180" s="95"/>
    </row>
    <row r="181" spans="1:15">
      <c r="A181" s="95"/>
      <c r="B181" s="95"/>
      <c r="C181" s="95"/>
      <c r="D181" s="95"/>
      <c r="E181" s="95"/>
      <c r="F181" s="95"/>
      <c r="G181" s="95"/>
      <c r="H181" s="95"/>
      <c r="I181" s="95"/>
      <c r="J181" s="95"/>
      <c r="K181" s="95"/>
      <c r="L181" s="95"/>
      <c r="M181" s="95"/>
      <c r="N181" s="99"/>
      <c r="O181" s="95"/>
    </row>
    <row r="182" spans="1:15">
      <c r="A182" s="95"/>
      <c r="B182" s="95"/>
      <c r="C182" s="95"/>
      <c r="D182" s="95"/>
      <c r="E182" s="95"/>
      <c r="F182" s="95"/>
      <c r="G182" s="95"/>
      <c r="H182" s="95"/>
      <c r="I182" s="95"/>
      <c r="J182" s="95"/>
      <c r="K182" s="95"/>
      <c r="L182" s="95"/>
      <c r="M182" s="95"/>
      <c r="N182" s="99"/>
      <c r="O182" s="95"/>
    </row>
    <row r="183" spans="1:15">
      <c r="A183" s="95"/>
      <c r="B183" s="95"/>
      <c r="C183" s="95"/>
      <c r="D183" s="95"/>
      <c r="E183" s="95"/>
      <c r="F183" s="95"/>
      <c r="G183" s="95"/>
      <c r="H183" s="95"/>
      <c r="I183" s="95"/>
      <c r="J183" s="95"/>
      <c r="K183" s="95"/>
      <c r="L183" s="95"/>
      <c r="M183" s="95"/>
      <c r="N183" s="99"/>
      <c r="O183" s="95"/>
    </row>
    <row r="184" spans="1:15">
      <c r="A184" s="95"/>
      <c r="B184" s="95"/>
      <c r="C184" s="95"/>
      <c r="D184" s="95"/>
      <c r="E184" s="95"/>
      <c r="F184" s="95"/>
      <c r="G184" s="95"/>
      <c r="H184" s="95"/>
      <c r="I184" s="95"/>
      <c r="J184" s="95"/>
      <c r="K184" s="95"/>
      <c r="L184" s="95"/>
      <c r="M184" s="95"/>
      <c r="N184" s="99"/>
      <c r="O184" s="95"/>
    </row>
    <row r="185" spans="1:15">
      <c r="A185" s="95"/>
      <c r="B185" s="95"/>
      <c r="C185" s="95"/>
      <c r="D185" s="95"/>
      <c r="E185" s="95"/>
      <c r="F185" s="95"/>
      <c r="G185" s="95"/>
      <c r="H185" s="95"/>
      <c r="I185" s="95"/>
      <c r="J185" s="95"/>
      <c r="K185" s="95"/>
      <c r="L185" s="95"/>
      <c r="M185" s="95"/>
      <c r="N185" s="99"/>
      <c r="O185" s="95"/>
    </row>
    <row r="186" spans="1:15">
      <c r="A186" s="95"/>
      <c r="B186" s="95"/>
      <c r="C186" s="95"/>
      <c r="D186" s="95"/>
      <c r="E186" s="95"/>
      <c r="F186" s="95"/>
      <c r="G186" s="95"/>
      <c r="H186" s="95"/>
      <c r="I186" s="95"/>
      <c r="J186" s="95"/>
      <c r="K186" s="95"/>
      <c r="L186" s="95"/>
      <c r="M186" s="95"/>
      <c r="N186" s="99"/>
      <c r="O186" s="95"/>
    </row>
    <row r="187" spans="1:15">
      <c r="A187" s="95"/>
      <c r="B187" s="95"/>
      <c r="C187" s="95"/>
      <c r="D187" s="95"/>
      <c r="E187" s="95"/>
      <c r="F187" s="95"/>
      <c r="G187" s="95"/>
      <c r="H187" s="95"/>
      <c r="I187" s="95"/>
      <c r="J187" s="95"/>
      <c r="K187" s="95"/>
      <c r="L187" s="95"/>
      <c r="M187" s="95"/>
      <c r="N187" s="99"/>
      <c r="O187" s="95"/>
    </row>
    <row r="188" spans="1:15">
      <c r="A188" s="95"/>
      <c r="B188" s="95"/>
      <c r="C188" s="95"/>
      <c r="D188" s="95"/>
      <c r="E188" s="95"/>
      <c r="F188" s="95"/>
      <c r="G188" s="95"/>
      <c r="H188" s="95"/>
      <c r="I188" s="95"/>
      <c r="J188" s="95"/>
      <c r="K188" s="95"/>
      <c r="L188" s="95"/>
      <c r="M188" s="95"/>
      <c r="N188" s="99"/>
      <c r="O188" s="95"/>
    </row>
    <row r="189" spans="1:15">
      <c r="A189" s="95"/>
      <c r="B189" s="95"/>
      <c r="C189" s="95"/>
      <c r="D189" s="95"/>
      <c r="E189" s="95"/>
      <c r="F189" s="95"/>
      <c r="G189" s="95"/>
      <c r="H189" s="95"/>
      <c r="I189" s="95"/>
      <c r="J189" s="95"/>
      <c r="K189" s="95"/>
      <c r="L189" s="95"/>
      <c r="M189" s="95"/>
      <c r="N189" s="99"/>
      <c r="O189" s="95"/>
    </row>
    <row r="190" spans="1:15">
      <c r="A190" s="95"/>
      <c r="B190" s="95"/>
      <c r="C190" s="95"/>
      <c r="D190" s="95"/>
      <c r="E190" s="95"/>
      <c r="F190" s="95"/>
      <c r="G190" s="95"/>
      <c r="H190" s="95"/>
      <c r="I190" s="95"/>
      <c r="J190" s="95"/>
      <c r="K190" s="95"/>
      <c r="L190" s="95"/>
      <c r="M190" s="95"/>
      <c r="N190" s="99"/>
      <c r="O190" s="95"/>
    </row>
    <row r="191" spans="1:15">
      <c r="A191" s="95"/>
      <c r="B191" s="95"/>
      <c r="C191" s="95"/>
      <c r="D191" s="95"/>
      <c r="E191" s="95"/>
      <c r="F191" s="95"/>
      <c r="G191" s="95"/>
      <c r="H191" s="95"/>
      <c r="I191" s="95"/>
      <c r="J191" s="95"/>
      <c r="K191" s="95"/>
      <c r="L191" s="95"/>
      <c r="M191" s="95"/>
      <c r="N191" s="99"/>
      <c r="O191" s="95"/>
    </row>
  </sheetData>
  <mergeCells count="55">
    <mergeCell ref="N8:O16"/>
    <mergeCell ref="G20:H20"/>
    <mergeCell ref="D35:E35"/>
    <mergeCell ref="G35:H35"/>
    <mergeCell ref="J35:K35"/>
    <mergeCell ref="N22:O30"/>
    <mergeCell ref="G34:H34"/>
    <mergeCell ref="G6:H6"/>
    <mergeCell ref="D7:E7"/>
    <mergeCell ref="G7:H7"/>
    <mergeCell ref="J7:K7"/>
    <mergeCell ref="D21:E21"/>
    <mergeCell ref="G21:H21"/>
    <mergeCell ref="J21:K21"/>
    <mergeCell ref="N64:O72"/>
    <mergeCell ref="G76:H76"/>
    <mergeCell ref="N36:O44"/>
    <mergeCell ref="G48:H48"/>
    <mergeCell ref="D49:E49"/>
    <mergeCell ref="G49:H49"/>
    <mergeCell ref="J49:K49"/>
    <mergeCell ref="N50:O58"/>
    <mergeCell ref="D91:E91"/>
    <mergeCell ref="G91:H91"/>
    <mergeCell ref="J91:K91"/>
    <mergeCell ref="G62:H62"/>
    <mergeCell ref="D63:E63"/>
    <mergeCell ref="G63:H63"/>
    <mergeCell ref="J63:K63"/>
    <mergeCell ref="D77:E77"/>
    <mergeCell ref="G77:H77"/>
    <mergeCell ref="J77:K77"/>
    <mergeCell ref="N78:O86"/>
    <mergeCell ref="G90:H90"/>
    <mergeCell ref="G132:H132"/>
    <mergeCell ref="N92:O100"/>
    <mergeCell ref="G104:H104"/>
    <mergeCell ref="D105:E105"/>
    <mergeCell ref="G105:H105"/>
    <mergeCell ref="J105:K105"/>
    <mergeCell ref="N106:O114"/>
    <mergeCell ref="G118:H118"/>
    <mergeCell ref="D119:E119"/>
    <mergeCell ref="G119:H119"/>
    <mergeCell ref="J119:K119"/>
    <mergeCell ref="N120:O128"/>
    <mergeCell ref="N148:O156"/>
    <mergeCell ref="D133:E133"/>
    <mergeCell ref="G133:H133"/>
    <mergeCell ref="J133:K133"/>
    <mergeCell ref="N134:O142"/>
    <mergeCell ref="G146:H146"/>
    <mergeCell ref="D147:E147"/>
    <mergeCell ref="G147:H147"/>
    <mergeCell ref="J147:K14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L45"/>
  <sheetViews>
    <sheetView showGridLines="0" zoomScaleNormal="100" zoomScalePageLayoutView="170" workbookViewId="0">
      <selection activeCell="L44" sqref="A1:L45"/>
    </sheetView>
  </sheetViews>
  <sheetFormatPr baseColWidth="10" defaultColWidth="8.83203125" defaultRowHeight="14"/>
  <cols>
    <col min="1" max="1" width="2.5" style="92" customWidth="1"/>
    <col min="2" max="2" width="13.83203125" style="92" customWidth="1"/>
    <col min="3" max="8" width="10.6640625" style="92" bestFit="1" customWidth="1"/>
    <col min="9" max="9" width="11.83203125" style="92" customWidth="1"/>
    <col min="10" max="10" width="15" style="92" customWidth="1"/>
    <col min="11" max="11" width="4.6640625" style="92" customWidth="1"/>
    <col min="12" max="14" width="9.5" style="92" customWidth="1"/>
    <col min="15" max="16384" width="8.83203125" style="92"/>
  </cols>
  <sheetData>
    <row r="1" spans="1:12" s="93" customFormat="1" ht="35.5" customHeight="1">
      <c r="A1" s="336"/>
      <c r="B1" s="297" t="s">
        <v>101</v>
      </c>
      <c r="C1" s="337"/>
      <c r="D1" s="337"/>
      <c r="E1" s="337"/>
      <c r="F1" s="337"/>
      <c r="G1" s="337"/>
      <c r="H1" s="337"/>
      <c r="I1" s="337"/>
      <c r="J1" s="337"/>
      <c r="K1" s="336"/>
      <c r="L1" s="336"/>
    </row>
    <row r="2" spans="1:12" s="27" customFormat="1" ht="40" customHeight="1">
      <c r="A2" s="338"/>
      <c r="B2" s="339" t="s">
        <v>102</v>
      </c>
      <c r="C2" s="340"/>
      <c r="D2" s="341"/>
      <c r="E2" s="342"/>
      <c r="F2" s="342"/>
      <c r="G2" s="342"/>
      <c r="H2" s="343"/>
      <c r="I2" s="344"/>
      <c r="J2" s="342"/>
      <c r="K2" s="342"/>
      <c r="L2" s="338"/>
    </row>
    <row r="3" spans="1:12" s="28" customFormat="1" ht="18">
      <c r="A3" s="345"/>
      <c r="B3" s="346" t="s">
        <v>94</v>
      </c>
      <c r="C3" s="346">
        <v>9</v>
      </c>
      <c r="D3" s="346">
        <v>10</v>
      </c>
      <c r="E3" s="346">
        <v>11</v>
      </c>
      <c r="F3" s="346">
        <v>12</v>
      </c>
      <c r="G3" s="346">
        <v>13</v>
      </c>
      <c r="H3" s="346">
        <v>14</v>
      </c>
      <c r="I3" s="346">
        <v>15</v>
      </c>
      <c r="J3" s="346">
        <v>16</v>
      </c>
      <c r="K3" s="345"/>
      <c r="L3" s="345"/>
    </row>
    <row r="4" spans="1:12" s="28" customFormat="1" ht="18">
      <c r="A4" s="345"/>
      <c r="B4" s="347" t="s">
        <v>103</v>
      </c>
      <c r="C4" s="348">
        <v>3370</v>
      </c>
      <c r="D4" s="348">
        <v>3370</v>
      </c>
      <c r="E4" s="348">
        <v>4234.28</v>
      </c>
      <c r="F4" s="348">
        <v>5122.09</v>
      </c>
      <c r="G4" s="348">
        <v>5745.15</v>
      </c>
      <c r="H4" s="348">
        <v>6030.72</v>
      </c>
      <c r="I4" s="348">
        <v>6541.05</v>
      </c>
      <c r="J4" s="348">
        <v>7090.99</v>
      </c>
      <c r="K4" s="345"/>
      <c r="L4" s="345"/>
    </row>
    <row r="5" spans="1:12" s="28" customFormat="1" ht="18">
      <c r="A5" s="345"/>
      <c r="B5" s="349" t="s">
        <v>104</v>
      </c>
      <c r="C5" s="350">
        <f>((C13-C4)/3)+C4</f>
        <v>3774.3033333333333</v>
      </c>
      <c r="D5" s="350">
        <f t="shared" ref="D5:J5" si="0">((D13-D4)/3)+D4</f>
        <v>3919.91</v>
      </c>
      <c r="E5" s="350">
        <f t="shared" si="0"/>
        <v>4801.7766666666666</v>
      </c>
      <c r="F5" s="350">
        <f t="shared" si="0"/>
        <v>5647.68</v>
      </c>
      <c r="G5" s="350">
        <f t="shared" si="0"/>
        <v>6162.6533333333327</v>
      </c>
      <c r="H5" s="350">
        <f t="shared" si="0"/>
        <v>6582.9966666666669</v>
      </c>
      <c r="I5" s="350">
        <f t="shared" si="0"/>
        <v>7175.7966666666671</v>
      </c>
      <c r="J5" s="350">
        <f t="shared" si="0"/>
        <v>7820.91</v>
      </c>
      <c r="K5" s="345"/>
      <c r="L5" s="345"/>
    </row>
    <row r="6" spans="1:12" s="28" customFormat="1" ht="18">
      <c r="A6" s="345"/>
      <c r="B6" s="345"/>
      <c r="C6" s="251"/>
      <c r="D6" s="251"/>
      <c r="E6" s="251"/>
      <c r="F6" s="251"/>
      <c r="G6" s="251"/>
      <c r="H6" s="251"/>
      <c r="I6" s="251"/>
      <c r="J6" s="251"/>
      <c r="K6" s="345"/>
      <c r="L6" s="345"/>
    </row>
    <row r="7" spans="1:12" s="28" customFormat="1" ht="18">
      <c r="A7" s="345"/>
      <c r="B7" s="346" t="s">
        <v>95</v>
      </c>
      <c r="C7" s="346">
        <f t="shared" ref="C7:J7" si="1">C3</f>
        <v>9</v>
      </c>
      <c r="D7" s="346">
        <f t="shared" si="1"/>
        <v>10</v>
      </c>
      <c r="E7" s="346">
        <f t="shared" si="1"/>
        <v>11</v>
      </c>
      <c r="F7" s="346">
        <f t="shared" si="1"/>
        <v>12</v>
      </c>
      <c r="G7" s="346">
        <f t="shared" si="1"/>
        <v>13</v>
      </c>
      <c r="H7" s="346">
        <f t="shared" si="1"/>
        <v>14</v>
      </c>
      <c r="I7" s="346">
        <f t="shared" si="1"/>
        <v>15</v>
      </c>
      <c r="J7" s="346">
        <f t="shared" si="1"/>
        <v>16</v>
      </c>
      <c r="K7" s="345"/>
      <c r="L7" s="345"/>
    </row>
    <row r="8" spans="1:12" s="28" customFormat="1" ht="18">
      <c r="A8" s="345"/>
      <c r="B8" s="347" t="s">
        <v>103</v>
      </c>
      <c r="C8" s="348">
        <f>C5</f>
        <v>3774.3033333333333</v>
      </c>
      <c r="D8" s="348">
        <f t="shared" ref="D8:J8" si="2">D5</f>
        <v>3919.91</v>
      </c>
      <c r="E8" s="348">
        <f t="shared" si="2"/>
        <v>4801.7766666666666</v>
      </c>
      <c r="F8" s="348">
        <f t="shared" si="2"/>
        <v>5647.68</v>
      </c>
      <c r="G8" s="348">
        <f t="shared" si="2"/>
        <v>6162.6533333333327</v>
      </c>
      <c r="H8" s="348">
        <f t="shared" si="2"/>
        <v>6582.9966666666669</v>
      </c>
      <c r="I8" s="348">
        <f t="shared" si="2"/>
        <v>7175.7966666666671</v>
      </c>
      <c r="J8" s="348">
        <f t="shared" si="2"/>
        <v>7820.91</v>
      </c>
      <c r="K8" s="345"/>
      <c r="L8" s="345"/>
    </row>
    <row r="9" spans="1:12" s="28" customFormat="1" ht="18">
      <c r="A9" s="345"/>
      <c r="B9" s="349" t="s">
        <v>104</v>
      </c>
      <c r="C9" s="350">
        <f>((C13-C4)/3)+C8</f>
        <v>4178.6066666666666</v>
      </c>
      <c r="D9" s="350">
        <f t="shared" ref="D9:J9" si="3">((D13-D4)/3)+D8</f>
        <v>4469.82</v>
      </c>
      <c r="E9" s="350">
        <f t="shared" si="3"/>
        <v>5369.2733333333335</v>
      </c>
      <c r="F9" s="350">
        <f t="shared" si="3"/>
        <v>6173.27</v>
      </c>
      <c r="G9" s="350">
        <f t="shared" si="3"/>
        <v>6580.1566666666658</v>
      </c>
      <c r="H9" s="350">
        <f t="shared" si="3"/>
        <v>7135.2733333333335</v>
      </c>
      <c r="I9" s="350">
        <f t="shared" si="3"/>
        <v>7810.543333333334</v>
      </c>
      <c r="J9" s="350">
        <f t="shared" si="3"/>
        <v>8550.83</v>
      </c>
      <c r="K9" s="345"/>
      <c r="L9" s="345"/>
    </row>
    <row r="10" spans="1:12" s="28" customFormat="1" ht="18">
      <c r="A10" s="345"/>
      <c r="B10" s="345"/>
      <c r="C10" s="251"/>
      <c r="D10" s="251"/>
      <c r="E10" s="251"/>
      <c r="F10" s="251"/>
      <c r="G10" s="251"/>
      <c r="H10" s="251"/>
      <c r="I10" s="251"/>
      <c r="J10" s="251"/>
      <c r="K10" s="345"/>
      <c r="L10" s="345"/>
    </row>
    <row r="11" spans="1:12" s="28" customFormat="1" ht="18">
      <c r="A11" s="345"/>
      <c r="B11" s="346" t="s">
        <v>96</v>
      </c>
      <c r="C11" s="346">
        <f>C7</f>
        <v>9</v>
      </c>
      <c r="D11" s="346">
        <f t="shared" ref="D11:J11" si="4">D7</f>
        <v>10</v>
      </c>
      <c r="E11" s="346">
        <f t="shared" si="4"/>
        <v>11</v>
      </c>
      <c r="F11" s="346">
        <f t="shared" si="4"/>
        <v>12</v>
      </c>
      <c r="G11" s="346">
        <f t="shared" si="4"/>
        <v>13</v>
      </c>
      <c r="H11" s="346">
        <f t="shared" si="4"/>
        <v>14</v>
      </c>
      <c r="I11" s="346">
        <f t="shared" si="4"/>
        <v>15</v>
      </c>
      <c r="J11" s="346">
        <f t="shared" si="4"/>
        <v>16</v>
      </c>
      <c r="K11" s="345"/>
      <c r="L11" s="345"/>
    </row>
    <row r="12" spans="1:12" s="28" customFormat="1" ht="18">
      <c r="A12" s="345"/>
      <c r="B12" s="347" t="s">
        <v>103</v>
      </c>
      <c r="C12" s="348">
        <f>C9</f>
        <v>4178.6066666666666</v>
      </c>
      <c r="D12" s="348">
        <f t="shared" ref="D12:J12" si="5">D9</f>
        <v>4469.82</v>
      </c>
      <c r="E12" s="348">
        <f t="shared" si="5"/>
        <v>5369.2733333333335</v>
      </c>
      <c r="F12" s="348">
        <f t="shared" si="5"/>
        <v>6173.27</v>
      </c>
      <c r="G12" s="348">
        <f t="shared" si="5"/>
        <v>6580.1566666666658</v>
      </c>
      <c r="H12" s="348">
        <f t="shared" si="5"/>
        <v>7135.2733333333335</v>
      </c>
      <c r="I12" s="348">
        <f t="shared" si="5"/>
        <v>7810.543333333334</v>
      </c>
      <c r="J12" s="348">
        <f t="shared" si="5"/>
        <v>8550.83</v>
      </c>
      <c r="K12" s="345"/>
      <c r="L12" s="345"/>
    </row>
    <row r="13" spans="1:12" s="28" customFormat="1" ht="18">
      <c r="A13" s="345"/>
      <c r="B13" s="349" t="s">
        <v>104</v>
      </c>
      <c r="C13" s="350">
        <v>4582.91</v>
      </c>
      <c r="D13" s="350">
        <v>5019.7299999999996</v>
      </c>
      <c r="E13" s="350">
        <v>5936.77</v>
      </c>
      <c r="F13" s="350">
        <v>6698.86</v>
      </c>
      <c r="G13" s="350">
        <v>6997.66</v>
      </c>
      <c r="H13" s="350">
        <v>7687.55</v>
      </c>
      <c r="I13" s="350">
        <v>8445.2900000000009</v>
      </c>
      <c r="J13" s="350">
        <v>9280.75</v>
      </c>
      <c r="K13" s="345"/>
      <c r="L13" s="345"/>
    </row>
    <row r="14" spans="1:12" s="28" customFormat="1" ht="18">
      <c r="A14" s="345"/>
      <c r="B14" s="345"/>
      <c r="C14" s="345"/>
      <c r="D14" s="345"/>
      <c r="E14" s="345"/>
      <c r="F14" s="345"/>
      <c r="G14" s="345"/>
      <c r="H14" s="345"/>
      <c r="I14" s="345"/>
      <c r="J14" s="345"/>
      <c r="K14" s="345"/>
      <c r="L14" s="345"/>
    </row>
    <row r="15" spans="1:12" s="28" customFormat="1" ht="19" thickBot="1">
      <c r="A15" s="345"/>
      <c r="B15" s="351"/>
      <c r="C15" s="351"/>
      <c r="D15" s="351"/>
      <c r="E15" s="351"/>
      <c r="F15" s="351"/>
      <c r="G15" s="351"/>
      <c r="H15" s="351"/>
      <c r="I15" s="351"/>
      <c r="J15" s="351"/>
      <c r="K15" s="351"/>
      <c r="L15" s="345"/>
    </row>
    <row r="16" spans="1:12" s="28" customFormat="1" ht="18">
      <c r="A16" s="345"/>
      <c r="B16" s="345"/>
      <c r="C16" s="345"/>
      <c r="D16" s="345"/>
      <c r="E16" s="345"/>
      <c r="F16" s="345"/>
      <c r="G16" s="345"/>
      <c r="H16" s="345"/>
      <c r="I16" s="345"/>
      <c r="J16" s="345"/>
      <c r="K16" s="345"/>
      <c r="L16" s="345"/>
    </row>
    <row r="17" spans="1:12" s="28" customFormat="1" ht="18">
      <c r="A17" s="345"/>
      <c r="B17" s="352" t="s">
        <v>20</v>
      </c>
      <c r="C17" s="353"/>
      <c r="D17" s="353"/>
      <c r="E17" s="353"/>
      <c r="F17" s="353"/>
      <c r="G17" s="353"/>
      <c r="H17" s="353"/>
      <c r="I17" s="353"/>
      <c r="J17" s="353"/>
      <c r="K17" s="345"/>
      <c r="L17" s="345"/>
    </row>
    <row r="18" spans="1:12" s="28" customFormat="1" ht="18">
      <c r="A18" s="345"/>
      <c r="B18" s="353"/>
      <c r="C18" s="353"/>
      <c r="D18" s="353"/>
      <c r="E18" s="353"/>
      <c r="F18" s="353"/>
      <c r="G18" s="353"/>
      <c r="H18" s="353"/>
      <c r="I18" s="353"/>
      <c r="J18" s="353"/>
      <c r="K18" s="345"/>
      <c r="L18" s="345"/>
    </row>
    <row r="19" spans="1:12" ht="13.5" hidden="1" customHeight="1">
      <c r="A19" s="345"/>
      <c r="B19" s="353"/>
      <c r="C19" s="353"/>
      <c r="D19" s="353"/>
      <c r="E19" s="353"/>
      <c r="F19" s="353"/>
      <c r="G19" s="353"/>
      <c r="H19" s="353"/>
      <c r="I19" s="353"/>
      <c r="J19" s="353"/>
      <c r="K19" s="345"/>
      <c r="L19" s="345"/>
    </row>
    <row r="20" spans="1:12" ht="13.5" hidden="1" customHeight="1">
      <c r="A20" s="345"/>
      <c r="B20" s="353"/>
      <c r="C20" s="353"/>
      <c r="D20" s="353"/>
      <c r="E20" s="353"/>
      <c r="F20" s="353"/>
      <c r="G20" s="353"/>
      <c r="H20" s="353"/>
      <c r="I20" s="353"/>
      <c r="J20" s="353"/>
      <c r="K20" s="345"/>
      <c r="L20" s="345"/>
    </row>
    <row r="21" spans="1:12" ht="14.25" hidden="1" customHeight="1">
      <c r="A21" s="345"/>
      <c r="B21" s="353"/>
      <c r="C21" s="353"/>
      <c r="D21" s="353"/>
      <c r="E21" s="353"/>
      <c r="F21" s="353"/>
      <c r="G21" s="353"/>
      <c r="H21" s="353"/>
      <c r="I21" s="353"/>
      <c r="J21" s="353"/>
      <c r="K21" s="345"/>
      <c r="L21" s="345"/>
    </row>
    <row r="22" spans="1:12" ht="14.25" hidden="1" customHeight="1">
      <c r="A22" s="345"/>
      <c r="B22" s="353"/>
      <c r="C22" s="353"/>
      <c r="D22" s="353"/>
      <c r="E22" s="353"/>
      <c r="F22" s="353"/>
      <c r="G22" s="353"/>
      <c r="H22" s="353"/>
      <c r="I22" s="353"/>
      <c r="J22" s="353"/>
      <c r="K22" s="345"/>
      <c r="L22" s="345"/>
    </row>
    <row r="23" spans="1:12" ht="14.25" hidden="1" customHeight="1">
      <c r="A23" s="345"/>
      <c r="B23" s="353"/>
      <c r="C23" s="353"/>
      <c r="D23" s="353"/>
      <c r="E23" s="353"/>
      <c r="F23" s="353"/>
      <c r="G23" s="353"/>
      <c r="H23" s="353"/>
      <c r="I23" s="353"/>
      <c r="J23" s="353"/>
      <c r="K23" s="345"/>
      <c r="L23" s="345"/>
    </row>
    <row r="24" spans="1:12" ht="14.25" hidden="1" customHeight="1">
      <c r="A24" s="345"/>
      <c r="B24" s="353"/>
      <c r="C24" s="353"/>
      <c r="D24" s="353"/>
      <c r="E24" s="353"/>
      <c r="F24" s="353"/>
      <c r="G24" s="353"/>
      <c r="H24" s="353"/>
      <c r="I24" s="353"/>
      <c r="J24" s="353"/>
      <c r="K24" s="345"/>
      <c r="L24" s="345"/>
    </row>
    <row r="25" spans="1:12" ht="14.25" hidden="1" customHeight="1">
      <c r="A25" s="345"/>
      <c r="B25" s="353"/>
      <c r="C25" s="353"/>
      <c r="D25" s="353"/>
      <c r="E25" s="353"/>
      <c r="F25" s="353"/>
      <c r="G25" s="353"/>
      <c r="H25" s="353"/>
      <c r="I25" s="353"/>
      <c r="J25" s="353"/>
      <c r="K25" s="345"/>
      <c r="L25" s="345"/>
    </row>
    <row r="26" spans="1:12" ht="14.25" hidden="1" customHeight="1">
      <c r="A26" s="345"/>
      <c r="B26" s="353"/>
      <c r="C26" s="353"/>
      <c r="D26" s="353"/>
      <c r="E26" s="353"/>
      <c r="F26" s="353"/>
      <c r="G26" s="353"/>
      <c r="H26" s="353"/>
      <c r="I26" s="353"/>
      <c r="J26" s="353"/>
      <c r="K26" s="345"/>
      <c r="L26" s="345"/>
    </row>
    <row r="27" spans="1:12" ht="14.25" hidden="1" customHeight="1">
      <c r="A27" s="345"/>
      <c r="B27" s="353"/>
      <c r="C27" s="353"/>
      <c r="D27" s="353"/>
      <c r="E27" s="353"/>
      <c r="F27" s="353"/>
      <c r="G27" s="353"/>
      <c r="H27" s="353"/>
      <c r="I27" s="353"/>
      <c r="J27" s="353"/>
      <c r="K27" s="345"/>
      <c r="L27" s="345"/>
    </row>
    <row r="28" spans="1:12" ht="14.25" hidden="1" customHeight="1">
      <c r="A28" s="345"/>
      <c r="B28" s="353"/>
      <c r="C28" s="353"/>
      <c r="D28" s="353"/>
      <c r="E28" s="353"/>
      <c r="F28" s="353"/>
      <c r="G28" s="353"/>
      <c r="H28" s="353"/>
      <c r="I28" s="353"/>
      <c r="J28" s="353"/>
      <c r="K28" s="345"/>
      <c r="L28" s="345"/>
    </row>
    <row r="29" spans="1:12" ht="14.25" hidden="1" customHeight="1">
      <c r="A29" s="345"/>
      <c r="B29" s="353"/>
      <c r="C29" s="353"/>
      <c r="D29" s="353"/>
      <c r="E29" s="353"/>
      <c r="F29" s="353"/>
      <c r="G29" s="353"/>
      <c r="H29" s="353"/>
      <c r="I29" s="353"/>
      <c r="J29" s="353"/>
      <c r="K29" s="345"/>
      <c r="L29" s="345"/>
    </row>
    <row r="30" spans="1:12" ht="14.25" hidden="1" customHeight="1">
      <c r="A30" s="345"/>
      <c r="B30" s="353"/>
      <c r="C30" s="353"/>
      <c r="D30" s="353"/>
      <c r="E30" s="353"/>
      <c r="F30" s="353"/>
      <c r="G30" s="353"/>
      <c r="H30" s="353"/>
      <c r="I30" s="353"/>
      <c r="J30" s="353"/>
      <c r="K30" s="345"/>
      <c r="L30" s="345"/>
    </row>
    <row r="31" spans="1:12" ht="14.25" hidden="1" customHeight="1">
      <c r="A31" s="345"/>
      <c r="B31" s="353"/>
      <c r="C31" s="353"/>
      <c r="D31" s="353"/>
      <c r="E31" s="353"/>
      <c r="F31" s="353"/>
      <c r="G31" s="353"/>
      <c r="H31" s="353"/>
      <c r="I31" s="353"/>
      <c r="J31" s="353"/>
      <c r="K31" s="345"/>
      <c r="L31" s="345"/>
    </row>
    <row r="32" spans="1:12" ht="14.25" hidden="1" customHeight="1">
      <c r="A32" s="345"/>
      <c r="B32" s="353"/>
      <c r="C32" s="353"/>
      <c r="D32" s="353"/>
      <c r="E32" s="353"/>
      <c r="F32" s="353"/>
      <c r="G32" s="353"/>
      <c r="H32" s="353"/>
      <c r="I32" s="353"/>
      <c r="J32" s="353"/>
      <c r="K32" s="345"/>
      <c r="L32" s="345"/>
    </row>
    <row r="33" spans="1:12" ht="14.25" hidden="1" customHeight="1">
      <c r="A33" s="345"/>
      <c r="B33" s="353"/>
      <c r="C33" s="353"/>
      <c r="D33" s="353"/>
      <c r="E33" s="353"/>
      <c r="F33" s="353"/>
      <c r="G33" s="353"/>
      <c r="H33" s="353"/>
      <c r="I33" s="353"/>
      <c r="J33" s="353"/>
      <c r="K33" s="345"/>
      <c r="L33" s="345"/>
    </row>
    <row r="34" spans="1:12" ht="14.25" hidden="1" customHeight="1">
      <c r="A34" s="345"/>
      <c r="B34" s="353"/>
      <c r="C34" s="353"/>
      <c r="D34" s="353"/>
      <c r="E34" s="353"/>
      <c r="F34" s="353"/>
      <c r="G34" s="353"/>
      <c r="H34" s="353"/>
      <c r="I34" s="353"/>
      <c r="J34" s="353"/>
      <c r="K34" s="345"/>
      <c r="L34" s="345"/>
    </row>
    <row r="35" spans="1:12" ht="14.25" hidden="1" customHeight="1">
      <c r="A35" s="345"/>
      <c r="B35" s="353"/>
      <c r="C35" s="353"/>
      <c r="D35" s="353"/>
      <c r="E35" s="353"/>
      <c r="F35" s="353"/>
      <c r="G35" s="353"/>
      <c r="H35" s="353"/>
      <c r="I35" s="353"/>
      <c r="J35" s="353"/>
      <c r="K35" s="345"/>
      <c r="L35" s="345"/>
    </row>
    <row r="36" spans="1:12" ht="14.25" hidden="1" customHeight="1">
      <c r="A36" s="345"/>
      <c r="B36" s="353"/>
      <c r="C36" s="353"/>
      <c r="D36" s="353"/>
      <c r="E36" s="353"/>
      <c r="F36" s="353"/>
      <c r="G36" s="353"/>
      <c r="H36" s="353"/>
      <c r="I36" s="353"/>
      <c r="J36" s="353"/>
      <c r="K36" s="345"/>
      <c r="L36" s="345"/>
    </row>
    <row r="37" spans="1:12" ht="14.25" hidden="1" customHeight="1">
      <c r="A37" s="345"/>
      <c r="B37" s="353"/>
      <c r="C37" s="353"/>
      <c r="D37" s="353"/>
      <c r="E37" s="353"/>
      <c r="F37" s="353"/>
      <c r="G37" s="353"/>
      <c r="H37" s="353"/>
      <c r="I37" s="353"/>
      <c r="J37" s="353"/>
      <c r="K37" s="345"/>
      <c r="L37" s="345"/>
    </row>
    <row r="38" spans="1:12" ht="14.25" hidden="1" customHeight="1">
      <c r="A38" s="345"/>
      <c r="B38" s="353"/>
      <c r="C38" s="353"/>
      <c r="D38" s="353"/>
      <c r="E38" s="353"/>
      <c r="F38" s="353"/>
      <c r="G38" s="353"/>
      <c r="H38" s="353"/>
      <c r="I38" s="353"/>
      <c r="J38" s="353"/>
      <c r="K38" s="345"/>
      <c r="L38" s="345"/>
    </row>
    <row r="39" spans="1:12" ht="14.25" hidden="1" customHeight="1">
      <c r="A39" s="345"/>
      <c r="B39" s="353"/>
      <c r="C39" s="353"/>
      <c r="D39" s="353"/>
      <c r="E39" s="353"/>
      <c r="F39" s="353"/>
      <c r="G39" s="353"/>
      <c r="H39" s="353"/>
      <c r="I39" s="353"/>
      <c r="J39" s="353"/>
      <c r="K39" s="345"/>
      <c r="L39" s="345"/>
    </row>
    <row r="40" spans="1:12" ht="13.5" hidden="1" customHeight="1">
      <c r="A40" s="345"/>
      <c r="B40" s="353"/>
      <c r="C40" s="353"/>
      <c r="D40" s="353"/>
      <c r="E40" s="353"/>
      <c r="F40" s="353"/>
      <c r="G40" s="353"/>
      <c r="H40" s="353"/>
      <c r="I40" s="353"/>
      <c r="J40" s="353"/>
      <c r="K40" s="345"/>
      <c r="L40" s="345"/>
    </row>
    <row r="41" spans="1:12" ht="13.5" hidden="1" customHeight="1">
      <c r="A41" s="345"/>
      <c r="B41" s="353"/>
      <c r="C41" s="353"/>
      <c r="D41" s="353"/>
      <c r="E41" s="353"/>
      <c r="F41" s="353"/>
      <c r="G41" s="353"/>
      <c r="H41" s="353"/>
      <c r="I41" s="353"/>
      <c r="J41" s="353"/>
      <c r="K41" s="345"/>
      <c r="L41" s="345"/>
    </row>
    <row r="42" spans="1:12" ht="18">
      <c r="A42" s="345"/>
      <c r="B42" s="353"/>
      <c r="C42" s="353"/>
      <c r="D42" s="353"/>
      <c r="E42" s="353"/>
      <c r="F42" s="353"/>
      <c r="G42" s="353"/>
      <c r="H42" s="353"/>
      <c r="I42" s="353"/>
      <c r="J42" s="353"/>
      <c r="K42" s="345"/>
      <c r="L42" s="345"/>
    </row>
    <row r="43" spans="1:12" ht="18">
      <c r="A43" s="345"/>
      <c r="B43" s="353"/>
      <c r="C43" s="353"/>
      <c r="D43" s="353"/>
      <c r="E43" s="353"/>
      <c r="F43" s="353"/>
      <c r="G43" s="353"/>
      <c r="H43" s="353"/>
      <c r="I43" s="353"/>
      <c r="J43" s="353"/>
      <c r="K43" s="345"/>
      <c r="L43" s="345"/>
    </row>
    <row r="44" spans="1:12" ht="18">
      <c r="A44" s="345"/>
      <c r="B44" s="353"/>
      <c r="C44" s="353"/>
      <c r="D44" s="353"/>
      <c r="E44" s="353"/>
      <c r="F44" s="353"/>
      <c r="G44" s="353"/>
      <c r="H44" s="353"/>
      <c r="I44" s="353"/>
      <c r="J44" s="353"/>
      <c r="K44" s="345"/>
      <c r="L44" s="345"/>
    </row>
    <row r="45" spans="1:12" ht="18">
      <c r="A45" s="345"/>
      <c r="B45" s="353"/>
      <c r="C45" s="353"/>
      <c r="D45" s="353"/>
      <c r="E45" s="353"/>
      <c r="F45" s="353"/>
      <c r="G45" s="353"/>
      <c r="H45" s="353"/>
      <c r="I45" s="353"/>
      <c r="J45" s="353"/>
      <c r="K45" s="345"/>
      <c r="L45" s="345"/>
    </row>
  </sheetData>
  <mergeCells count="1">
    <mergeCell ref="B17:J45"/>
  </mergeCells>
  <printOptions horizontalCentered="1"/>
  <pageMargins left="0.39000000000000007" right="0.35000000000000003" top="0.51" bottom="0.55000000000000004" header="0.31" footer="0.31"/>
  <pageSetup paperSize="9" scale="77" fitToHeight="2" orientation="landscape" r:id="rId1"/>
  <headerFooter>
    <oddFooter>&amp;L&amp;P van &amp;N&amp;C&amp;G&amp;R&amp;8&amp;D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58431-D5D2-426A-81AE-8C86A2C2BE45}">
  <sheetPr>
    <tabColor theme="1"/>
  </sheetPr>
  <dimension ref="A1:Q18"/>
  <sheetViews>
    <sheetView showGridLines="0" zoomScaleNormal="100" workbookViewId="0">
      <selection activeCell="C8" sqref="C8"/>
    </sheetView>
  </sheetViews>
  <sheetFormatPr baseColWidth="10" defaultColWidth="8.83203125" defaultRowHeight="13"/>
  <cols>
    <col min="1" max="1" width="2.5" style="86" customWidth="1"/>
    <col min="2" max="2" width="5" style="86" customWidth="1"/>
    <col min="3" max="3" width="117" style="86" customWidth="1"/>
    <col min="4" max="4" width="25.83203125" style="85" customWidth="1"/>
    <col min="5" max="6" width="25.83203125" style="86" customWidth="1"/>
    <col min="7" max="16384" width="8.83203125" style="86"/>
  </cols>
  <sheetData>
    <row r="1" spans="1:7" ht="18">
      <c r="A1" s="209"/>
      <c r="B1" s="209"/>
      <c r="C1" s="209"/>
      <c r="D1" s="234"/>
      <c r="E1" s="209"/>
      <c r="F1" s="209"/>
      <c r="G1" s="209"/>
    </row>
    <row r="2" spans="1:7" s="5" customFormat="1" ht="29.5" customHeight="1" thickBot="1">
      <c r="A2" s="203"/>
      <c r="B2" s="204"/>
      <c r="C2" s="205"/>
      <c r="D2" s="230"/>
      <c r="E2" s="203"/>
      <c r="F2" s="203"/>
      <c r="G2" s="203"/>
    </row>
    <row r="3" spans="1:7" s="5" customFormat="1" ht="29.5" customHeight="1">
      <c r="A3" s="203"/>
      <c r="B3" s="210" t="str">
        <f>'Colofon 1'!$B$2</f>
        <v xml:space="preserve">Prijzenblad Hogeschool Rotterdam </v>
      </c>
      <c r="C3" s="231"/>
      <c r="D3" s="232"/>
      <c r="E3" s="232"/>
      <c r="F3" s="232"/>
      <c r="G3" s="203"/>
    </row>
    <row r="4" spans="1:7" s="47" customFormat="1" ht="27.5" customHeight="1">
      <c r="A4" s="209"/>
      <c r="B4" s="224" t="s">
        <v>105</v>
      </c>
      <c r="C4" s="209"/>
      <c r="D4" s="233"/>
      <c r="E4" s="209"/>
      <c r="F4" s="209"/>
      <c r="G4" s="209"/>
    </row>
    <row r="5" spans="1:7" s="47" customFormat="1" ht="18">
      <c r="A5" s="209"/>
      <c r="B5" s="209"/>
      <c r="C5" s="209"/>
      <c r="D5" s="234"/>
      <c r="E5" s="209"/>
      <c r="F5" s="209"/>
      <c r="G5" s="209"/>
    </row>
    <row r="6" spans="1:7" s="48" customFormat="1" ht="52" customHeight="1">
      <c r="A6" s="224"/>
      <c r="B6" s="235" t="s">
        <v>21</v>
      </c>
      <c r="C6" s="235" t="s">
        <v>106</v>
      </c>
      <c r="D6" s="354" t="s">
        <v>107</v>
      </c>
      <c r="E6" s="273" t="s">
        <v>108</v>
      </c>
      <c r="F6" s="268" t="s">
        <v>109</v>
      </c>
      <c r="G6" s="224"/>
    </row>
    <row r="7" spans="1:7" s="13" customFormat="1" ht="105" customHeight="1" thickBot="1">
      <c r="A7" s="212"/>
      <c r="B7" s="355">
        <v>1</v>
      </c>
      <c r="C7" s="356" t="s">
        <v>115</v>
      </c>
      <c r="D7" s="357">
        <v>1E-3</v>
      </c>
      <c r="E7" s="358" t="s">
        <v>110</v>
      </c>
      <c r="F7" s="359" t="s">
        <v>111</v>
      </c>
      <c r="G7" s="212"/>
    </row>
    <row r="8" spans="1:7" s="13" customFormat="1" ht="114" customHeight="1" thickTop="1" thickBot="1">
      <c r="A8" s="212"/>
      <c r="B8" s="360">
        <v>2</v>
      </c>
      <c r="C8" s="361" t="s">
        <v>136</v>
      </c>
      <c r="D8" s="243">
        <v>0</v>
      </c>
      <c r="E8" s="362">
        <v>0</v>
      </c>
      <c r="F8" s="243">
        <f>E8*D8</f>
        <v>0</v>
      </c>
      <c r="G8" s="212"/>
    </row>
    <row r="9" spans="1:7" s="13" customFormat="1" ht="116" customHeight="1" thickTop="1" thickBot="1">
      <c r="A9" s="212"/>
      <c r="B9" s="363">
        <v>3</v>
      </c>
      <c r="C9" s="364" t="s">
        <v>137</v>
      </c>
      <c r="D9" s="243">
        <v>0</v>
      </c>
      <c r="E9" s="362">
        <v>0</v>
      </c>
      <c r="F9" s="243">
        <f>E9*D9</f>
        <v>0</v>
      </c>
      <c r="G9" s="212"/>
    </row>
    <row r="10" spans="1:7" s="13" customFormat="1" ht="91" customHeight="1" thickTop="1">
      <c r="A10" s="212"/>
      <c r="B10" s="363">
        <v>4</v>
      </c>
      <c r="C10" s="364" t="s">
        <v>122</v>
      </c>
      <c r="D10" s="243">
        <v>0</v>
      </c>
      <c r="E10" s="362">
        <v>0</v>
      </c>
      <c r="F10" s="243">
        <f>E10*D10</f>
        <v>0</v>
      </c>
      <c r="G10" s="212"/>
    </row>
    <row r="11" spans="1:7" s="47" customFormat="1" ht="28.5" customHeight="1">
      <c r="A11" s="209"/>
      <c r="B11" s="245"/>
      <c r="C11" s="245"/>
      <c r="D11" s="246"/>
      <c r="E11" s="246"/>
      <c r="F11" s="246"/>
      <c r="G11" s="209"/>
    </row>
    <row r="12" spans="1:7" s="47" customFormat="1" ht="18">
      <c r="A12" s="209"/>
      <c r="B12" s="209"/>
      <c r="C12" s="209"/>
      <c r="D12" s="234"/>
      <c r="E12" s="234"/>
      <c r="F12" s="234"/>
      <c r="G12" s="209"/>
    </row>
    <row r="13" spans="1:7" s="47" customFormat="1" ht="18">
      <c r="A13" s="209"/>
      <c r="B13" s="247" t="s">
        <v>26</v>
      </c>
      <c r="C13" s="245"/>
      <c r="D13" s="245"/>
      <c r="E13" s="245"/>
      <c r="F13" s="245"/>
      <c r="G13" s="209"/>
    </row>
    <row r="14" spans="1:7" s="13" customFormat="1" ht="23.5" customHeight="1">
      <c r="A14" s="212"/>
      <c r="B14" s="229">
        <v>1</v>
      </c>
      <c r="C14" s="213" t="s">
        <v>112</v>
      </c>
      <c r="D14" s="229"/>
      <c r="E14" s="212"/>
      <c r="F14" s="212"/>
      <c r="G14" s="212"/>
    </row>
    <row r="15" spans="1:7" s="13" customFormat="1" ht="23.5" customHeight="1">
      <c r="A15" s="212"/>
      <c r="B15" s="229">
        <v>2</v>
      </c>
      <c r="C15" s="213" t="s">
        <v>138</v>
      </c>
      <c r="D15" s="229"/>
      <c r="E15" s="212"/>
      <c r="F15" s="212"/>
      <c r="G15" s="212"/>
    </row>
    <row r="16" spans="1:7" s="47" customFormat="1" ht="25" customHeight="1">
      <c r="A16" s="209"/>
      <c r="B16" s="209"/>
      <c r="C16" s="212" t="s">
        <v>30</v>
      </c>
      <c r="D16" s="234"/>
      <c r="E16" s="209"/>
      <c r="F16" s="209"/>
      <c r="G16" s="209"/>
    </row>
    <row r="18" spans="17:17" ht="16">
      <c r="Q18" s="8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62217ec-f4f8-4fee-9cf3-d42ea31c10dc" xsi:nil="true"/>
    <lcf76f155ced4ddcb4097134ff3c332f xmlns="91565f3b-6c52-4db4-82bf-fc02d3ee77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D61006F3A7694CA1A5E50981688D3E" ma:contentTypeVersion="12" ma:contentTypeDescription="Een nieuw document maken." ma:contentTypeScope="" ma:versionID="dcc50447be2a3d5209f9f8b4ad8aa372">
  <xsd:schema xmlns:xsd="http://www.w3.org/2001/XMLSchema" xmlns:xs="http://www.w3.org/2001/XMLSchema" xmlns:p="http://schemas.microsoft.com/office/2006/metadata/properties" xmlns:ns2="91565f3b-6c52-4db4-82bf-fc02d3ee779d" xmlns:ns3="762217ec-f4f8-4fee-9cf3-d42ea31c10dc" targetNamespace="http://schemas.microsoft.com/office/2006/metadata/properties" ma:root="true" ma:fieldsID="a13be394e053fb8309f23883f0fbf7d7" ns2:_="" ns3:_="">
    <xsd:import namespace="91565f3b-6c52-4db4-82bf-fc02d3ee779d"/>
    <xsd:import namespace="762217ec-f4f8-4fee-9cf3-d42ea31c10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565f3b-6c52-4db4-82bf-fc02d3ee77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2217ec-f4f8-4fee-9cf3-d42ea31c10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db9ad38c-66f8-413d-a201-2f849e7c98b0}" ma:internalName="TaxCatchAll" ma:showField="CatchAllData" ma:web="762217ec-f4f8-4fee-9cf3-d42ea31c10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41B625-9603-4474-8612-9CB31A204FAB}">
  <ds:schemaRefs>
    <ds:schemaRef ds:uri="http://schemas.microsoft.com/sharepoint/v3/contenttype/forms"/>
  </ds:schemaRefs>
</ds:datastoreItem>
</file>

<file path=customXml/itemProps2.xml><?xml version="1.0" encoding="utf-8"?>
<ds:datastoreItem xmlns:ds="http://schemas.openxmlformats.org/officeDocument/2006/customXml" ds:itemID="{1BFF98A9-210A-471B-8ACB-348B03B4BE48}">
  <ds:schemaRefs>
    <ds:schemaRef ds:uri="http://purl.org/dc/dcmitype/"/>
    <ds:schemaRef ds:uri="http://purl.org/dc/elements/1.1/"/>
    <ds:schemaRef ds:uri="http://purl.org/dc/terms/"/>
    <ds:schemaRef ds:uri="http://schemas.microsoft.com/office/2006/documentManagement/types"/>
    <ds:schemaRef ds:uri="91565f3b-6c52-4db4-82bf-fc02d3ee779d"/>
    <ds:schemaRef ds:uri="http://schemas.openxmlformats.org/package/2006/metadata/core-properties"/>
    <ds:schemaRef ds:uri="http://schemas.microsoft.com/office/infopath/2007/PartnerControls"/>
    <ds:schemaRef ds:uri="762217ec-f4f8-4fee-9cf3-d42ea31c10d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A13F7AE-35EB-43E8-B8CC-EA3C444E67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565f3b-6c52-4db4-82bf-fc02d3ee779d"/>
    <ds:schemaRef ds:uri="762217ec-f4f8-4fee-9cf3-d42ea31c10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77</vt:i4>
      </vt:variant>
    </vt:vector>
  </HeadingPairs>
  <TitlesOfParts>
    <vt:vector size="86" baseType="lpstr">
      <vt:lpstr>Colofon 1</vt:lpstr>
      <vt:lpstr>1. Algemene info</vt:lpstr>
      <vt:lpstr>2. Invulblad opslag </vt:lpstr>
      <vt:lpstr>3. Invulblad per doelgroep</vt:lpstr>
      <vt:lpstr>4. Berekening inschrijfprijs</vt:lpstr>
      <vt:lpstr>5. Prijsscore</vt:lpstr>
      <vt:lpstr>6. Richtlijntarieven</vt:lpstr>
      <vt:lpstr>7. Salaristabel</vt:lpstr>
      <vt:lpstr>8. Invulblad opties</vt:lpstr>
      <vt:lpstr>'Colofon 1'!_Hlk509496684</vt:lpstr>
      <vt:lpstr>'Colofon 1'!_Ref300290537</vt:lpstr>
      <vt:lpstr>'Colofon 1'!_Ref300297289</vt:lpstr>
      <vt:lpstr>'Colofon 1'!_Ref527209689</vt:lpstr>
      <vt:lpstr>'Colofon 1'!_Ref527209713</vt:lpstr>
      <vt:lpstr>'Colofon 1'!_Ref527212027</vt:lpstr>
      <vt:lpstr>'Colofon 1'!_Ref527212058</vt:lpstr>
      <vt:lpstr>'Colofon 1'!_Ref527212079</vt:lpstr>
      <vt:lpstr>'Colofon 1'!_Ref527212102</vt:lpstr>
      <vt:lpstr>'Colofon 1'!_Ref527212123</vt:lpstr>
      <vt:lpstr>'Colofon 1'!_Ref527212178</vt:lpstr>
      <vt:lpstr>'Colofon 1'!_Ref527212216</vt:lpstr>
      <vt:lpstr>'Colofon 1'!_Ref527212304</vt:lpstr>
      <vt:lpstr>'Colofon 1'!_Ref527212424</vt:lpstr>
      <vt:lpstr>'Colofon 1'!_Ref527216086</vt:lpstr>
      <vt:lpstr>'Colofon 1'!_Ref527960825</vt:lpstr>
      <vt:lpstr>'Colofon 1'!_Toc300302676</vt:lpstr>
      <vt:lpstr>'Colofon 1'!_Toc300302679</vt:lpstr>
      <vt:lpstr>'Colofon 1'!_Toc300302680</vt:lpstr>
      <vt:lpstr>'Colofon 1'!_Toc300302684</vt:lpstr>
      <vt:lpstr>'Colofon 1'!_Toc300302689</vt:lpstr>
      <vt:lpstr>'Colofon 1'!_Toc300302730</vt:lpstr>
      <vt:lpstr>'Colofon 1'!_Toc300302731</vt:lpstr>
      <vt:lpstr>'Colofon 1'!_Toc300302739</vt:lpstr>
      <vt:lpstr>'Colofon 1'!_Toc300302771</vt:lpstr>
      <vt:lpstr>'Colofon 1'!_Toc300302809</vt:lpstr>
      <vt:lpstr>'Colofon 1'!_Toc300302821</vt:lpstr>
      <vt:lpstr>'Colofon 1'!_Toc300302836</vt:lpstr>
      <vt:lpstr>'Colofon 1'!_Toc300302847</vt:lpstr>
      <vt:lpstr>'Colofon 1'!_Toc300302860</vt:lpstr>
      <vt:lpstr>'Colofon 1'!_Toc300302867</vt:lpstr>
      <vt:lpstr>'Colofon 1'!_Toc300302868</vt:lpstr>
      <vt:lpstr>'Colofon 1'!_Toc300302886</vt:lpstr>
      <vt:lpstr>'Colofon 1'!_Toc300302914</vt:lpstr>
      <vt:lpstr>'Colofon 1'!_Toc300302916</vt:lpstr>
      <vt:lpstr>'Colofon 1'!_Toc300302919</vt:lpstr>
      <vt:lpstr>'Colofon 1'!_Toc300302935</vt:lpstr>
      <vt:lpstr>'Colofon 1'!_Toc300302985</vt:lpstr>
      <vt:lpstr>'Colofon 1'!_Toc300302993</vt:lpstr>
      <vt:lpstr>'Colofon 1'!_Toc300303483</vt:lpstr>
      <vt:lpstr>'Colofon 1'!_Toc300303498</vt:lpstr>
      <vt:lpstr>'Colofon 1'!_Toc300303504</vt:lpstr>
      <vt:lpstr>'Colofon 1'!_Toc300303515</vt:lpstr>
      <vt:lpstr>'Colofon 1'!_Toc300303537</vt:lpstr>
      <vt:lpstr>'Colofon 1'!_Toc300303574</vt:lpstr>
      <vt:lpstr>'Colofon 1'!_Toc300303661</vt:lpstr>
      <vt:lpstr>'Colofon 1'!_Toc300303682</vt:lpstr>
      <vt:lpstr>'Colofon 1'!_Toc300303688</vt:lpstr>
      <vt:lpstr>'Colofon 1'!_Toc300303695</vt:lpstr>
      <vt:lpstr>'Colofon 1'!_Toc300303706</vt:lpstr>
      <vt:lpstr>'Colofon 1'!_Toc300303708</vt:lpstr>
      <vt:lpstr>'Colofon 1'!_Toc300303715</vt:lpstr>
      <vt:lpstr>'Colofon 1'!_Toc300303721</vt:lpstr>
      <vt:lpstr>'Colofon 1'!_Toc300303727</vt:lpstr>
      <vt:lpstr>'Colofon 1'!_Toc300303729</vt:lpstr>
      <vt:lpstr>'Colofon 1'!_Toc300303743</vt:lpstr>
      <vt:lpstr>'Colofon 1'!_Toc300303745</vt:lpstr>
      <vt:lpstr>'Colofon 1'!_Toc300303770</vt:lpstr>
      <vt:lpstr>'Colofon 1'!_Toc300303772</vt:lpstr>
      <vt:lpstr>'Colofon 1'!_Toc300304665</vt:lpstr>
      <vt:lpstr>'Colofon 1'!_Toc300304678</vt:lpstr>
      <vt:lpstr>'Colofon 1'!_Toc300304688</vt:lpstr>
      <vt:lpstr>'Colofon 1'!_Toc300304702</vt:lpstr>
      <vt:lpstr>'Colofon 1'!_Toc300304712</vt:lpstr>
      <vt:lpstr>'Colofon 1'!_Toc300304714</vt:lpstr>
      <vt:lpstr>'Colofon 1'!_Toc300304725</vt:lpstr>
      <vt:lpstr>'Colofon 1'!_Toc300304727</vt:lpstr>
      <vt:lpstr>'Colofon 1'!_Toc336119413</vt:lpstr>
      <vt:lpstr>'Colofon 1'!_Toc336119414</vt:lpstr>
      <vt:lpstr>'Colofon 1'!_Toc336119416</vt:lpstr>
      <vt:lpstr>'Colofon 1'!_Toc336119433</vt:lpstr>
      <vt:lpstr>'1. Algemene info'!Afdrukbereik</vt:lpstr>
      <vt:lpstr>'2. Invulblad opslag '!Afdrukbereik</vt:lpstr>
      <vt:lpstr>'3. Invulblad per doelgroep'!Afdrukbereik</vt:lpstr>
      <vt:lpstr>'4. Berekening inschrijfprijs'!Afdrukbereik</vt:lpstr>
      <vt:lpstr>'Colofon 1'!Afdrukbereik</vt:lpstr>
      <vt:lpstr>'1. Algemene info'!Afdruktitels</vt:lpstr>
    </vt:vector>
  </TitlesOfParts>
  <Manager/>
  <Company>TIGE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Corne van der Linde</dc:creator>
  <cp:keywords/>
  <dc:description/>
  <cp:lastModifiedBy>Maria van der Bruggen</cp:lastModifiedBy>
  <cp:revision/>
  <dcterms:created xsi:type="dcterms:W3CDTF">2021-01-27T10:13:38Z</dcterms:created>
  <dcterms:modified xsi:type="dcterms:W3CDTF">2023-10-10T11:20:27Z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0x01010049D61006F3A7694CA1A5E50981688D3E</vt:lpwstr>
  </property>
  <property fmtid="{D5CDD505-2E9C-101B-9397-08002B2CF9AE}" pid="3" name="BExAnalyzer_OldName">
    <vt:lpwstr>Bijlage 3A Prijzenblad 6-3.xlsx</vt:lpwstr>
  </property>
  <property fmtid="{D5CDD505-2E9C-101B-9397-08002B2CF9AE}" pid="4" name="MediaServiceImageTags">
    <vt:lpwstr/>
  </property>
</Properties>
</file>