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ecogroup.sharepoint.com/sites/Gr_ContractvoorbereidingEPCenIPC-PNB/Shared Documents/General/7. Aanbesteding/0. Nota's van Inlichtingen/NvI-2/Bijlagen/"/>
    </mc:Choice>
  </mc:AlternateContent>
  <xr:revisionPtr revIDLastSave="78" documentId="6_{700E5D6A-43A8-45C2-A899-11036BD728AC}" xr6:coauthVersionLast="47" xr6:coauthVersionMax="47" xr10:uidLastSave="{48AFE7C3-84E7-419D-A32A-5F19E52CB63B}"/>
  <bookViews>
    <workbookView xWindow="-110" yWindow="-110" windowWidth="19420" windowHeight="10420" xr2:uid="{00000000-000D-0000-FFFF-FFFF00000000}"/>
  </bookViews>
  <sheets>
    <sheet name="Alles" sheetId="2" r:id="rId1"/>
    <sheet name="VRI's" sheetId="3" r:id="rId2"/>
    <sheet name="Blad1" sheetId="4" r:id="rId3"/>
  </sheets>
  <definedNames>
    <definedName name="_xlnm.Print_Area" localSheetId="0">Alles!$A$1:$H$34</definedName>
    <definedName name="_xlnm.Print_Area" localSheetId="1">'VRI''s'!$A$1:$Q$46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8" i="2"/>
  <c r="E4" i="2" l="1"/>
  <c r="F4" i="2"/>
  <c r="E5" i="2"/>
  <c r="F5" i="2"/>
  <c r="E6" i="2"/>
  <c r="F6" i="2"/>
  <c r="E7" i="2"/>
  <c r="F7" i="2"/>
  <c r="E9" i="2"/>
  <c r="F9" i="2"/>
  <c r="E10" i="2"/>
  <c r="F10" i="2"/>
  <c r="E11" i="2"/>
  <c r="F11" i="2"/>
  <c r="E12" i="2"/>
  <c r="F12" i="2"/>
  <c r="E14" i="2"/>
  <c r="F14" i="2"/>
  <c r="E15" i="2"/>
  <c r="F15" i="2"/>
  <c r="E16" i="2"/>
  <c r="F16" i="2"/>
  <c r="E17" i="2"/>
  <c r="F17" i="2"/>
  <c r="E18" i="2"/>
  <c r="F18" i="2"/>
  <c r="E19" i="2"/>
  <c r="F19" i="2"/>
  <c r="E13" i="2"/>
  <c r="F13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F3" i="2"/>
  <c r="E3" i="2"/>
  <c r="P6" i="3"/>
  <c r="P5" i="3"/>
  <c r="L6" i="3"/>
  <c r="L5" i="3"/>
  <c r="H6" i="3"/>
  <c r="H5" i="3"/>
  <c r="D6" i="3"/>
  <c r="B6" i="3"/>
  <c r="F11" i="3" s="1"/>
  <c r="F6" i="3" s="1"/>
  <c r="J11" i="3" s="1"/>
  <c r="D5" i="3"/>
  <c r="B5" i="3"/>
  <c r="F7" i="3" s="1"/>
  <c r="F5" i="3" s="1"/>
  <c r="J7" i="3" s="1"/>
  <c r="L4" i="3" l="1"/>
  <c r="H4" i="3"/>
  <c r="D4" i="3"/>
  <c r="P4" i="3"/>
  <c r="B4" i="3"/>
  <c r="J6" i="3"/>
  <c r="N11" i="3" s="1"/>
  <c r="N6" i="3" s="1"/>
  <c r="F4" i="3"/>
  <c r="E5" i="3"/>
  <c r="E6" i="3"/>
  <c r="E4" i="3" l="1"/>
  <c r="J5" i="3"/>
  <c r="I6" i="3"/>
  <c r="I5" i="3" l="1"/>
  <c r="N7" i="3"/>
  <c r="N5" i="3" s="1"/>
  <c r="J4" i="3"/>
  <c r="I4" i="3" s="1"/>
  <c r="M5" i="3" l="1"/>
  <c r="N4" i="3"/>
  <c r="M4" i="3" s="1"/>
  <c r="M6" i="3"/>
</calcChain>
</file>

<file path=xl/sharedStrings.xml><?xml version="1.0" encoding="utf-8"?>
<sst xmlns="http://schemas.openxmlformats.org/spreadsheetml/2006/main" count="161" uniqueCount="95">
  <si>
    <t>Discipline</t>
  </si>
  <si>
    <t>Omschrijving</t>
  </si>
  <si>
    <t>OVL</t>
  </si>
  <si>
    <t>Openbare verlichting langs wegen</t>
  </si>
  <si>
    <t>Aanstraalverlichting viaducten/bruggen</t>
  </si>
  <si>
    <t>Verlichting in abri's</t>
  </si>
  <si>
    <t>Verlichte wegwijzers</t>
  </si>
  <si>
    <t>DVM</t>
  </si>
  <si>
    <t>DSI, Dynamische Snelheids Informatie</t>
  </si>
  <si>
    <t>VIS, Volgtijd Informatie Systeem</t>
  </si>
  <si>
    <t>DRIP's &amp; GRIP (alleen voeding)</t>
  </si>
  <si>
    <t>FAB, Fiets Attentie Bord</t>
  </si>
  <si>
    <t>VSB, Verschijnbord Elektronisch Snelheids Beheersysteem</t>
  </si>
  <si>
    <t>BFH, Biflash</t>
  </si>
  <si>
    <t>Data-inwinningssyteem</t>
  </si>
  <si>
    <t>WIM, Weigh in Motion</t>
  </si>
  <si>
    <t>Verkeersdatadiensten</t>
  </si>
  <si>
    <t>Pompgemalen</t>
  </si>
  <si>
    <t>Verkeerssysteem locaties</t>
  </si>
  <si>
    <t>Verkeersregelinstallatiekast</t>
  </si>
  <si>
    <t>VRI</t>
  </si>
  <si>
    <t>iVRI</t>
  </si>
  <si>
    <t>Slagboom</t>
  </si>
  <si>
    <t>Alternatieve wegverlichting of markering</t>
  </si>
  <si>
    <t>DRIS, Dynamische Reizigers Informatie Systeem</t>
  </si>
  <si>
    <t>Wilddetectiesystemen</t>
  </si>
  <si>
    <t>Overige E-installaties</t>
  </si>
  <si>
    <t>Aantal</t>
  </si>
  <si>
    <t>+/-</t>
  </si>
  <si>
    <t>dgD BGT</t>
  </si>
  <si>
    <t>(code)</t>
  </si>
  <si>
    <t>16293 / 1905</t>
  </si>
  <si>
    <t>861/943</t>
  </si>
  <si>
    <t>15/86</t>
  </si>
  <si>
    <t>839/909</t>
  </si>
  <si>
    <t>Opmerkingen</t>
  </si>
  <si>
    <t>Geen specifiek kenmerk beschikbaar voor identifatie</t>
  </si>
  <si>
    <t>Geen indicatie of deze verlicht zijn</t>
  </si>
  <si>
    <t>Lichtcel</t>
  </si>
  <si>
    <t>GMS kast / GMS sensor - bezig met registratie in Obsurv</t>
  </si>
  <si>
    <t>nieuwe areaal vanuit IP</t>
  </si>
  <si>
    <t>vanuit 2023</t>
  </si>
  <si>
    <t>vanuit 2024</t>
  </si>
  <si>
    <t>20??</t>
  </si>
  <si>
    <t>vanuit 2028</t>
  </si>
  <si>
    <t>Groei van:</t>
  </si>
  <si>
    <t>Aantal iVRI's</t>
  </si>
  <si>
    <t>min.</t>
  </si>
  <si>
    <t>max.</t>
  </si>
  <si>
    <t>1 mei 2024</t>
  </si>
  <si>
    <t>30 april 2028</t>
  </si>
  <si>
    <t>Huidige situatie</t>
  </si>
  <si>
    <t>Start EPC</t>
  </si>
  <si>
    <t>Einde EPC</t>
  </si>
  <si>
    <t>Toekomst</t>
  </si>
  <si>
    <t>Aantal VRI's</t>
  </si>
  <si>
    <t>Doel is het vaststellen van het areaal voor EPC || Projectnummer: 51013181 || Datum: 20-07-2023 || Peildatum: 01-05-2024</t>
  </si>
  <si>
    <t>aantal iVRI's via Obsurv</t>
  </si>
  <si>
    <t>aantal VRI's via Obsurv</t>
  </si>
  <si>
    <t>Totaal</t>
  </si>
  <si>
    <t>leeftijdsvervanging VRI EPC</t>
  </si>
  <si>
    <t>leeftijdsvervanging VRA EPC</t>
  </si>
  <si>
    <t>leeftijdsvervanging VRA IP</t>
  </si>
  <si>
    <t>Nu online 42, andere 8 komen later (50 totaal)</t>
  </si>
  <si>
    <t>schakelkasten</t>
  </si>
  <si>
    <t>Wilddetectiekast met 12 masten</t>
  </si>
  <si>
    <t>Bron</t>
  </si>
  <si>
    <t>Obsurv</t>
  </si>
  <si>
    <t>Areaaloverzicht DVM systemen</t>
  </si>
  <si>
    <t>Overleg: M. Coppens</t>
  </si>
  <si>
    <t>POL, verzinkbare palen</t>
  </si>
  <si>
    <t>FWS, Filewaarschuwingssystemen</t>
  </si>
  <si>
    <t>slagboom</t>
  </si>
  <si>
    <t>Er is er mogelijk nog 1 op dit moment</t>
  </si>
  <si>
    <t>? Niet bekend wat dit is</t>
  </si>
  <si>
    <t>Komen nog meer bij</t>
  </si>
  <si>
    <t>Overleg: Carla</t>
  </si>
  <si>
    <t>Het zou 16 of 17 kunnen zijn, daarnaast nog 30 pompen in beh. Bij gemeenten</t>
  </si>
  <si>
    <t>Energieopwekkingssystemen</t>
  </si>
  <si>
    <t>Zonnepanelen in brugleuning</t>
  </si>
  <si>
    <t>Zonnefietspad</t>
  </si>
  <si>
    <t>Mogelijk 1 extra in beheer</t>
  </si>
  <si>
    <t>Solar light</t>
  </si>
  <si>
    <t>Werkt nu niet</t>
  </si>
  <si>
    <t>Kabels &amp; leidingen</t>
  </si>
  <si>
    <t>Datatransport</t>
  </si>
  <si>
    <t>Laagspanning</t>
  </si>
  <si>
    <t>Overig</t>
  </si>
  <si>
    <t>Vooral drainage?</t>
  </si>
  <si>
    <t>Stond niet in Obsurv overzicht, maar wel in VSA, mogelijk 4?</t>
  </si>
  <si>
    <t>330 kasten</t>
  </si>
  <si>
    <t>Zonnebomen</t>
  </si>
  <si>
    <t>GMS, Gladheidsmeldsysteem (alleen voeding)</t>
  </si>
  <si>
    <t>Verdeelkasten</t>
  </si>
  <si>
    <t>Doel is het vaststellen van het areaal voor EPC || Projectnummer: 51013181 || Datum: 20-07-2023 || Peildatum: 01-05-2024 || Datum: 22-12-23, 2e Nota van Inl.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</si>
</sst>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theme="1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left"/>
    </xf>
    <xf numFmtId="0" fontId="0" fillId="3" borderId="4" xfId="0" applyFill="1" applyBorder="1"/>
    <xf numFmtId="0" fontId="0" fillId="3" borderId="3" xfId="0" applyFill="1" applyBorder="1"/>
    <xf numFmtId="0" fontId="3" fillId="0" borderId="0" xfId="0" applyFont="1" applyFill="1" applyBorder="1"/>
    <xf numFmtId="0" fontId="0" fillId="0" borderId="0" xfId="0" applyFill="1" applyBorder="1"/>
    <xf numFmtId="0" fontId="3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/>
    </xf>
    <xf numFmtId="0" fontId="0" fillId="3" borderId="7" xfId="0" applyFill="1" applyBorder="1"/>
    <xf numFmtId="0" fontId="0" fillId="3" borderId="8" xfId="0" applyFill="1" applyBorder="1"/>
    <xf numFmtId="0" fontId="6" fillId="6" borderId="12" xfId="0" applyFont="1" applyFill="1" applyBorder="1"/>
    <xf numFmtId="0" fontId="2" fillId="6" borderId="12" xfId="0" applyFont="1" applyFill="1" applyBorder="1"/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0" borderId="0" xfId="0" applyFont="1"/>
    <xf numFmtId="0" fontId="3" fillId="0" borderId="18" xfId="0" applyFont="1" applyBorder="1"/>
    <xf numFmtId="0" fontId="0" fillId="0" borderId="21" xfId="0" applyBorder="1"/>
    <xf numFmtId="0" fontId="0" fillId="5" borderId="16" xfId="0" applyFill="1" applyBorder="1" applyAlignment="1">
      <alignment horizontal="left"/>
    </xf>
    <xf numFmtId="0" fontId="7" fillId="4" borderId="19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49" fontId="4" fillId="5" borderId="23" xfId="0" applyNumberFormat="1" applyFont="1" applyFill="1" applyBorder="1" applyAlignment="1">
      <alignment horizontal="left"/>
    </xf>
    <xf numFmtId="0" fontId="5" fillId="4" borderId="16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0" borderId="15" xfId="0" applyFont="1" applyBorder="1"/>
    <xf numFmtId="0" fontId="7" fillId="4" borderId="0" xfId="0" applyFont="1" applyFill="1" applyBorder="1" applyAlignment="1">
      <alignment horizontal="center" vertical="center"/>
    </xf>
    <xf numFmtId="0" fontId="0" fillId="0" borderId="0" xfId="0" applyBorder="1"/>
    <xf numFmtId="0" fontId="5" fillId="4" borderId="0" xfId="0" applyFont="1" applyFill="1" applyBorder="1" applyAlignment="1">
      <alignment horizontal="center" vertical="center"/>
    </xf>
    <xf numFmtId="49" fontId="8" fillId="5" borderId="24" xfId="0" applyNumberFormat="1" applyFont="1" applyFill="1" applyBorder="1" applyAlignment="1">
      <alignment horizontal="left"/>
    </xf>
    <xf numFmtId="0" fontId="1" fillId="5" borderId="7" xfId="0" applyFont="1" applyFill="1" applyBorder="1"/>
    <xf numFmtId="0" fontId="1" fillId="5" borderId="4" xfId="0" applyFont="1" applyFill="1" applyBorder="1"/>
    <xf numFmtId="0" fontId="1" fillId="5" borderId="8" xfId="0" applyFont="1" applyFill="1" applyBorder="1"/>
    <xf numFmtId="49" fontId="8" fillId="5" borderId="28" xfId="0" applyNumberFormat="1" applyFont="1" applyFill="1" applyBorder="1" applyAlignment="1">
      <alignment horizontal="left"/>
    </xf>
    <xf numFmtId="0" fontId="1" fillId="5" borderId="3" xfId="0" applyFont="1" applyFill="1" applyBorder="1"/>
    <xf numFmtId="0" fontId="0" fillId="5" borderId="25" xfId="0" applyFill="1" applyBorder="1"/>
    <xf numFmtId="49" fontId="4" fillId="5" borderId="29" xfId="0" applyNumberFormat="1" applyFont="1" applyFill="1" applyBorder="1" applyAlignment="1">
      <alignment horizontal="left"/>
    </xf>
    <xf numFmtId="0" fontId="0" fillId="5" borderId="27" xfId="0" applyFill="1" applyBorder="1" applyAlignment="1">
      <alignment horizontal="left"/>
    </xf>
    <xf numFmtId="0" fontId="0" fillId="5" borderId="7" xfId="0" applyFill="1" applyBorder="1"/>
    <xf numFmtId="0" fontId="0" fillId="5" borderId="4" xfId="0" applyFill="1" applyBorder="1" applyAlignment="1">
      <alignment horizontal="left"/>
    </xf>
    <xf numFmtId="0" fontId="0" fillId="5" borderId="8" xfId="0" applyFill="1" applyBorder="1"/>
    <xf numFmtId="49" fontId="4" fillId="5" borderId="28" xfId="0" applyNumberFormat="1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1" fillId="5" borderId="30" xfId="0" applyFont="1" applyFill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0" fillId="0" borderId="0" xfId="0" applyFont="1" applyBorder="1"/>
    <xf numFmtId="49" fontId="4" fillId="5" borderId="0" xfId="0" applyNumberFormat="1" applyFont="1" applyFill="1" applyBorder="1" applyAlignment="1">
      <alignment horizontal="left"/>
    </xf>
    <xf numFmtId="0" fontId="0" fillId="5" borderId="10" xfId="0" applyFill="1" applyBorder="1"/>
    <xf numFmtId="49" fontId="4" fillId="5" borderId="24" xfId="0" applyNumberFormat="1" applyFont="1" applyFill="1" applyBorder="1" applyAlignment="1">
      <alignment horizontal="left"/>
    </xf>
    <xf numFmtId="0" fontId="2" fillId="6" borderId="12" xfId="0" applyFont="1" applyFill="1" applyBorder="1" applyAlignment="1">
      <alignment vertical="top" wrapText="1"/>
    </xf>
    <xf numFmtId="0" fontId="0" fillId="3" borderId="25" xfId="0" applyFill="1" applyBorder="1"/>
    <xf numFmtId="0" fontId="0" fillId="3" borderId="27" xfId="0" applyFill="1" applyBorder="1"/>
    <xf numFmtId="0" fontId="5" fillId="4" borderId="27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4" borderId="26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25" xfId="0" applyFill="1" applyBorder="1" applyAlignment="1">
      <alignment horizontal="left"/>
    </xf>
    <xf numFmtId="0" fontId="0" fillId="4" borderId="27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26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9" fontId="0" fillId="4" borderId="0" xfId="1" applyFont="1" applyFill="1" applyBorder="1" applyAlignment="1">
      <alignment horizontal="left"/>
    </xf>
    <xf numFmtId="9" fontId="0" fillId="4" borderId="27" xfId="1" applyFont="1" applyFill="1" applyBorder="1" applyAlignment="1">
      <alignment horizontal="left"/>
    </xf>
    <xf numFmtId="9" fontId="0" fillId="4" borderId="4" xfId="1" applyFont="1" applyFill="1" applyBorder="1" applyAlignment="1">
      <alignment horizontal="left"/>
    </xf>
    <xf numFmtId="9" fontId="0" fillId="4" borderId="3" xfId="1" applyFont="1" applyFill="1" applyBorder="1" applyAlignment="1">
      <alignment horizontal="left"/>
    </xf>
    <xf numFmtId="0" fontId="0" fillId="3" borderId="0" xfId="0" applyFill="1" applyBorder="1"/>
    <xf numFmtId="0" fontId="0" fillId="3" borderId="26" xfId="0" applyFill="1" applyBorder="1"/>
    <xf numFmtId="9" fontId="0" fillId="4" borderId="33" xfId="1" applyFont="1" applyFill="1" applyBorder="1" applyAlignment="1">
      <alignment horizontal="left"/>
    </xf>
    <xf numFmtId="0" fontId="0" fillId="3" borderId="1" xfId="0" applyFill="1" applyBorder="1"/>
    <xf numFmtId="9" fontId="0" fillId="4" borderId="34" xfId="1" applyFont="1" applyFill="1" applyBorder="1" applyAlignment="1">
      <alignment horizontal="left"/>
    </xf>
    <xf numFmtId="9" fontId="0" fillId="4" borderId="35" xfId="1" applyFont="1" applyFill="1" applyBorder="1" applyAlignment="1">
      <alignment horizontal="left"/>
    </xf>
    <xf numFmtId="0" fontId="0" fillId="0" borderId="0" xfId="0" applyFill="1"/>
    <xf numFmtId="0" fontId="0" fillId="3" borderId="36" xfId="0" applyFill="1" applyBorder="1"/>
    <xf numFmtId="0" fontId="0" fillId="3" borderId="37" xfId="0" applyFill="1" applyBorder="1"/>
    <xf numFmtId="9" fontId="0" fillId="4" borderId="37" xfId="1" applyFont="1" applyFill="1" applyBorder="1" applyAlignment="1">
      <alignment horizontal="left"/>
    </xf>
    <xf numFmtId="0" fontId="0" fillId="4" borderId="36" xfId="0" applyFill="1" applyBorder="1" applyAlignment="1">
      <alignment horizontal="left"/>
    </xf>
    <xf numFmtId="0" fontId="0" fillId="4" borderId="37" xfId="0" applyFill="1" applyBorder="1" applyAlignment="1">
      <alignment horizontal="left"/>
    </xf>
    <xf numFmtId="0" fontId="5" fillId="4" borderId="39" xfId="0" applyFont="1" applyFill="1" applyBorder="1" applyAlignment="1">
      <alignment horizontal="left"/>
    </xf>
    <xf numFmtId="0" fontId="5" fillId="4" borderId="40" xfId="0" applyFont="1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38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0" xfId="0" applyAlignment="1">
      <alignment horizontal="left"/>
    </xf>
    <xf numFmtId="0" fontId="5" fillId="5" borderId="7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14" fontId="3" fillId="5" borderId="25" xfId="0" applyNumberFormat="1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49" fontId="3" fillId="5" borderId="25" xfId="0" applyNumberFormat="1" applyFont="1" applyFill="1" applyBorder="1" applyAlignment="1">
      <alignment horizontal="center"/>
    </xf>
    <xf numFmtId="49" fontId="3" fillId="5" borderId="26" xfId="0" applyNumberFormat="1" applyFont="1" applyFill="1" applyBorder="1" applyAlignment="1">
      <alignment horizontal="center"/>
    </xf>
    <xf numFmtId="49" fontId="3" fillId="5" borderId="27" xfId="0" applyNumberFormat="1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8</xdr:col>
      <xdr:colOff>9349</xdr:colOff>
      <xdr:row>37</xdr:row>
      <xdr:rowOff>96521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27CC14-349B-011D-D463-48DDE865A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82800"/>
          <a:ext cx="5049979" cy="3397250"/>
        </a:xfrm>
        <a:prstGeom prst="rect">
          <a:avLst/>
        </a:prstGeom>
      </xdr:spPr>
    </xdr:pic>
    <xdr:clientData/>
  </xdr:twoCellAnchor>
  <xdr:twoCellAnchor editAs="oneCell">
    <xdr:from>
      <xdr:col>8</xdr:col>
      <xdr:colOff>25977</xdr:colOff>
      <xdr:row>19</xdr:row>
      <xdr:rowOff>24072</xdr:rowOff>
    </xdr:from>
    <xdr:to>
      <xdr:col>16</xdr:col>
      <xdr:colOff>822159</xdr:colOff>
      <xdr:row>28</xdr:row>
      <xdr:rowOff>55151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7992469-82EC-BD1A-82ED-96274D682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5568" y="2820958"/>
          <a:ext cx="6717730" cy="1667647"/>
        </a:xfrm>
        <a:prstGeom prst="rect">
          <a:avLst/>
        </a:prstGeom>
      </xdr:spPr>
    </xdr:pic>
    <xdr:clientData/>
  </xdr:twoCellAnchor>
  <xdr:twoCellAnchor editAs="oneCell">
    <xdr:from>
      <xdr:col>8</xdr:col>
      <xdr:colOff>22166</xdr:colOff>
      <xdr:row>27</xdr:row>
      <xdr:rowOff>110662</xdr:rowOff>
    </xdr:from>
    <xdr:to>
      <xdr:col>16</xdr:col>
      <xdr:colOff>858116</xdr:colOff>
      <xdr:row>45</xdr:row>
      <xdr:rowOff>73274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57673A3-0606-FDAF-8D03-23E1F7247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61757" y="4362276"/>
          <a:ext cx="6749243" cy="323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FC72-6C59-4B6B-85B4-0AF93BF7A7D1}">
  <sheetPr>
    <pageSetUpPr fitToPage="1"/>
  </sheetPr>
  <dimension ref="A1:O34"/>
  <sheetViews>
    <sheetView tabSelected="1" showRuler="0" zoomScaleNormal="100" workbookViewId="0">
      <selection activeCell="A3" sqref="A3:XFD8"/>
    </sheetView>
  </sheetViews>
  <sheetFormatPr defaultColWidth="8.90625" defaultRowHeight="14.5" outlineLevelCol="1" x14ac:dyDescent="0.35"/>
  <cols>
    <col min="1" max="1" width="26.81640625" customWidth="1"/>
    <col min="2" max="2" width="52.453125" customWidth="1"/>
    <col min="3" max="3" width="9.36328125" style="1" customWidth="1"/>
    <col min="4" max="4" width="10.54296875" style="1" customWidth="1"/>
    <col min="5" max="5" width="5.36328125" style="1" customWidth="1"/>
    <col min="6" max="6" width="6.90625" style="1" customWidth="1"/>
    <col min="7" max="7" width="11.90625" style="1" customWidth="1"/>
    <col min="8" max="8" width="7.90625" style="1" customWidth="1"/>
    <col min="9" max="9" width="48.1796875" style="5" hidden="1" customWidth="1" outlineLevel="1"/>
    <col min="10" max="10" width="30.453125" style="5" hidden="1" customWidth="1" outlineLevel="1"/>
    <col min="11" max="11" width="8.90625" style="5" collapsed="1"/>
    <col min="12" max="16384" width="8.90625" style="5"/>
  </cols>
  <sheetData>
    <row r="1" spans="1:15" customFormat="1" ht="15" thickBot="1" x14ac:dyDescent="0.4">
      <c r="A1" s="95" t="s">
        <v>94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4" customFormat="1" ht="19" thickBot="1" x14ac:dyDescent="0.5">
      <c r="A2" s="6" t="s">
        <v>0</v>
      </c>
      <c r="B2" s="7" t="s">
        <v>1</v>
      </c>
      <c r="C2" s="8" t="s">
        <v>27</v>
      </c>
      <c r="D2" s="57"/>
      <c r="E2" s="24" t="s">
        <v>47</v>
      </c>
      <c r="F2" s="25" t="s">
        <v>48</v>
      </c>
      <c r="G2" s="13" t="s">
        <v>29</v>
      </c>
      <c r="H2" s="14" t="s">
        <v>30</v>
      </c>
      <c r="I2" s="11" t="s">
        <v>35</v>
      </c>
      <c r="J2" s="11" t="s">
        <v>66</v>
      </c>
    </row>
    <row r="3" spans="1:15" x14ac:dyDescent="0.35">
      <c r="A3" s="9" t="s">
        <v>2</v>
      </c>
      <c r="B3" s="2" t="s">
        <v>3</v>
      </c>
      <c r="C3" s="88">
        <v>9906</v>
      </c>
      <c r="D3" s="70">
        <v>0.05</v>
      </c>
      <c r="E3" s="62">
        <f>C3-(C3*D3)</f>
        <v>9410.7000000000007</v>
      </c>
      <c r="F3" s="63">
        <f>C3+(C3*D3)</f>
        <v>10401.299999999999</v>
      </c>
      <c r="G3" s="58" t="s">
        <v>31</v>
      </c>
      <c r="H3" s="22" t="s">
        <v>32</v>
      </c>
      <c r="I3" s="12" t="s">
        <v>90</v>
      </c>
      <c r="J3" s="12" t="s">
        <v>67</v>
      </c>
    </row>
    <row r="4" spans="1:15" x14ac:dyDescent="0.35">
      <c r="A4" s="9"/>
      <c r="B4" s="2" t="s">
        <v>4</v>
      </c>
      <c r="C4" s="89">
        <v>10</v>
      </c>
      <c r="D4" s="70">
        <v>0.05</v>
      </c>
      <c r="E4" s="64">
        <f t="shared" ref="E4:E34" si="0">C4-(C4*D4)</f>
        <v>9.5</v>
      </c>
      <c r="F4" s="65">
        <f t="shared" ref="F4:F34" si="1">C4+(C4*D4)</f>
        <v>10.5</v>
      </c>
      <c r="G4" s="58"/>
      <c r="H4" s="22"/>
      <c r="I4" s="12" t="s">
        <v>36</v>
      </c>
      <c r="J4" s="12"/>
    </row>
    <row r="5" spans="1:15" x14ac:dyDescent="0.35">
      <c r="A5" s="9"/>
      <c r="B5" s="2" t="s">
        <v>5</v>
      </c>
      <c r="C5" s="89">
        <v>40</v>
      </c>
      <c r="D5" s="70">
        <v>0.05</v>
      </c>
      <c r="E5" s="64">
        <f t="shared" si="0"/>
        <v>38</v>
      </c>
      <c r="F5" s="65">
        <f t="shared" si="1"/>
        <v>42</v>
      </c>
      <c r="G5" s="58">
        <v>21</v>
      </c>
      <c r="H5" s="22">
        <v>931</v>
      </c>
      <c r="I5" s="12" t="s">
        <v>37</v>
      </c>
      <c r="J5" s="12"/>
    </row>
    <row r="6" spans="1:15" x14ac:dyDescent="0.35">
      <c r="A6" s="9"/>
      <c r="B6" s="2" t="s">
        <v>6</v>
      </c>
      <c r="C6" s="89">
        <v>1650</v>
      </c>
      <c r="D6" s="70">
        <v>0.05</v>
      </c>
      <c r="E6" s="64">
        <f t="shared" si="0"/>
        <v>1567.5</v>
      </c>
      <c r="F6" s="65">
        <f t="shared" si="1"/>
        <v>1732.5</v>
      </c>
      <c r="G6" s="58">
        <v>2708</v>
      </c>
      <c r="H6" s="22">
        <v>818</v>
      </c>
      <c r="I6" s="12" t="s">
        <v>37</v>
      </c>
      <c r="J6" s="12"/>
    </row>
    <row r="7" spans="1:15" x14ac:dyDescent="0.35">
      <c r="A7" s="9"/>
      <c r="B7" s="2" t="s">
        <v>23</v>
      </c>
      <c r="C7" s="89">
        <v>2</v>
      </c>
      <c r="D7" s="70">
        <v>0.05</v>
      </c>
      <c r="E7" s="64">
        <f t="shared" si="0"/>
        <v>1.9</v>
      </c>
      <c r="F7" s="65">
        <f t="shared" si="1"/>
        <v>2.1</v>
      </c>
      <c r="G7" s="58">
        <v>110</v>
      </c>
      <c r="H7" s="22">
        <v>908</v>
      </c>
      <c r="I7" s="12" t="s">
        <v>38</v>
      </c>
      <c r="J7" s="12" t="s">
        <v>68</v>
      </c>
    </row>
    <row r="8" spans="1:15" ht="15" thickBot="1" x14ac:dyDescent="0.4">
      <c r="A8" s="9"/>
      <c r="B8" s="74" t="s">
        <v>93</v>
      </c>
      <c r="C8" s="89">
        <v>347</v>
      </c>
      <c r="D8" s="70">
        <v>0.05</v>
      </c>
      <c r="E8" s="66">
        <f>C8-(C8*D8)</f>
        <v>329.65</v>
      </c>
      <c r="F8" s="67">
        <f>C8+(C8*D8)</f>
        <v>364.35</v>
      </c>
      <c r="G8" s="58"/>
      <c r="H8" s="56"/>
      <c r="I8" s="12"/>
      <c r="J8" s="12"/>
    </row>
    <row r="9" spans="1:15" x14ac:dyDescent="0.35">
      <c r="A9" s="52" t="s">
        <v>20</v>
      </c>
      <c r="B9" s="75" t="s">
        <v>18</v>
      </c>
      <c r="C9" s="88">
        <v>92</v>
      </c>
      <c r="D9" s="71">
        <v>0.05</v>
      </c>
      <c r="E9" s="62">
        <f t="shared" si="0"/>
        <v>87.4</v>
      </c>
      <c r="F9" s="63">
        <f t="shared" si="1"/>
        <v>96.6</v>
      </c>
      <c r="G9" s="59"/>
      <c r="H9" s="54"/>
      <c r="I9" s="12"/>
      <c r="J9" s="12" t="s">
        <v>67</v>
      </c>
    </row>
    <row r="10" spans="1:15" x14ac:dyDescent="0.35">
      <c r="A10" s="9"/>
      <c r="B10" s="74" t="s">
        <v>19</v>
      </c>
      <c r="C10" s="89">
        <v>84</v>
      </c>
      <c r="D10" s="72">
        <v>0.05</v>
      </c>
      <c r="E10" s="64">
        <f t="shared" si="0"/>
        <v>79.8</v>
      </c>
      <c r="F10" s="65">
        <f t="shared" si="1"/>
        <v>88.2</v>
      </c>
      <c r="G10" s="58">
        <v>82</v>
      </c>
      <c r="H10" s="55">
        <v>837</v>
      </c>
      <c r="I10" s="12" t="s">
        <v>64</v>
      </c>
      <c r="J10" s="12" t="s">
        <v>67</v>
      </c>
    </row>
    <row r="11" spans="1:15" x14ac:dyDescent="0.35">
      <c r="A11" s="9"/>
      <c r="B11" s="74" t="s">
        <v>20</v>
      </c>
      <c r="C11" s="89">
        <v>41</v>
      </c>
      <c r="D11" s="72">
        <v>0.05</v>
      </c>
      <c r="E11" s="64">
        <f t="shared" si="0"/>
        <v>38.950000000000003</v>
      </c>
      <c r="F11" s="65">
        <f t="shared" si="1"/>
        <v>43.05</v>
      </c>
      <c r="G11" s="58"/>
      <c r="H11" s="55"/>
      <c r="I11" s="12"/>
      <c r="J11" s="12" t="s">
        <v>67</v>
      </c>
    </row>
    <row r="12" spans="1:15" x14ac:dyDescent="0.35">
      <c r="A12" s="9"/>
      <c r="B12" s="74" t="s">
        <v>21</v>
      </c>
      <c r="C12" s="89">
        <v>42</v>
      </c>
      <c r="D12" s="72">
        <v>0.05</v>
      </c>
      <c r="E12" s="64">
        <f t="shared" si="0"/>
        <v>39.9</v>
      </c>
      <c r="F12" s="65">
        <f t="shared" si="1"/>
        <v>44.1</v>
      </c>
      <c r="G12" s="58"/>
      <c r="H12" s="55"/>
      <c r="I12" s="12" t="s">
        <v>63</v>
      </c>
      <c r="J12" s="12" t="s">
        <v>69</v>
      </c>
    </row>
    <row r="13" spans="1:15" ht="15" thickBot="1" x14ac:dyDescent="0.4">
      <c r="A13" s="10"/>
      <c r="B13" s="77" t="s">
        <v>22</v>
      </c>
      <c r="C13" s="90">
        <v>1</v>
      </c>
      <c r="D13" s="76">
        <v>0.05</v>
      </c>
      <c r="E13" s="66">
        <f>C13-(C13*D13)</f>
        <v>0.95</v>
      </c>
      <c r="F13" s="67">
        <f>C13+(C13*D13)</f>
        <v>1.05</v>
      </c>
      <c r="G13" s="60"/>
      <c r="H13" s="56"/>
      <c r="I13" s="12"/>
      <c r="J13" s="12" t="s">
        <v>67</v>
      </c>
    </row>
    <row r="14" spans="1:15" x14ac:dyDescent="0.35">
      <c r="A14" s="9" t="s">
        <v>7</v>
      </c>
      <c r="B14" s="2" t="s">
        <v>8</v>
      </c>
      <c r="C14" s="89">
        <v>14</v>
      </c>
      <c r="D14" s="70">
        <v>0.05</v>
      </c>
      <c r="E14" s="64">
        <f t="shared" si="0"/>
        <v>13.3</v>
      </c>
      <c r="F14" s="65">
        <f t="shared" si="1"/>
        <v>14.7</v>
      </c>
      <c r="G14" s="58">
        <v>30</v>
      </c>
      <c r="H14" s="22">
        <v>820</v>
      </c>
      <c r="I14" s="12"/>
      <c r="J14" s="12" t="s">
        <v>68</v>
      </c>
    </row>
    <row r="15" spans="1:15" ht="14.4" customHeight="1" x14ac:dyDescent="0.35">
      <c r="A15" s="9"/>
      <c r="B15" s="2" t="s">
        <v>9</v>
      </c>
      <c r="C15" s="89"/>
      <c r="D15" s="70">
        <v>0.05</v>
      </c>
      <c r="E15" s="64">
        <f t="shared" si="0"/>
        <v>0</v>
      </c>
      <c r="F15" s="65">
        <f t="shared" si="1"/>
        <v>0</v>
      </c>
      <c r="G15" s="58"/>
      <c r="H15" s="22"/>
      <c r="I15" s="51"/>
      <c r="J15" s="51"/>
    </row>
    <row r="16" spans="1:15" x14ac:dyDescent="0.35">
      <c r="A16" s="9"/>
      <c r="B16" s="2" t="s">
        <v>10</v>
      </c>
      <c r="C16" s="89">
        <v>4</v>
      </c>
      <c r="D16" s="70">
        <v>0.05</v>
      </c>
      <c r="E16" s="64">
        <f t="shared" si="0"/>
        <v>3.8</v>
      </c>
      <c r="F16" s="65">
        <f t="shared" si="1"/>
        <v>4.2</v>
      </c>
      <c r="G16" s="58"/>
      <c r="H16" s="22"/>
      <c r="I16" s="51"/>
      <c r="J16" s="12" t="s">
        <v>68</v>
      </c>
    </row>
    <row r="17" spans="1:10" x14ac:dyDescent="0.35">
      <c r="A17" s="9"/>
      <c r="B17" s="2" t="s">
        <v>11</v>
      </c>
      <c r="C17" s="89">
        <v>2</v>
      </c>
      <c r="D17" s="70">
        <v>0.05</v>
      </c>
      <c r="E17" s="64">
        <f t="shared" si="0"/>
        <v>1.9</v>
      </c>
      <c r="F17" s="65">
        <f t="shared" si="1"/>
        <v>2.1</v>
      </c>
      <c r="G17" s="58"/>
      <c r="H17" s="22"/>
      <c r="I17" s="51"/>
      <c r="J17" s="12" t="s">
        <v>68</v>
      </c>
    </row>
    <row r="18" spans="1:10" x14ac:dyDescent="0.35">
      <c r="A18" s="9"/>
      <c r="B18" s="2" t="s">
        <v>12</v>
      </c>
      <c r="C18" s="89"/>
      <c r="D18" s="70">
        <v>0.05</v>
      </c>
      <c r="E18" s="64">
        <f t="shared" si="0"/>
        <v>0</v>
      </c>
      <c r="F18" s="65">
        <f t="shared" si="1"/>
        <v>0</v>
      </c>
      <c r="G18" s="58"/>
      <c r="H18" s="22"/>
      <c r="I18" s="51"/>
      <c r="J18" s="51"/>
    </row>
    <row r="19" spans="1:10" x14ac:dyDescent="0.35">
      <c r="A19" s="9"/>
      <c r="B19" s="2" t="s">
        <v>13</v>
      </c>
      <c r="C19" s="89">
        <v>2</v>
      </c>
      <c r="D19" s="70">
        <v>0.05</v>
      </c>
      <c r="E19" s="64">
        <f t="shared" si="0"/>
        <v>1.9</v>
      </c>
      <c r="F19" s="65">
        <f t="shared" si="1"/>
        <v>2.1</v>
      </c>
      <c r="G19" s="58"/>
      <c r="H19" s="22"/>
      <c r="I19" s="51"/>
      <c r="J19" s="12" t="s">
        <v>68</v>
      </c>
    </row>
    <row r="20" spans="1:10" x14ac:dyDescent="0.35">
      <c r="A20" s="9"/>
      <c r="B20" s="2" t="s">
        <v>24</v>
      </c>
      <c r="C20" s="89">
        <v>12</v>
      </c>
      <c r="D20" s="70">
        <v>0.05</v>
      </c>
      <c r="E20" s="64">
        <f t="shared" si="0"/>
        <v>11.4</v>
      </c>
      <c r="F20" s="65">
        <f t="shared" si="1"/>
        <v>12.6</v>
      </c>
      <c r="G20" s="58"/>
      <c r="H20" s="22"/>
      <c r="I20" s="12" t="s">
        <v>89</v>
      </c>
      <c r="J20" s="12"/>
    </row>
    <row r="21" spans="1:10" x14ac:dyDescent="0.35">
      <c r="A21" s="9"/>
      <c r="B21" s="2" t="s">
        <v>70</v>
      </c>
      <c r="C21" s="89">
        <v>1</v>
      </c>
      <c r="D21" s="70">
        <v>0.05</v>
      </c>
      <c r="E21" s="64">
        <f t="shared" si="0"/>
        <v>0.95</v>
      </c>
      <c r="F21" s="65">
        <f t="shared" si="1"/>
        <v>1.05</v>
      </c>
      <c r="G21" s="58"/>
      <c r="H21" s="22"/>
      <c r="I21" s="12"/>
      <c r="J21" s="12" t="s">
        <v>68</v>
      </c>
    </row>
    <row r="22" spans="1:10" x14ac:dyDescent="0.35">
      <c r="A22" s="9"/>
      <c r="B22" s="2" t="s">
        <v>71</v>
      </c>
      <c r="C22" s="89">
        <v>1</v>
      </c>
      <c r="D22" s="70">
        <v>0.05</v>
      </c>
      <c r="E22" s="64">
        <f t="shared" si="0"/>
        <v>0.95</v>
      </c>
      <c r="F22" s="65">
        <f t="shared" si="1"/>
        <v>1.05</v>
      </c>
      <c r="G22" s="58"/>
      <c r="H22" s="22"/>
      <c r="I22" s="12" t="s">
        <v>75</v>
      </c>
      <c r="J22" s="12" t="s">
        <v>68</v>
      </c>
    </row>
    <row r="23" spans="1:10" ht="15" thickBot="1" x14ac:dyDescent="0.4">
      <c r="A23" s="10"/>
      <c r="B23" s="3" t="s">
        <v>25</v>
      </c>
      <c r="C23" s="89">
        <v>1</v>
      </c>
      <c r="D23" s="70">
        <v>0.05</v>
      </c>
      <c r="E23" s="66">
        <f t="shared" si="0"/>
        <v>0.95</v>
      </c>
      <c r="F23" s="67">
        <f t="shared" si="1"/>
        <v>1.05</v>
      </c>
      <c r="G23" s="60">
        <v>12</v>
      </c>
      <c r="H23" s="23">
        <v>849</v>
      </c>
      <c r="I23" s="12" t="s">
        <v>65</v>
      </c>
      <c r="J23" s="12" t="s">
        <v>68</v>
      </c>
    </row>
    <row r="24" spans="1:10" x14ac:dyDescent="0.35">
      <c r="A24" s="9" t="s">
        <v>14</v>
      </c>
      <c r="B24" s="2" t="s">
        <v>15</v>
      </c>
      <c r="C24" s="88">
        <v>0</v>
      </c>
      <c r="D24" s="71">
        <v>0.05</v>
      </c>
      <c r="E24" s="64">
        <f t="shared" si="0"/>
        <v>0</v>
      </c>
      <c r="F24" s="65">
        <f t="shared" si="1"/>
        <v>0</v>
      </c>
      <c r="G24" s="58"/>
      <c r="H24" s="22"/>
      <c r="I24" s="12" t="s">
        <v>73</v>
      </c>
      <c r="J24" s="12"/>
    </row>
    <row r="25" spans="1:10" x14ac:dyDescent="0.35">
      <c r="A25" s="9"/>
      <c r="B25" s="2" t="s">
        <v>16</v>
      </c>
      <c r="C25" s="89"/>
      <c r="D25" s="72">
        <v>0.05</v>
      </c>
      <c r="E25" s="64">
        <f t="shared" si="0"/>
        <v>0</v>
      </c>
      <c r="F25" s="65">
        <f t="shared" si="1"/>
        <v>0</v>
      </c>
      <c r="G25" s="58"/>
      <c r="H25" s="22"/>
      <c r="I25" s="12" t="s">
        <v>74</v>
      </c>
      <c r="J25" s="12"/>
    </row>
    <row r="26" spans="1:10" ht="15" thickBot="1" x14ac:dyDescent="0.4">
      <c r="A26" s="10"/>
      <c r="B26" s="3" t="s">
        <v>92</v>
      </c>
      <c r="C26" s="91">
        <v>14</v>
      </c>
      <c r="D26" s="73">
        <v>0.05</v>
      </c>
      <c r="E26" s="66">
        <f t="shared" si="0"/>
        <v>13.3</v>
      </c>
      <c r="F26" s="67">
        <f t="shared" si="1"/>
        <v>14.7</v>
      </c>
      <c r="G26" s="60" t="s">
        <v>33</v>
      </c>
      <c r="H26" s="23" t="s">
        <v>34</v>
      </c>
      <c r="I26" s="12" t="s">
        <v>39</v>
      </c>
      <c r="J26" s="12"/>
    </row>
    <row r="27" spans="1:10" x14ac:dyDescent="0.35">
      <c r="A27" s="81" t="s">
        <v>26</v>
      </c>
      <c r="B27" s="82" t="s">
        <v>17</v>
      </c>
      <c r="C27" s="92">
        <v>16</v>
      </c>
      <c r="D27" s="83">
        <v>0.05</v>
      </c>
      <c r="E27" s="84">
        <f t="shared" si="0"/>
        <v>15.2</v>
      </c>
      <c r="F27" s="85">
        <f t="shared" si="1"/>
        <v>16.8</v>
      </c>
      <c r="G27" s="86">
        <v>5</v>
      </c>
      <c r="H27" s="87">
        <v>921</v>
      </c>
      <c r="I27" s="12" t="s">
        <v>77</v>
      </c>
      <c r="J27" s="12" t="s">
        <v>76</v>
      </c>
    </row>
    <row r="28" spans="1:10" x14ac:dyDescent="0.35">
      <c r="A28" s="9" t="s">
        <v>78</v>
      </c>
      <c r="B28" s="2" t="s">
        <v>91</v>
      </c>
      <c r="C28" s="93">
        <v>3</v>
      </c>
      <c r="D28" s="79">
        <v>0.05</v>
      </c>
      <c r="E28" s="64">
        <f t="shared" si="0"/>
        <v>2.85</v>
      </c>
      <c r="F28" s="65">
        <f t="shared" si="1"/>
        <v>3.15</v>
      </c>
      <c r="G28" s="61"/>
      <c r="H28" s="65"/>
      <c r="I28" s="12"/>
      <c r="J28" s="12"/>
    </row>
    <row r="29" spans="1:10" x14ac:dyDescent="0.35">
      <c r="A29" s="9"/>
      <c r="B29" s="2" t="s">
        <v>79</v>
      </c>
      <c r="C29" s="93">
        <v>1</v>
      </c>
      <c r="D29" s="79">
        <v>0.05</v>
      </c>
      <c r="E29" s="64">
        <f t="shared" si="0"/>
        <v>0.95</v>
      </c>
      <c r="F29" s="65">
        <f t="shared" si="1"/>
        <v>1.05</v>
      </c>
      <c r="G29" s="61"/>
      <c r="H29" s="65"/>
      <c r="I29" s="12"/>
      <c r="J29" s="12"/>
    </row>
    <row r="30" spans="1:10" x14ac:dyDescent="0.35">
      <c r="A30" s="9"/>
      <c r="B30" s="2" t="s">
        <v>80</v>
      </c>
      <c r="C30" s="93">
        <v>2</v>
      </c>
      <c r="D30" s="79">
        <v>0.05</v>
      </c>
      <c r="E30" s="64">
        <f t="shared" si="0"/>
        <v>1.9</v>
      </c>
      <c r="F30" s="65">
        <f t="shared" si="1"/>
        <v>2.1</v>
      </c>
      <c r="G30" s="61"/>
      <c r="H30" s="65"/>
      <c r="I30" s="12" t="s">
        <v>81</v>
      </c>
      <c r="J30" s="12"/>
    </row>
    <row r="31" spans="1:10" ht="15" thickBot="1" x14ac:dyDescent="0.4">
      <c r="A31" s="10"/>
      <c r="B31" s="3" t="s">
        <v>82</v>
      </c>
      <c r="C31" s="90">
        <v>2</v>
      </c>
      <c r="D31" s="76">
        <v>0.05</v>
      </c>
      <c r="E31" s="66">
        <f t="shared" si="0"/>
        <v>1.9</v>
      </c>
      <c r="F31" s="67">
        <f t="shared" si="1"/>
        <v>2.1</v>
      </c>
      <c r="G31" s="69"/>
      <c r="H31" s="67"/>
      <c r="I31" s="12" t="s">
        <v>83</v>
      </c>
      <c r="J31" s="12"/>
    </row>
    <row r="32" spans="1:10" x14ac:dyDescent="0.35">
      <c r="A32" s="52" t="s">
        <v>84</v>
      </c>
      <c r="B32" s="53" t="s">
        <v>85</v>
      </c>
      <c r="C32" s="94"/>
      <c r="D32" s="78">
        <v>0.05</v>
      </c>
      <c r="E32" s="62">
        <f t="shared" si="0"/>
        <v>0</v>
      </c>
      <c r="F32" s="63">
        <f t="shared" si="1"/>
        <v>0</v>
      </c>
      <c r="G32" s="68"/>
      <c r="H32" s="63"/>
      <c r="I32" s="12"/>
      <c r="J32" s="12"/>
    </row>
    <row r="33" spans="1:10" x14ac:dyDescent="0.35">
      <c r="A33" s="9"/>
      <c r="B33" s="2" t="s">
        <v>86</v>
      </c>
      <c r="C33" s="64"/>
      <c r="D33" s="79">
        <v>0.05</v>
      </c>
      <c r="E33" s="64">
        <f t="shared" si="0"/>
        <v>0</v>
      </c>
      <c r="F33" s="65">
        <f t="shared" si="1"/>
        <v>0</v>
      </c>
      <c r="G33" s="61"/>
      <c r="H33" s="65"/>
      <c r="I33" s="12"/>
      <c r="J33" s="12"/>
    </row>
    <row r="34" spans="1:10" ht="15" thickBot="1" x14ac:dyDescent="0.4">
      <c r="A34" s="10"/>
      <c r="B34" s="3" t="s">
        <v>87</v>
      </c>
      <c r="C34" s="66"/>
      <c r="D34" s="76">
        <v>0.05</v>
      </c>
      <c r="E34" s="66">
        <f t="shared" si="0"/>
        <v>0</v>
      </c>
      <c r="F34" s="67">
        <f t="shared" si="1"/>
        <v>0</v>
      </c>
      <c r="G34" s="69"/>
      <c r="H34" s="67"/>
      <c r="I34" s="12" t="s">
        <v>88</v>
      </c>
      <c r="J34" s="12"/>
    </row>
  </sheetData>
  <pageMargins left="0.39370078740157483" right="0.31496062992125984" top="0.74803149606299213" bottom="0.74803149606299213" header="0.31496062992125984" footer="0.31496062992125984"/>
  <pageSetup paperSize="9" scale="99" orientation="landscape" r:id="rId1"/>
  <headerFooter>
    <oddHeader xml:space="preserve">&amp;L&amp;"-,Vet"&amp;16Bijlage 01: Areaal EPC
</oddHeader>
    <oddFooter>&amp;C&amp;P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51B2-A602-42F1-A9DA-121FE4A22EC7}">
  <sheetPr>
    <pageSetUpPr fitToPage="1"/>
  </sheetPr>
  <dimension ref="A1:Q15"/>
  <sheetViews>
    <sheetView zoomScaleNormal="100" workbookViewId="0">
      <selection activeCell="B39" sqref="B39"/>
    </sheetView>
  </sheetViews>
  <sheetFormatPr defaultRowHeight="14.5" x14ac:dyDescent="0.35"/>
  <cols>
    <col min="1" max="1" width="12.1796875" customWidth="1"/>
    <col min="3" max="3" width="2.453125" customWidth="1"/>
    <col min="5" max="5" width="20.81640625" customWidth="1"/>
    <col min="7" max="7" width="2.453125" customWidth="1"/>
    <col min="9" max="9" width="20.81640625" customWidth="1"/>
    <col min="11" max="11" width="2.453125" customWidth="1"/>
    <col min="13" max="13" width="25.08984375" customWidth="1"/>
    <col min="15" max="15" width="2.453125" customWidth="1"/>
    <col min="17" max="17" width="20.81640625" customWidth="1"/>
  </cols>
  <sheetData>
    <row r="1" spans="1:17" ht="15" thickBot="1" x14ac:dyDescent="0.4">
      <c r="A1" s="95" t="s">
        <v>56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7" s="15" customFormat="1" ht="18.5" x14ac:dyDescent="0.45">
      <c r="A2" s="16"/>
      <c r="B2" s="99">
        <v>45127</v>
      </c>
      <c r="C2" s="100"/>
      <c r="D2" s="101"/>
      <c r="E2" s="19" t="s">
        <v>45</v>
      </c>
      <c r="F2" s="102" t="s">
        <v>49</v>
      </c>
      <c r="G2" s="103"/>
      <c r="H2" s="104"/>
      <c r="I2" s="19" t="s">
        <v>45</v>
      </c>
      <c r="J2" s="102" t="s">
        <v>50</v>
      </c>
      <c r="K2" s="103"/>
      <c r="L2" s="104"/>
      <c r="M2" s="19" t="s">
        <v>45</v>
      </c>
      <c r="N2" s="105" t="s">
        <v>43</v>
      </c>
      <c r="O2" s="100"/>
      <c r="P2" s="101"/>
    </row>
    <row r="3" spans="1:17" s="15" customFormat="1" ht="13.75" customHeight="1" x14ac:dyDescent="0.45">
      <c r="A3" s="26"/>
      <c r="B3" s="96" t="s">
        <v>51</v>
      </c>
      <c r="C3" s="97"/>
      <c r="D3" s="98"/>
      <c r="E3" s="27"/>
      <c r="F3" s="96" t="s">
        <v>52</v>
      </c>
      <c r="G3" s="97"/>
      <c r="H3" s="98"/>
      <c r="I3" s="27"/>
      <c r="J3" s="96" t="s">
        <v>53</v>
      </c>
      <c r="K3" s="97"/>
      <c r="L3" s="98"/>
      <c r="M3" s="27"/>
      <c r="N3" s="96" t="s">
        <v>54</v>
      </c>
      <c r="O3" s="97"/>
      <c r="P3" s="98"/>
    </row>
    <row r="4" spans="1:17" s="15" customFormat="1" ht="13.75" customHeight="1" x14ac:dyDescent="0.45">
      <c r="A4" s="47" t="s">
        <v>59</v>
      </c>
      <c r="B4" s="44">
        <f>SUM(B5:B6)</f>
        <v>84</v>
      </c>
      <c r="C4" s="45"/>
      <c r="D4" s="46">
        <f>SUM(D5:D6)</f>
        <v>0</v>
      </c>
      <c r="E4" s="29">
        <f>F4-B4</f>
        <v>4</v>
      </c>
      <c r="F4" s="44">
        <f>SUM(F5:F6)</f>
        <v>88</v>
      </c>
      <c r="G4" s="45"/>
      <c r="H4" s="46">
        <f>SUM(H5:H6)</f>
        <v>4</v>
      </c>
      <c r="I4" s="29">
        <f>J4-F4</f>
        <v>11</v>
      </c>
      <c r="J4" s="44">
        <f>SUM(J5:J6)</f>
        <v>99</v>
      </c>
      <c r="K4" s="45"/>
      <c r="L4" s="46">
        <f>SUM(L5:L6)</f>
        <v>0</v>
      </c>
      <c r="M4" s="29">
        <f>N4-J4</f>
        <v>9</v>
      </c>
      <c r="N4" s="44">
        <f>SUM(N5:N6)</f>
        <v>108</v>
      </c>
      <c r="O4" s="45"/>
      <c r="P4" s="46">
        <f>SUM(P5:P6)</f>
        <v>0</v>
      </c>
    </row>
    <row r="5" spans="1:17" s="28" customFormat="1" x14ac:dyDescent="0.35">
      <c r="A5" s="28" t="s">
        <v>55</v>
      </c>
      <c r="B5" s="31">
        <f>SUM(B7:B10)</f>
        <v>42</v>
      </c>
      <c r="C5" s="30" t="s">
        <v>28</v>
      </c>
      <c r="D5" s="32">
        <f>SUM(D7:D10)</f>
        <v>0</v>
      </c>
      <c r="E5" s="29">
        <f>F5-B5</f>
        <v>0</v>
      </c>
      <c r="F5" s="31">
        <f>SUM(F7:F10)</f>
        <v>42</v>
      </c>
      <c r="G5" s="30" t="s">
        <v>28</v>
      </c>
      <c r="H5" s="32">
        <f>SUM(H7:H10)</f>
        <v>0</v>
      </c>
      <c r="I5" s="29">
        <f>J5-F5</f>
        <v>-14</v>
      </c>
      <c r="J5" s="31">
        <f>SUM(J7:J10)</f>
        <v>28</v>
      </c>
      <c r="K5" s="30" t="s">
        <v>28</v>
      </c>
      <c r="L5" s="32">
        <f>SUM(L7:L10)</f>
        <v>0</v>
      </c>
      <c r="M5" s="29">
        <f>N5-J5</f>
        <v>0</v>
      </c>
      <c r="N5" s="31">
        <f>SUM(N7:N10)</f>
        <v>28</v>
      </c>
      <c r="O5" s="30" t="s">
        <v>28</v>
      </c>
      <c r="P5" s="32">
        <f>SUM(P7:P10)</f>
        <v>0</v>
      </c>
    </row>
    <row r="6" spans="1:17" ht="15" thickBot="1" x14ac:dyDescent="0.4">
      <c r="A6" s="17" t="s">
        <v>46</v>
      </c>
      <c r="B6" s="33">
        <f>SUM(B11:B15)</f>
        <v>42</v>
      </c>
      <c r="C6" s="34" t="s">
        <v>28</v>
      </c>
      <c r="D6" s="35">
        <f>SUM(D11:D15)</f>
        <v>0</v>
      </c>
      <c r="E6" s="20">
        <f>F6-B6</f>
        <v>4</v>
      </c>
      <c r="F6" s="33">
        <f>SUM(F11:F15)</f>
        <v>46</v>
      </c>
      <c r="G6" s="34" t="s">
        <v>28</v>
      </c>
      <c r="H6" s="35">
        <f>SUM(H11:H15)</f>
        <v>4</v>
      </c>
      <c r="I6" s="20">
        <f>J6-F6</f>
        <v>25</v>
      </c>
      <c r="J6" s="33">
        <f>SUM(J11:J15)</f>
        <v>71</v>
      </c>
      <c r="K6" s="34" t="s">
        <v>28</v>
      </c>
      <c r="L6" s="35">
        <f>SUM(L11:L15)</f>
        <v>0</v>
      </c>
      <c r="M6" s="20">
        <f>N6-J6</f>
        <v>9</v>
      </c>
      <c r="N6" s="33">
        <f>SUM(N11:N15)</f>
        <v>80</v>
      </c>
      <c r="O6" s="34" t="s">
        <v>28</v>
      </c>
      <c r="P6" s="35">
        <f>SUM(P11:P15)</f>
        <v>0</v>
      </c>
    </row>
    <row r="7" spans="1:17" x14ac:dyDescent="0.35">
      <c r="B7" s="36">
        <v>41</v>
      </c>
      <c r="C7" s="37" t="s">
        <v>28</v>
      </c>
      <c r="D7" s="38"/>
      <c r="E7" t="s">
        <v>58</v>
      </c>
      <c r="F7" s="36">
        <f>B5</f>
        <v>42</v>
      </c>
      <c r="G7" s="21" t="s">
        <v>28</v>
      </c>
      <c r="H7" s="18"/>
      <c r="I7" t="s">
        <v>41</v>
      </c>
      <c r="J7" s="36">
        <f>F5</f>
        <v>42</v>
      </c>
      <c r="K7" s="21" t="s">
        <v>28</v>
      </c>
      <c r="L7" s="18"/>
      <c r="M7" t="s">
        <v>42</v>
      </c>
      <c r="N7" s="36">
        <f>J5</f>
        <v>28</v>
      </c>
      <c r="O7" s="21" t="s">
        <v>28</v>
      </c>
      <c r="P7" s="18"/>
      <c r="Q7" t="s">
        <v>44</v>
      </c>
    </row>
    <row r="8" spans="1:17" x14ac:dyDescent="0.35">
      <c r="B8" s="39">
        <v>1</v>
      </c>
      <c r="C8" s="21" t="s">
        <v>28</v>
      </c>
      <c r="D8" s="40"/>
      <c r="E8" s="80" t="s">
        <v>72</v>
      </c>
      <c r="F8" s="39"/>
      <c r="G8" s="21" t="s">
        <v>28</v>
      </c>
      <c r="H8" s="40"/>
      <c r="J8" s="39">
        <v>-5</v>
      </c>
      <c r="K8" s="21" t="s">
        <v>28</v>
      </c>
      <c r="L8" s="40"/>
      <c r="M8" t="s">
        <v>60</v>
      </c>
      <c r="N8" s="39"/>
      <c r="O8" s="21" t="s">
        <v>28</v>
      </c>
      <c r="P8" s="40"/>
    </row>
    <row r="9" spans="1:17" x14ac:dyDescent="0.35">
      <c r="B9" s="39"/>
      <c r="C9" s="21" t="s">
        <v>28</v>
      </c>
      <c r="D9" s="40"/>
      <c r="F9" s="39"/>
      <c r="G9" s="21" t="s">
        <v>28</v>
      </c>
      <c r="H9" s="40"/>
      <c r="J9" s="39">
        <v>-8</v>
      </c>
      <c r="K9" s="21" t="s">
        <v>28</v>
      </c>
      <c r="L9" s="40"/>
      <c r="M9" t="s">
        <v>61</v>
      </c>
      <c r="N9" s="39"/>
      <c r="O9" s="21" t="s">
        <v>28</v>
      </c>
      <c r="P9" s="40"/>
    </row>
    <row r="10" spans="1:17" ht="15" thickBot="1" x14ac:dyDescent="0.4">
      <c r="B10" s="41"/>
      <c r="C10" s="42" t="s">
        <v>28</v>
      </c>
      <c r="D10" s="43"/>
      <c r="F10" s="41"/>
      <c r="G10" s="42" t="s">
        <v>28</v>
      </c>
      <c r="H10" s="43"/>
      <c r="J10" s="41">
        <v>-1</v>
      </c>
      <c r="K10" s="42" t="s">
        <v>28</v>
      </c>
      <c r="L10" s="43"/>
      <c r="M10" t="s">
        <v>62</v>
      </c>
      <c r="N10" s="41"/>
      <c r="O10" s="42" t="s">
        <v>28</v>
      </c>
      <c r="P10" s="43"/>
    </row>
    <row r="11" spans="1:17" x14ac:dyDescent="0.35">
      <c r="B11" s="36">
        <v>42</v>
      </c>
      <c r="C11" s="37" t="s">
        <v>28</v>
      </c>
      <c r="D11" s="38"/>
      <c r="E11" t="s">
        <v>57</v>
      </c>
      <c r="F11" s="36">
        <f>B6</f>
        <v>42</v>
      </c>
      <c r="G11" s="37" t="s">
        <v>28</v>
      </c>
      <c r="H11" s="38"/>
      <c r="I11" t="s">
        <v>41</v>
      </c>
      <c r="J11" s="36">
        <f>F6</f>
        <v>46</v>
      </c>
      <c r="K11" s="37" t="s">
        <v>28</v>
      </c>
      <c r="L11" s="38"/>
      <c r="M11" t="s">
        <v>42</v>
      </c>
      <c r="N11" s="36">
        <f>J6</f>
        <v>71</v>
      </c>
      <c r="O11" s="37" t="s">
        <v>28</v>
      </c>
      <c r="P11" s="38"/>
      <c r="Q11" t="s">
        <v>44</v>
      </c>
    </row>
    <row r="12" spans="1:17" x14ac:dyDescent="0.35">
      <c r="B12" s="39"/>
      <c r="C12" s="21" t="s">
        <v>28</v>
      </c>
      <c r="D12" s="40"/>
      <c r="F12" s="39">
        <v>4</v>
      </c>
      <c r="G12" s="21" t="s">
        <v>28</v>
      </c>
      <c r="H12" s="40">
        <v>4</v>
      </c>
      <c r="I12" t="s">
        <v>40</v>
      </c>
      <c r="J12" s="39">
        <v>11</v>
      </c>
      <c r="K12" s="21" t="s">
        <v>28</v>
      </c>
      <c r="L12" s="40"/>
      <c r="M12" t="s">
        <v>40</v>
      </c>
      <c r="N12" s="39">
        <v>9</v>
      </c>
      <c r="O12" s="21" t="s">
        <v>28</v>
      </c>
      <c r="P12" s="40"/>
      <c r="Q12" t="s">
        <v>40</v>
      </c>
    </row>
    <row r="13" spans="1:17" x14ac:dyDescent="0.35">
      <c r="B13" s="39"/>
      <c r="C13" s="21" t="s">
        <v>28</v>
      </c>
      <c r="D13" s="40"/>
      <c r="F13" s="39"/>
      <c r="G13" s="21" t="s">
        <v>28</v>
      </c>
      <c r="H13" s="40"/>
      <c r="J13" s="39">
        <v>5</v>
      </c>
      <c r="K13" s="21" t="s">
        <v>28</v>
      </c>
      <c r="L13" s="40"/>
      <c r="M13" t="s">
        <v>60</v>
      </c>
      <c r="N13" s="39"/>
      <c r="O13" s="21" t="s">
        <v>28</v>
      </c>
      <c r="P13" s="40"/>
    </row>
    <row r="14" spans="1:17" x14ac:dyDescent="0.35">
      <c r="B14" s="39"/>
      <c r="C14" s="50" t="s">
        <v>28</v>
      </c>
      <c r="D14" s="40"/>
      <c r="F14" s="39"/>
      <c r="G14" s="50" t="s">
        <v>28</v>
      </c>
      <c r="H14" s="40"/>
      <c r="J14" s="49">
        <v>8</v>
      </c>
      <c r="K14" s="48" t="s">
        <v>28</v>
      </c>
      <c r="L14" s="40"/>
      <c r="M14" t="s">
        <v>61</v>
      </c>
      <c r="N14" s="39"/>
      <c r="O14" s="50" t="s">
        <v>28</v>
      </c>
      <c r="P14" s="40"/>
    </row>
    <row r="15" spans="1:17" ht="15" thickBot="1" x14ac:dyDescent="0.4">
      <c r="B15" s="41"/>
      <c r="C15" s="42" t="s">
        <v>28</v>
      </c>
      <c r="D15" s="43"/>
      <c r="F15" s="41"/>
      <c r="G15" s="42" t="s">
        <v>28</v>
      </c>
      <c r="H15" s="43"/>
      <c r="J15" s="41">
        <v>1</v>
      </c>
      <c r="K15" s="42" t="s">
        <v>28</v>
      </c>
      <c r="L15" s="43"/>
      <c r="M15" t="s">
        <v>62</v>
      </c>
      <c r="N15" s="41"/>
      <c r="O15" s="42" t="s">
        <v>28</v>
      </c>
      <c r="P15" s="43"/>
    </row>
  </sheetData>
  <mergeCells count="8">
    <mergeCell ref="B3:D3"/>
    <mergeCell ref="F3:H3"/>
    <mergeCell ref="J3:L3"/>
    <mergeCell ref="N3:P3"/>
    <mergeCell ref="B2:D2"/>
    <mergeCell ref="F2:H2"/>
    <mergeCell ref="J2:L2"/>
    <mergeCell ref="N2:P2"/>
  </mergeCells>
  <pageMargins left="0.39370078740157483" right="0.31496062992125984" top="0.74803149606299213" bottom="0.74803149606299213" header="0.31496062992125984" footer="0.31496062992125984"/>
  <pageSetup paperSize="9" scale="72" orientation="landscape" r:id="rId1"/>
  <headerFooter>
    <oddHeader xml:space="preserve">&amp;L&amp;"-,Vet"&amp;16Bijlage 01: Areaal EPC
</oddHeader>
    <oddFooter>&amp;C&amp;P van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9FDF-4863-4C00-889E-0285CBA2AFE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F4304A4A22C4EA4A1FE8663C8FD3A" ma:contentTypeVersion="13" ma:contentTypeDescription="Een nieuw document maken." ma:contentTypeScope="" ma:versionID="75371e1b91396a228f7a1bd5fe839cbc">
  <xsd:schema xmlns:xsd="http://www.w3.org/2001/XMLSchema" xmlns:xs="http://www.w3.org/2001/XMLSchema" xmlns:p="http://schemas.microsoft.com/office/2006/metadata/properties" xmlns:ns2="5a4b5c3b-577e-45eb-bac8-ad67868e3dd9" xmlns:ns3="5094597b-1bcb-4957-b4b1-09bc11de15cd" targetNamespace="http://schemas.microsoft.com/office/2006/metadata/properties" ma:root="true" ma:fieldsID="b2a15a9211b08b76ef50e8267100f525" ns2:_="" ns3:_="">
    <xsd:import namespace="5a4b5c3b-577e-45eb-bac8-ad67868e3dd9"/>
    <xsd:import namespace="5094597b-1bcb-4957-b4b1-09bc11de15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b5c3b-577e-45eb-bac8-ad67868e3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dd7e011-bb30-4412-ae0c-25ab96401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4597b-1bcb-4957-b4b1-09bc11de15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1a5dc1a-25fa-4487-a69b-7e8dfe341c14}" ma:internalName="TaxCatchAll" ma:showField="CatchAllData" ma:web="5094597b-1bcb-4957-b4b1-09bc11de15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4b5c3b-577e-45eb-bac8-ad67868e3dd9">
      <Terms xmlns="http://schemas.microsoft.com/office/infopath/2007/PartnerControls"/>
    </lcf76f155ced4ddcb4097134ff3c332f>
    <TaxCatchAll xmlns="5094597b-1bcb-4957-b4b1-09bc11de15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0C6206-987C-409C-BF10-87B4980D94C6}"/>
</file>

<file path=customXml/itemProps2.xml><?xml version="1.0" encoding="utf-8"?>
<ds:datastoreItem xmlns:ds="http://schemas.openxmlformats.org/officeDocument/2006/customXml" ds:itemID="{7731647A-FCB3-425E-AF72-7CCF6E94959F}">
  <ds:schemaRefs>
    <ds:schemaRef ds:uri="5a4b5c3b-577e-45eb-bac8-ad67868e3dd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5094597b-1bcb-4957-b4b1-09bc11de15c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237F1A-C97F-494D-B95B-AB07222C25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Alles</vt:lpstr>
      <vt:lpstr>VRI's</vt:lpstr>
      <vt:lpstr>Blad1</vt:lpstr>
      <vt:lpstr>Alles!Afdrukbereik</vt:lpstr>
      <vt:lpstr>'VRI''s'!Afdrukbereik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Schreuders, Arie</cp:lastModifiedBy>
  <cp:revision/>
  <cp:lastPrinted>2023-11-14T16:39:58Z</cp:lastPrinted>
  <dcterms:created xsi:type="dcterms:W3CDTF">2023-07-19T13:34:25Z</dcterms:created>
  <dcterms:modified xsi:type="dcterms:W3CDTF">2023-12-19T07:44:27Z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0x010100D00F4304A4A22C4EA4A1FE8663C8FD3A</vt:lpwstr>
  </property>
  <property fmtid="{D5CDD505-2E9C-101B-9397-08002B2CF9AE}" pid="3" name="MediaServiceImageTags">
    <vt:lpwstr/>
  </property>
  <property fmtid="{D5CDD505-2E9C-101B-9397-08002B2CF9AE}" pid="4" name="MSIP_Label_43f08ec5-d6d9-4227-8387-ccbfcb3632c4_Enabled">
    <vt:lpwstr>true</vt:lpwstr>
  </property>
  <property fmtid="{D5CDD505-2E9C-101B-9397-08002B2CF9AE}" pid="5" name="MSIP_Label_43f08ec5-d6d9-4227-8387-ccbfcb3632c4_SetDate">
    <vt:lpwstr>2023-07-19T13:35:10Z</vt:lpwstr>
  </property>
  <property fmtid="{D5CDD505-2E9C-101B-9397-08002B2CF9AE}" pid="6" name="MSIP_Label_43f08ec5-d6d9-4227-8387-ccbfcb3632c4_Method">
    <vt:lpwstr>Standard</vt:lpwstr>
  </property>
  <property fmtid="{D5CDD505-2E9C-101B-9397-08002B2CF9AE}" pid="7" name="MSIP_Label_43f08ec5-d6d9-4227-8387-ccbfcb3632c4_Name">
    <vt:lpwstr>Sweco Restricted</vt:lpwstr>
  </property>
  <property fmtid="{D5CDD505-2E9C-101B-9397-08002B2CF9AE}" pid="8" name="MSIP_Label_43f08ec5-d6d9-4227-8387-ccbfcb3632c4_SiteId">
    <vt:lpwstr>b7872ef0-9a00-4c18-8a4a-c7d25c778a9e</vt:lpwstr>
  </property>
  <property fmtid="{D5CDD505-2E9C-101B-9397-08002B2CF9AE}" pid="9" name="MSIP_Label_43f08ec5-d6d9-4227-8387-ccbfcb3632c4_ActionId">
    <vt:lpwstr>5a192c84-51cc-4995-864f-3d5fb1c1a5fd</vt:lpwstr>
  </property>
  <property fmtid="{D5CDD505-2E9C-101B-9397-08002B2CF9AE}" pid="10" name="MSIP_Label_43f08ec5-d6d9-4227-8387-ccbfcb3632c4_ContentBits">
    <vt:lpwstr>0</vt:lpwstr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</Properties>
</file>