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\Aanbestedingen 2023\Gemeente Hengelo\03) Concept aanbestedingsstukken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D23" i="1"/>
  <c r="I20" i="1"/>
  <c r="H20" i="1"/>
  <c r="E20" i="1"/>
  <c r="D20" i="1"/>
  <c r="F19" i="1"/>
  <c r="G19" i="1" s="1"/>
  <c r="J19" i="1" s="1"/>
  <c r="F17" i="1"/>
  <c r="G17" i="1" s="1"/>
  <c r="I13" i="1"/>
  <c r="H13" i="1"/>
  <c r="G13" i="1"/>
  <c r="E13" i="1"/>
  <c r="D13" i="1"/>
  <c r="F11" i="1"/>
  <c r="F13" i="1" s="1"/>
  <c r="J17" i="1" l="1"/>
  <c r="J20" i="1" s="1"/>
  <c r="G20" i="1"/>
  <c r="F20" i="1"/>
  <c r="J11" i="1"/>
  <c r="J13" i="1" s="1"/>
</calcChain>
</file>

<file path=xl/sharedStrings.xml><?xml version="1.0" encoding="utf-8"?>
<sst xmlns="http://schemas.openxmlformats.org/spreadsheetml/2006/main" count="41" uniqueCount="26">
  <si>
    <t>SCHADE-OVERZICHT GEMEENTELIJK BEZIT PER 16-09-2021</t>
  </si>
  <si>
    <t>Datum</t>
  </si>
  <si>
    <t>Schadenr</t>
  </si>
  <si>
    <t>Omschrijving</t>
  </si>
  <si>
    <t>Schade</t>
  </si>
  <si>
    <t>Eigen risico</t>
  </si>
  <si>
    <t xml:space="preserve">Kosten </t>
  </si>
  <si>
    <t>Betaald</t>
  </si>
  <si>
    <t>Verhaald</t>
  </si>
  <si>
    <t xml:space="preserve">Reserve </t>
  </si>
  <si>
    <t>Totaal</t>
  </si>
  <si>
    <t>verwacht regres op tegenpartij</t>
  </si>
  <si>
    <t>Brand bergingen Kuipersdijk 46-5</t>
  </si>
  <si>
    <t xml:space="preserve">verhaal loopt op tegenpartij. </t>
  </si>
  <si>
    <t>Waterschade SWB, Wegtersweg 14</t>
  </si>
  <si>
    <t>2021</t>
  </si>
  <si>
    <t>2020</t>
  </si>
  <si>
    <t>2019</t>
  </si>
  <si>
    <t>Brand door brandstichting bij OBS Anninksschool, Bergweg 34, Hengelo</t>
  </si>
  <si>
    <t>Waterschade sporthal, Sloetsweg 153, Hengelo</t>
  </si>
  <si>
    <t>Opgave van de vorige makelaar (in totalen)</t>
  </si>
  <si>
    <t>04-03-2022</t>
  </si>
  <si>
    <t>23-08-2022</t>
  </si>
  <si>
    <t>10-01-2022</t>
  </si>
  <si>
    <t>Bijlage C.4</t>
  </si>
  <si>
    <t>Gemeente Hengelo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</si>
</sst>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3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2" fillId="0" borderId="1" xfId="0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2" xfId="0" applyFont="1" applyFill="1" applyBorder="1"/>
    <xf numFmtId="0" fontId="2" fillId="0" borderId="3" xfId="0" applyFont="1" applyFill="1" applyBorder="1"/>
    <xf numFmtId="14" fontId="3" fillId="0" borderId="4" xfId="0" applyNumberFormat="1" applyFont="1" applyBorder="1"/>
    <xf numFmtId="0" fontId="3" fillId="0" borderId="5" xfId="0" applyFont="1" applyBorder="1"/>
    <xf numFmtId="164" fontId="3" fillId="0" borderId="5" xfId="0" applyNumberFormat="1" applyFont="1" applyBorder="1"/>
    <xf numFmtId="164" fontId="3" fillId="0" borderId="5" xfId="0" applyNumberFormat="1" applyFont="1" applyFill="1" applyBorder="1"/>
    <xf numFmtId="164" fontId="3" fillId="0" borderId="6" xfId="0" applyNumberFormat="1" applyFont="1" applyFill="1" applyBorder="1"/>
    <xf numFmtId="44" fontId="3" fillId="0" borderId="5" xfId="1" applyFont="1" applyBorder="1"/>
    <xf numFmtId="44" fontId="3" fillId="0" borderId="6" xfId="1" applyFont="1" applyBorder="1"/>
    <xf numFmtId="14" fontId="2" fillId="0" borderId="7" xfId="0" applyNumberFormat="1" applyFont="1" applyBorder="1"/>
    <xf numFmtId="0" fontId="3" fillId="0" borderId="8" xfId="0" applyFont="1" applyBorder="1"/>
    <xf numFmtId="44" fontId="2" fillId="0" borderId="8" xfId="1" applyFont="1" applyBorder="1"/>
    <xf numFmtId="44" fontId="2" fillId="0" borderId="9" xfId="1" applyFont="1" applyBorder="1"/>
    <xf numFmtId="14" fontId="0" fillId="0" borderId="0" xfId="0" applyNumberFormat="1" applyBorder="1"/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Alignment="1"/>
    <xf numFmtId="44" fontId="4" fillId="0" borderId="0" xfId="1" applyFont="1"/>
    <xf numFmtId="1" fontId="4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14" fontId="3" fillId="0" borderId="4" xfId="0" applyNumberFormat="1" applyFont="1" applyBorder="1" applyAlignment="1">
      <alignment horizontal="left"/>
    </xf>
    <xf numFmtId="14" fontId="3" fillId="0" borderId="4" xfId="0" quotePrefix="1" applyNumberFormat="1" applyFont="1" applyBorder="1"/>
    <xf numFmtId="14" fontId="3" fillId="0" borderId="4" xfId="0" quotePrefix="1" applyNumberFormat="1" applyFont="1" applyBorder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4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3" sqref="A3:C3"/>
    </sheetView>
  </sheetViews>
  <sheetFormatPr defaultRowHeight="15" x14ac:dyDescent="0.25"/>
  <cols>
    <col min="1" max="1" width="10.28515625" bestFit="1" customWidth="1"/>
    <col min="2" max="2" width="9.28515625" bestFit="1" customWidth="1"/>
    <col min="3" max="3" width="60.42578125" bestFit="1" customWidth="1"/>
    <col min="4" max="4" width="15.7109375" customWidth="1"/>
    <col min="5" max="5" width="15.85546875" customWidth="1"/>
    <col min="6" max="6" width="16" customWidth="1"/>
    <col min="7" max="7" width="15.42578125" customWidth="1"/>
    <col min="8" max="8" width="17.42578125" customWidth="1"/>
    <col min="9" max="9" width="16.28515625" customWidth="1"/>
    <col min="10" max="10" width="18" customWidth="1"/>
  </cols>
  <sheetData>
    <row r="1" spans="1:10" x14ac:dyDescent="0.25">
      <c r="A1" s="34" t="s">
        <v>24</v>
      </c>
    </row>
    <row r="2" spans="1:10" x14ac:dyDescent="0.25">
      <c r="A2" s="34" t="s">
        <v>25</v>
      </c>
    </row>
    <row r="3" spans="1:10" x14ac:dyDescent="0.25">
      <c r="A3" s="32" t="s">
        <v>0</v>
      </c>
      <c r="B3" s="33"/>
      <c r="C3" s="33"/>
      <c r="D3" s="1"/>
      <c r="E3" s="2"/>
      <c r="F3" s="2"/>
    </row>
    <row r="4" spans="1:10" x14ac:dyDescent="0.25">
      <c r="A4" s="3"/>
      <c r="B4" s="4"/>
      <c r="C4" s="4"/>
      <c r="D4" s="1"/>
      <c r="E4" s="2"/>
      <c r="F4" s="2"/>
    </row>
    <row r="5" spans="1:10" x14ac:dyDescent="0.25">
      <c r="A5" s="24" t="s">
        <v>17</v>
      </c>
      <c r="B5" s="4"/>
      <c r="C5" s="4" t="s">
        <v>20</v>
      </c>
      <c r="D5" s="1"/>
      <c r="E5" s="2"/>
      <c r="F5" s="2"/>
      <c r="J5" s="25">
        <v>0</v>
      </c>
    </row>
    <row r="6" spans="1:10" x14ac:dyDescent="0.25">
      <c r="A6" s="24" t="s">
        <v>16</v>
      </c>
      <c r="B6" s="4"/>
      <c r="C6" s="4" t="s">
        <v>20</v>
      </c>
      <c r="D6" s="1"/>
      <c r="E6" s="2"/>
      <c r="F6" s="2"/>
      <c r="J6" s="25">
        <v>76612.98</v>
      </c>
    </row>
    <row r="7" spans="1:10" x14ac:dyDescent="0.25">
      <c r="A7" s="24" t="s">
        <v>15</v>
      </c>
      <c r="B7" s="4"/>
      <c r="C7" s="4" t="s">
        <v>20</v>
      </c>
      <c r="D7" s="1"/>
      <c r="E7" s="2"/>
      <c r="F7" s="2"/>
      <c r="J7" s="25">
        <v>31006.3</v>
      </c>
    </row>
    <row r="8" spans="1:10" x14ac:dyDescent="0.25">
      <c r="A8" s="3"/>
      <c r="B8" s="4"/>
      <c r="C8" s="4"/>
      <c r="D8" s="1"/>
      <c r="E8" s="2"/>
      <c r="F8" s="2"/>
    </row>
    <row r="9" spans="1:10" ht="15.75" thickBot="1" x14ac:dyDescent="0.3">
      <c r="A9" s="28">
        <v>2021</v>
      </c>
      <c r="D9" s="1"/>
      <c r="E9" s="2"/>
      <c r="F9" s="2"/>
      <c r="G9" s="2"/>
      <c r="H9" s="2"/>
      <c r="I9" s="2"/>
      <c r="J9" s="2"/>
    </row>
    <row r="10" spans="1:10" x14ac:dyDescent="0.25">
      <c r="A10" s="5" t="s">
        <v>1</v>
      </c>
      <c r="B10" s="6" t="s">
        <v>2</v>
      </c>
      <c r="C10" s="6" t="s">
        <v>3</v>
      </c>
      <c r="D10" s="7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9" t="s">
        <v>10</v>
      </c>
    </row>
    <row r="11" spans="1:10" x14ac:dyDescent="0.25">
      <c r="A11" s="29">
        <v>44531</v>
      </c>
      <c r="B11" s="11">
        <v>2104462</v>
      </c>
      <c r="C11" s="11" t="s">
        <v>18</v>
      </c>
      <c r="D11" s="12">
        <v>16784.71</v>
      </c>
      <c r="E11" s="13">
        <v>12500</v>
      </c>
      <c r="F11" s="13">
        <f>1787.17+0.44+42.85</f>
        <v>1830.46</v>
      </c>
      <c r="G11" s="13">
        <v>6115.17</v>
      </c>
      <c r="H11" s="13"/>
      <c r="I11" s="13"/>
      <c r="J11" s="14">
        <f>D11-E11+F11</f>
        <v>6115.1699999999992</v>
      </c>
    </row>
    <row r="12" spans="1:10" ht="15.75" thickBot="1" x14ac:dyDescent="0.3">
      <c r="A12" s="10"/>
      <c r="B12" s="11"/>
      <c r="C12" s="11"/>
      <c r="D12" s="15"/>
      <c r="E12" s="15"/>
      <c r="F12" s="15"/>
      <c r="G12" s="15"/>
      <c r="H12" s="15"/>
      <c r="I12" s="15"/>
      <c r="J12" s="16"/>
    </row>
    <row r="13" spans="1:10" ht="15.75" thickBot="1" x14ac:dyDescent="0.3">
      <c r="A13" s="17" t="s">
        <v>10</v>
      </c>
      <c r="B13" s="18"/>
      <c r="C13" s="18"/>
      <c r="D13" s="19">
        <f t="shared" ref="D13:J13" si="0">SUM(D11:D12)</f>
        <v>16784.71</v>
      </c>
      <c r="E13" s="19">
        <f t="shared" si="0"/>
        <v>12500</v>
      </c>
      <c r="F13" s="19">
        <f t="shared" si="0"/>
        <v>1830.46</v>
      </c>
      <c r="G13" s="19">
        <f t="shared" si="0"/>
        <v>6115.17</v>
      </c>
      <c r="H13" s="19">
        <f t="shared" si="0"/>
        <v>0</v>
      </c>
      <c r="I13" s="19">
        <f t="shared" si="0"/>
        <v>0</v>
      </c>
      <c r="J13" s="20">
        <f t="shared" si="0"/>
        <v>6115.1699999999992</v>
      </c>
    </row>
    <row r="14" spans="1:10" x14ac:dyDescent="0.25">
      <c r="A14" s="21"/>
      <c r="B14" s="22"/>
      <c r="C14" s="23"/>
    </row>
    <row r="15" spans="1:10" ht="15.75" thickBot="1" x14ac:dyDescent="0.3">
      <c r="A15" s="26">
        <v>2022</v>
      </c>
      <c r="B15" s="22"/>
      <c r="C15" s="23"/>
    </row>
    <row r="16" spans="1:10" x14ac:dyDescent="0.25">
      <c r="A16" s="5" t="s">
        <v>1</v>
      </c>
      <c r="B16" s="6" t="s">
        <v>2</v>
      </c>
      <c r="C16" s="6" t="s">
        <v>3</v>
      </c>
      <c r="D16" s="7" t="s">
        <v>4</v>
      </c>
      <c r="E16" s="8" t="s">
        <v>5</v>
      </c>
      <c r="F16" s="8" t="s">
        <v>6</v>
      </c>
      <c r="G16" s="8" t="s">
        <v>7</v>
      </c>
      <c r="H16" s="8" t="s">
        <v>8</v>
      </c>
      <c r="I16" s="8" t="s">
        <v>9</v>
      </c>
      <c r="J16" s="9" t="s">
        <v>10</v>
      </c>
    </row>
    <row r="17" spans="1:11" x14ac:dyDescent="0.25">
      <c r="A17" s="31" t="s">
        <v>23</v>
      </c>
      <c r="B17" s="11">
        <v>2200111</v>
      </c>
      <c r="C17" s="11" t="s">
        <v>19</v>
      </c>
      <c r="D17" s="12">
        <v>367153.99</v>
      </c>
      <c r="E17" s="13">
        <v>12500</v>
      </c>
      <c r="F17" s="13">
        <f>3546.54 + 3021.98+1586.92</f>
        <v>8155.4400000000005</v>
      </c>
      <c r="G17" s="13">
        <f>D17-E17+F17</f>
        <v>362809.43</v>
      </c>
      <c r="H17" s="13"/>
      <c r="I17" s="13">
        <v>-175000</v>
      </c>
      <c r="J17" s="14">
        <f>G17-H17+I17</f>
        <v>187809.43</v>
      </c>
      <c r="K17" t="s">
        <v>11</v>
      </c>
    </row>
    <row r="18" spans="1:11" x14ac:dyDescent="0.25">
      <c r="A18" s="31" t="s">
        <v>22</v>
      </c>
      <c r="B18" s="11">
        <v>2203777</v>
      </c>
      <c r="C18" s="11" t="s">
        <v>12</v>
      </c>
      <c r="D18" s="12">
        <v>25523.58</v>
      </c>
      <c r="E18" s="13">
        <v>12500</v>
      </c>
      <c r="F18" s="13">
        <v>1744.82</v>
      </c>
      <c r="G18" s="13">
        <v>1744.82</v>
      </c>
      <c r="H18" s="13"/>
      <c r="I18" s="13">
        <v>-25523.58</v>
      </c>
      <c r="J18" s="14">
        <v>1744.82</v>
      </c>
      <c r="K18" t="s">
        <v>13</v>
      </c>
    </row>
    <row r="19" spans="1:11" ht="15.75" thickBot="1" x14ac:dyDescent="0.3">
      <c r="A19" s="30" t="s">
        <v>21</v>
      </c>
      <c r="B19" s="11">
        <v>2200960</v>
      </c>
      <c r="C19" s="11" t="s">
        <v>14</v>
      </c>
      <c r="D19" s="15">
        <v>17847</v>
      </c>
      <c r="E19" s="15">
        <v>12500</v>
      </c>
      <c r="F19" s="15">
        <f>53.47+1533.07+1.46</f>
        <v>1588</v>
      </c>
      <c r="G19" s="15">
        <f>+D19-E19+F19</f>
        <v>6935</v>
      </c>
      <c r="H19" s="15"/>
      <c r="I19" s="15"/>
      <c r="J19" s="16">
        <f>+G19-H19-I19</f>
        <v>6935</v>
      </c>
    </row>
    <row r="20" spans="1:11" ht="15.75" thickBot="1" x14ac:dyDescent="0.3">
      <c r="A20" s="17" t="s">
        <v>10</v>
      </c>
      <c r="B20" s="18"/>
      <c r="C20" s="18"/>
      <c r="D20" s="19">
        <f t="shared" ref="D20:J20" si="1">SUM(D17:D19)</f>
        <v>410524.57</v>
      </c>
      <c r="E20" s="19">
        <f t="shared" si="1"/>
        <v>37500</v>
      </c>
      <c r="F20" s="19">
        <f t="shared" si="1"/>
        <v>11488.26</v>
      </c>
      <c r="G20" s="19">
        <f t="shared" si="1"/>
        <v>371489.25</v>
      </c>
      <c r="H20" s="19">
        <f t="shared" si="1"/>
        <v>0</v>
      </c>
      <c r="I20" s="19">
        <f t="shared" si="1"/>
        <v>-200523.58000000002</v>
      </c>
      <c r="J20" s="20">
        <f t="shared" si="1"/>
        <v>196489.25</v>
      </c>
    </row>
    <row r="22" spans="1:11" ht="15.75" thickBot="1" x14ac:dyDescent="0.3">
      <c r="A22" s="27">
        <v>2023</v>
      </c>
    </row>
    <row r="23" spans="1:11" ht="15.75" thickBot="1" x14ac:dyDescent="0.3">
      <c r="A23" s="17" t="s">
        <v>10</v>
      </c>
      <c r="B23" s="18"/>
      <c r="C23" s="18"/>
      <c r="D23" s="19">
        <f t="shared" ref="D23:J23" si="2">SUM(D22:D22)</f>
        <v>0</v>
      </c>
      <c r="E23" s="19">
        <f t="shared" si="2"/>
        <v>0</v>
      </c>
      <c r="F23" s="19">
        <f t="shared" si="2"/>
        <v>0</v>
      </c>
      <c r="G23" s="19">
        <f t="shared" si="2"/>
        <v>0</v>
      </c>
      <c r="H23" s="19">
        <f t="shared" si="2"/>
        <v>0</v>
      </c>
      <c r="I23" s="19">
        <f t="shared" si="2"/>
        <v>0</v>
      </c>
      <c r="J23" s="20">
        <f t="shared" si="2"/>
        <v>0</v>
      </c>
    </row>
  </sheetData>
  <mergeCells count="1">
    <mergeCell ref="A3:C3"/>
  </mergeCells>
  <pageMargins left="0.7" right="0.7" top="0.75" bottom="0.75" header="0.3" footer="0.3"/>
  <pageSetup paperSize="9" orientation="portrait" horizontalDpi="30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van der Woude</dc:creator>
  <cp:lastModifiedBy>John van der Woude</cp:lastModifiedBy>
  <dcterms:created xsi:type="dcterms:W3CDTF">2023-09-06T11:13:52Z</dcterms:created>
  <dcterms:modified xsi:type="dcterms:W3CDTF">2023-10-02T08:46:22Z</dcterms:modified>
</cp:coreProperties>
</file>