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hidePivotFieldList="1"/>
  <mc:AlternateContent xmlns:mc="http://schemas.openxmlformats.org/markup-compatibility/2006">
    <mc:Choice Requires="x15">
      <x15ac:absPath xmlns:x15ac="http://schemas.microsoft.com/office/spreadsheetml/2010/11/ac" url="K:\Projecten\Willibrord\Projekten\23P029 Aanbesteding inbraak en brand\2. Inkoopdocumenten\"/>
    </mc:Choice>
  </mc:AlternateContent>
  <xr:revisionPtr revIDLastSave="0" documentId="13_ncr:1_{99DE8E26-CE06-49BA-86B0-687B27A55E8A}" xr6:coauthVersionLast="47" xr6:coauthVersionMax="47" xr10:uidLastSave="{00000000-0000-0000-0000-000000000000}"/>
  <bookViews>
    <workbookView xWindow="-28920" yWindow="-4995" windowWidth="29040" windowHeight="17640" xr2:uid="{00000000-000D-0000-FFFF-FFFF00000000}"/>
  </bookViews>
  <sheets>
    <sheet name="G.1 Prijs - Totaalprijs " sheetId="1" r:id="rId1"/>
    <sheet name="G.1. Prijs - Assetlijst" sheetId="2" r:id="rId2"/>
    <sheet name="G.1. Prijs - Man+toesl." sheetId="5" r:id="rId3"/>
  </sheets>
  <definedNames>
    <definedName name="_xlnm._FilterDatabase" localSheetId="1" hidden="1">'G.1. Prijs - Assetlijst'!$A$11:$O$121</definedName>
    <definedName name="_Hlk74052705" localSheetId="2">'G.1. Prijs - Man+toesl.'!#REF!</definedName>
    <definedName name="_xlnm.Print_Area" localSheetId="1">'G.1. Prijs - Assetlijst'!$B$1:$T$11</definedName>
    <definedName name="_xlnm.Print_Area" localSheetId="2">'G.1. Prijs - Man+toesl.'!$B$1:$F$23</definedName>
    <definedName name="_xlnm.Print_Titles" localSheetId="1">'G.1. Prijs - Assetlijst'!$1:$11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21" i="2" l="1"/>
  <c r="R121" i="2"/>
  <c r="S121" i="2"/>
  <c r="P121" i="2"/>
  <c r="T115" i="2"/>
  <c r="T114" i="2"/>
  <c r="T113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6" i="2"/>
  <c r="T117" i="2"/>
  <c r="T118" i="2"/>
  <c r="T119" i="2"/>
  <c r="T120" i="2"/>
  <c r="T15" i="2" l="1"/>
  <c r="T121" i="2" l="1"/>
  <c r="F17" i="5"/>
  <c r="F16" i="5"/>
  <c r="F15" i="5"/>
  <c r="E9" i="5"/>
  <c r="F8" i="5"/>
  <c r="F7" i="5"/>
  <c r="F6" i="5"/>
  <c r="F9" i="5" l="1"/>
  <c r="T13" i="2"/>
  <c r="T14" i="2"/>
  <c r="T12" i="2"/>
  <c r="F13" i="5" l="1"/>
  <c r="F14" i="5"/>
  <c r="F12" i="5"/>
  <c r="F18" i="5" s="1"/>
  <c r="B6" i="1" s="1"/>
  <c r="B5" i="1"/>
  <c r="B7" i="1" s="1"/>
  <c r="B9" i="1" s="1"/>
  <c r="B10" i="1" s="1"/>
</calcChain>
</file>

<file path=xl/sharedStrings.xml><?xml version="1.0" encoding="utf-8"?>
<sst xmlns="http://schemas.openxmlformats.org/spreadsheetml/2006/main" count="1080" uniqueCount="290">
  <si>
    <t xml:space="preserve">Let op! Enkel de witte vlakken dienen ingevuld te worden. </t>
  </si>
  <si>
    <t>Uurtarief exclusief toeslagen en exclusief btw*</t>
  </si>
  <si>
    <t>Manuurloon 01</t>
  </si>
  <si>
    <t>Manuurloon 02</t>
  </si>
  <si>
    <t>Manuurloon 03</t>
  </si>
  <si>
    <t>Percentage</t>
  </si>
  <si>
    <t>Winst &amp; risico</t>
  </si>
  <si>
    <t>Omschrijving</t>
  </si>
  <si>
    <t>Algemeen:</t>
  </si>
  <si>
    <t>Locatie</t>
  </si>
  <si>
    <t>KOSTEN PREVENTIEF ONDERHOUD 
Jaar 1</t>
  </si>
  <si>
    <t>KOSTEN PREVENTIEF ONDERHOUD 
Jaar 2</t>
  </si>
  <si>
    <t>KOSTEN PREVENTIEF ONDERHOUD 
Jaar 3</t>
  </si>
  <si>
    <t>TOTALE KOSTEN PREVENTIEF ONDERHOUD</t>
  </si>
  <si>
    <t>Fictieve totaalprijs offerte (excl. BTW)</t>
  </si>
  <si>
    <t>BTW 21%</t>
  </si>
  <si>
    <t>Fictieve totaalprijs offerte (incl. BTW)</t>
  </si>
  <si>
    <t>Algemeen onderhoudsmedewerker</t>
  </si>
  <si>
    <t>Storingsmonteur</t>
  </si>
  <si>
    <t>Onderhoudsspecialist, servicetechnieker, servicemonteur</t>
  </si>
  <si>
    <t>Manuurloon</t>
  </si>
  <si>
    <r>
      <t>* Eenheidsprijzen dienen inclusief alle toeslagen te zijn zoals verwoord in</t>
    </r>
    <r>
      <rPr>
        <b/>
        <i/>
        <sz val="10"/>
        <color indexed="8"/>
        <rFont val="Calibri"/>
        <family val="2"/>
      </rPr>
      <t xml:space="preserve"> bijlage 6</t>
    </r>
    <r>
      <rPr>
        <i/>
        <sz val="10"/>
        <color indexed="8"/>
        <rFont val="Calibri"/>
        <family val="2"/>
      </rPr>
      <t xml:space="preserve"> 'Definities toeslagen'.</t>
    </r>
  </si>
  <si>
    <t xml:space="preserve">G.1. Assetlijst </t>
  </si>
  <si>
    <t>Toeslag percentages</t>
  </si>
  <si>
    <t xml:space="preserve">Naam school </t>
  </si>
  <si>
    <t>Hoofdgroep</t>
  </si>
  <si>
    <t>Hoeveelheid</t>
  </si>
  <si>
    <t>Eenheid</t>
  </si>
  <si>
    <t>Element</t>
  </si>
  <si>
    <t>Fabricaat</t>
  </si>
  <si>
    <t>Type</t>
  </si>
  <si>
    <t>Capaciteit</t>
  </si>
  <si>
    <t>Bouwjaar</t>
  </si>
  <si>
    <t>Conditie</t>
  </si>
  <si>
    <t>Levensduur</t>
  </si>
  <si>
    <t>KOSTEN PREVENTIEF ONDERHOUD 
Jaar 4</t>
  </si>
  <si>
    <t>De Schakel</t>
  </si>
  <si>
    <t xml:space="preserve">De Odyssee </t>
  </si>
  <si>
    <t>Torenpleinschool</t>
  </si>
  <si>
    <t xml:space="preserve">Jenaplanschool Zonnewereld </t>
  </si>
  <si>
    <t>Instructies voor het invullen</t>
  </si>
  <si>
    <t>OPGAVE KOSTEN DOOR OPDRACHTNEMER IN EURO INCLUSIEF ALLE OPSLAGEN EN TOESLAGPERCENTAGES , EXCLUSIEF BTW PER JAAR IN TE VULLEN</t>
  </si>
  <si>
    <t>Totaal</t>
  </si>
  <si>
    <t>De Kleine Vliegenier</t>
  </si>
  <si>
    <t>Op Avontuur</t>
  </si>
  <si>
    <t xml:space="preserve">De Wereldwijzer </t>
  </si>
  <si>
    <t>De Taalschool</t>
  </si>
  <si>
    <t>Belle van Zuylen</t>
  </si>
  <si>
    <t xml:space="preserve">De Blauwe Aventurijn </t>
  </si>
  <si>
    <t>Beveiliging</t>
  </si>
  <si>
    <t>Algemeen</t>
  </si>
  <si>
    <t>bvo</t>
  </si>
  <si>
    <t>Brandmeld- en ontruimingsinstallatie</t>
  </si>
  <si>
    <t>Hertek</t>
  </si>
  <si>
    <t>Penta</t>
  </si>
  <si>
    <t>Braak, beveiligingsinstallatie</t>
  </si>
  <si>
    <t>Interieur, algemeen</t>
  </si>
  <si>
    <t xml:space="preserve">Esser </t>
  </si>
  <si>
    <t xml:space="preserve">Onbekend </t>
  </si>
  <si>
    <t xml:space="preserve">Dräger </t>
  </si>
  <si>
    <t>D 5000</t>
  </si>
  <si>
    <t>ATS</t>
  </si>
  <si>
    <t>5000</t>
  </si>
  <si>
    <t>UDP</t>
  </si>
  <si>
    <t>Inbraakinstallatie bestaande uit:
- Centrale apparatuur;
- 50 x PIR opnemers:
- Lokale bediening.</t>
  </si>
  <si>
    <t>Ajax</t>
  </si>
  <si>
    <t xml:space="preserve">Hertek </t>
  </si>
  <si>
    <t xml:space="preserve">Penta Solisto </t>
  </si>
  <si>
    <t>Onbekend</t>
  </si>
  <si>
    <t>Inbraakinstallatie bestaande uit:
- Centrale apparatuur;
- Lokale bediening;
- 15x PIR, bewegingdetectie.</t>
  </si>
  <si>
    <t>BSX 160 E</t>
  </si>
  <si>
    <t>Stanley</t>
  </si>
  <si>
    <t>Op Dreef</t>
  </si>
  <si>
    <t>Lead Crystal</t>
  </si>
  <si>
    <t>6-CNFJ-7.2</t>
  </si>
  <si>
    <t>Siemens</t>
  </si>
  <si>
    <t xml:space="preserve">LST </t>
  </si>
  <si>
    <t>Inbraakinstallatie bestaande uit:
- Centrale apparatuur;
- Lokale bediening;
- 20 x PIR, bewegingdetectie.</t>
  </si>
  <si>
    <t>Inbraakinstallatie bestaande uit:
- Centrale apparatuur;
- 110 x PIR bewegingsmelder;
- Lokale bediening.</t>
  </si>
  <si>
    <t xml:space="preserve">Siemens </t>
  </si>
  <si>
    <t>Cerberus</t>
  </si>
  <si>
    <t>Penta 5000</t>
  </si>
  <si>
    <t xml:space="preserve">Ajax </t>
  </si>
  <si>
    <t>CFP</t>
  </si>
  <si>
    <t>BZ.MI</t>
  </si>
  <si>
    <t>4001</t>
  </si>
  <si>
    <t>Interlogix</t>
  </si>
  <si>
    <t>ATS 1116</t>
  </si>
  <si>
    <t xml:space="preserve">FC10 </t>
  </si>
  <si>
    <t xml:space="preserve">SMC </t>
  </si>
  <si>
    <t>Inbraakinstallatie bestaande uit:
- Centrale apparatuur;
- Lokale bediening;
- 17x PIR, bewegingdetectie.</t>
  </si>
  <si>
    <t>Inbraakinstallatie bestaande uit:
- Centrale apparatuur;
- 16 x PIR opnemer;
- Lokale bediening.</t>
  </si>
  <si>
    <t>Communicatie</t>
  </si>
  <si>
    <t>CCTV installatie</t>
  </si>
  <si>
    <t>Buitengevels</t>
  </si>
  <si>
    <t>pst</t>
  </si>
  <si>
    <t>IDIS</t>
  </si>
  <si>
    <t>DR-2104 P</t>
  </si>
  <si>
    <t>CCTV installatie ten behoeve van de beveiliging van het object. Bestaat uit een PC met 4 camera's aan de buitengevels.</t>
  </si>
  <si>
    <t>Bosch</t>
  </si>
  <si>
    <t>CCTV systeem bestaande ui:
- 1x centrale apparatuur;
- 1x monitor;
- 1x werkstation;
- 2x camera buiten/binnen.</t>
  </si>
  <si>
    <t>CCTV systeem bestaande uit:
- 1x centrale apparatuur;
- 1x monitor;
- 1x werkstation;
- 12 x Camera buiten/binnen.</t>
  </si>
  <si>
    <t>CCTV-installatie</t>
  </si>
  <si>
    <t>Camtech</t>
  </si>
  <si>
    <t>CCTV installatie t.b.v. de veiligheid. Het systeem bestaat uit 33 camera's die zowel binnen als buiten zijn gemonteerd. De beelden worden op twee computerschermen weergegeven.</t>
  </si>
  <si>
    <t>CCTV systeem bestaande ui:
- 1x centrale apparatuur;
- 1x monitor;
- 1x werkstation;
- 12x camera buiten/binnen.</t>
  </si>
  <si>
    <t>Inbraakinstallatie bestaande uit:
- Centrale apparatuur;
- 23 x PIR melders;
- Lokale bediening.</t>
  </si>
  <si>
    <t xml:space="preserve">De in te vullen tarieven moeten marktconform zijn en niet manipulatief, anders kan de inschrijving ter zijde gelegd worden. </t>
  </si>
  <si>
    <t>Rafael</t>
  </si>
  <si>
    <t>De Oase</t>
  </si>
  <si>
    <t>Type school</t>
  </si>
  <si>
    <t>Basisonderwijs</t>
  </si>
  <si>
    <t>Speciaal basisonderwijs</t>
  </si>
  <si>
    <t xml:space="preserve">De Piramide </t>
  </si>
  <si>
    <t>De Ridderhof</t>
  </si>
  <si>
    <t xml:space="preserve">Speciaal voortgezet onderwijs </t>
  </si>
  <si>
    <t>STIP VSO Utrecht</t>
  </si>
  <si>
    <t>Kindercampus Molenpark</t>
  </si>
  <si>
    <t>Functies</t>
  </si>
  <si>
    <t>Fictieve uren</t>
  </si>
  <si>
    <t>G.2 Manuren + toeslagen</t>
  </si>
  <si>
    <r>
      <t xml:space="preserve">BIJLAGE 5    </t>
    </r>
    <r>
      <rPr>
        <b/>
        <sz val="14"/>
        <color rgb="FFE55C25"/>
        <rFont val="Calibri"/>
        <family val="2"/>
        <scheme val="minor"/>
      </rPr>
      <t xml:space="preserve">PRIJS - ASSETLIJST </t>
    </r>
  </si>
  <si>
    <r>
      <t xml:space="preserve">BIJLAGE 5     </t>
    </r>
    <r>
      <rPr>
        <b/>
        <sz val="14"/>
        <color rgb="FFE55C25"/>
        <rFont val="Calibri"/>
        <family val="2"/>
        <scheme val="minor"/>
      </rPr>
      <t>PRIJS - MANUURLOON EN TOESLAGPERCENTAGES</t>
    </r>
  </si>
  <si>
    <r>
      <t xml:space="preserve">BIJLAGE 5    </t>
    </r>
    <r>
      <rPr>
        <b/>
        <sz val="14"/>
        <color rgb="FFE55C25"/>
        <rFont val="Calibri"/>
        <family val="2"/>
        <scheme val="minor"/>
      </rPr>
      <t xml:space="preserve">PRIJS - FICTIEVE TOTAALPRIJS </t>
    </r>
  </si>
  <si>
    <t xml:space="preserve">TEF </t>
  </si>
  <si>
    <t>junior v5</t>
  </si>
  <si>
    <t>Intercominstallatie</t>
  </si>
  <si>
    <t>De Regenboog (Reg70)</t>
  </si>
  <si>
    <t>Dahua</t>
  </si>
  <si>
    <t>8-kanaals Penta-Brid</t>
  </si>
  <si>
    <t>CCTV installatie ten behoeve van de beveiliging van het object. Bestaat uit een Recorder met 7 camera's aan de buitengevels.</t>
  </si>
  <si>
    <t xml:space="preserve">Risco </t>
  </si>
  <si>
    <t>LightSYS+</t>
  </si>
  <si>
    <t>2e Marnix</t>
  </si>
  <si>
    <t>Penta 6175</t>
  </si>
  <si>
    <t>Aritech</t>
  </si>
  <si>
    <t>ATS3500A</t>
  </si>
  <si>
    <t>Koningin Beatrixschool</t>
  </si>
  <si>
    <t>Penta 6000</t>
  </si>
  <si>
    <t>Integra</t>
  </si>
  <si>
    <t xml:space="preserve">Braak- en beveiligingsinstallatie bestaande uit:
- Lokale bediening;
- PIR detectie;
- Centrale regeling. </t>
  </si>
  <si>
    <t xml:space="preserve">De Fakkel </t>
  </si>
  <si>
    <t>Penta 6475</t>
  </si>
  <si>
    <t>Chubb</t>
  </si>
  <si>
    <t>De Olijfboom</t>
  </si>
  <si>
    <t>onbekend</t>
  </si>
  <si>
    <t>CCTV</t>
  </si>
  <si>
    <t>Camerasysteem bestaande uit 11 camera's</t>
  </si>
  <si>
    <t>Van Asch van Wijckschool</t>
  </si>
  <si>
    <t>FIT FC360</t>
  </si>
  <si>
    <t>De Brug (Billiton)</t>
  </si>
  <si>
    <t>Brandmeld en ontruimingsalarminstallatie (OAI) bestaande tenminste uit:
- 19x automatische melder;
- 23x handbrandmelders;
- 218x slowhoop.</t>
  </si>
  <si>
    <t xml:space="preserve">Brandmeldinstallatie bestaande uit:
- Handmelders;
- Flitslichten;
- Slowwhoops;
- Rookmelders. </t>
  </si>
  <si>
    <t>Inbraakinstallatie bestaande uit:
- Centrale apparatuur;
- 37 x PIR melders;
- Lokale bediening.</t>
  </si>
  <si>
    <t>De brandmeldinstallatie bestaande uit:
- Brandmeldcentrale;
- 2x Optische rookmelders; 
- 4x handbrandmelder;</t>
  </si>
  <si>
    <t>Inbraakinstallatie bestaande uit:
- Centrale apparatuur;
- 19 x PIR melders;
- Lokale bediening.</t>
  </si>
  <si>
    <t>Brandmeldinstallatie bestaande uit:
- Handmelders;
- Flitslichten;
- Rookmelder.</t>
  </si>
  <si>
    <t>De brandmeldinstallatie bestaat uit de volgende onderdelen:
- Akoestische alarmgevers;
- Optische alarmgevers;
- Automatische brand- en rookmelders;
- Handmelders; 
- Bedieningspanelen.</t>
  </si>
  <si>
    <t>Inbraakinstallatie bestaande uit:
- Centrale apparatuur;
- 46 x PIR melders;
- Lokale bediening.</t>
  </si>
  <si>
    <t xml:space="preserve">Systeem bestaande uit:
- binnencamera's;
- monitor;
- harddisk recorder.
</t>
  </si>
  <si>
    <t>Brandmeldinstallatie bestaande uit:
- 4x handmelder;
- 1x flitslicht;
- 35 slowhoops.</t>
  </si>
  <si>
    <t xml:space="preserve">Brandmeldinstallatie bestaande uit:
- Handbrandmelders;
- Flitslichten;
- Rookmelders.
</t>
  </si>
  <si>
    <t>Inbraakinstallatie bestaande uit:
- Centrale apparatuur;
- 16 x PIR melders;
- Lokale bediening.</t>
  </si>
  <si>
    <t xml:space="preserve">Brandmeldinstallatie bestaande tenminste uit:
- Handbrandmelders;
- Flitslichten;
- Rookmelders. </t>
  </si>
  <si>
    <t>Inbraakinstallatie bestaande uit:
- Centrale apparatuur;
- 18 x PIR melders;
- Lokale bediening.</t>
  </si>
  <si>
    <t>De brandmeldinstallatie bestaat uit de volgende onderdelen:
- Alarmgevers in vorm van Slow Whoop installaties;
- Automatische brand- en rookmelders;
- Handmelders.</t>
  </si>
  <si>
    <t>Inbraakinstallatie bestaande uit:
- Centrale apparatuur;
- 24 x PIR opnemer;
- Lokale bediening.</t>
  </si>
  <si>
    <t>Inbraakinstallatie bestaande uit:
- Centrale apparatuur;
- 10 x PIR melders;
- Lokale bediening.</t>
  </si>
  <si>
    <t>Brandmeldinstallatie bestaande uit:
- Handmelders;
- Flitslichten;
- Rookmelders.</t>
  </si>
  <si>
    <t>Laatste onderhoud en activiteiten hebben op 13-10-2020 plaatsgevonden. 
De brandmeldinstallatie bestaande uit:
- Brandmeldcentrale;
- 2x handbrandmelder.</t>
  </si>
  <si>
    <t>Brandmeldinstallatie bestaande tenminste uit:
- Handbrandmelders;
- Flitslichten;
- Rookmelders.</t>
  </si>
  <si>
    <t>Inbraakinstallatie bestaande uit:
- Centrale apparatuur;
- Lokale bediening.</t>
  </si>
  <si>
    <t>De brandmeldinstallatie bestaande uit:
- 1x brandmeldcentrale;
- Handbrandmelders;
- Slowhoops;
- Rookmelders.</t>
  </si>
  <si>
    <t>Inbraakinstallatie bestaande uit:
- Centrale apparatuur;
- Lokale bediening;
- 24x PIR, bewegingdetectie.</t>
  </si>
  <si>
    <t>Brandmeld en ontruimingsalarminstallatie (OAI) bestaande tenminste uit:
- 16 x automatische melder;
- 32 x handbrandmelders;
- 30 x slowhoop.</t>
  </si>
  <si>
    <t>Brandmeldinstallatie bestaande uit:
- handmelder;
- flitslicht;
- rookmelders.</t>
  </si>
  <si>
    <t>Inbraakinstallatie bestaande uit:
- Centrale apparatuur;
- 21 x PIR melders;
- Lokale bediening.</t>
  </si>
  <si>
    <t>Inbraakinstallatie bestaande uit:
- Centrale apparatuur;
- 33 x PIR melders;
- Lokale bediening.</t>
  </si>
  <si>
    <t>Storingen feestdag</t>
  </si>
  <si>
    <t>Storingen weekend</t>
  </si>
  <si>
    <t>Storingen nacht</t>
  </si>
  <si>
    <t>De tarieven moeten gehanteerd worden voor de uitgevraagde correctieve werkzaamheden, er mogen door de opdrachtnemer geen additionele tarieven worden toegevoegd of onderaannemers met hogere tarieven worden ingezet.</t>
  </si>
  <si>
    <t xml:space="preserve">De uurtarieven zijn inclusief voorrijkosten, reisuren, reiskosten, startkosten, administratie of registratie en overige functionarisgebonden kosten. </t>
  </si>
  <si>
    <t xml:space="preserve">Storingen nacht gaat pas in na 18:00. Storingen weekend gaat pas in na vrijdag 18:00. Alleen bij storingen prioriteit 1 en 2 mogen toeslagen buiten normale werktijden in rekening gebracht worden. </t>
  </si>
  <si>
    <t>Voorwaarden:</t>
  </si>
  <si>
    <t>Subtotaal</t>
  </si>
  <si>
    <t>Tarief</t>
  </si>
  <si>
    <t>Toeslag 3</t>
  </si>
  <si>
    <t>Toeslag 1</t>
  </si>
  <si>
    <t>Toeslag 2</t>
  </si>
  <si>
    <t>Toeslag 4</t>
  </si>
  <si>
    <t>Totaal (4 jaar)</t>
  </si>
  <si>
    <t>Bedrag</t>
  </si>
  <si>
    <t>Inschrijver dient enkel de prijzen in rijen P, Q, R en S in te vullen. De overige vlakken en rijen mogen niet aangepast worden.</t>
  </si>
  <si>
    <t>Opdracht-gever</t>
  </si>
  <si>
    <t>PCOU</t>
  </si>
  <si>
    <t>Middelbare school</t>
  </si>
  <si>
    <t>Kranenburg Praktijkonderwijs</t>
  </si>
  <si>
    <t>CCTV installatie ten behoeve beveiliging. De installatie bestaat uit een PC en 32 camera's aan zowel de binnen als buitenzijde van het object.</t>
  </si>
  <si>
    <t>Honeywell</t>
  </si>
  <si>
    <t>Notifier</t>
  </si>
  <si>
    <t>Alpha Vision</t>
  </si>
  <si>
    <t>Niftarlake 151</t>
  </si>
  <si>
    <t xml:space="preserve">Protec </t>
  </si>
  <si>
    <t>Algo-tech 6300</t>
  </si>
  <si>
    <t>Niftarlake 152</t>
  </si>
  <si>
    <t>Hertec</t>
  </si>
  <si>
    <t>Inbraakinstallatie bestaande uit:
- Centrale apparatuur;
- Lokale bediening;
- 27x PIR, bewegingdetectie.</t>
  </si>
  <si>
    <t>Oosterlicht college, Nieuwegein</t>
  </si>
  <si>
    <t xml:space="preserve">bvo </t>
  </si>
  <si>
    <t>CCTV systeem bestaande uit:
- 1x centrale apparatuur;
- 1x monitor;
- 1x werkstation;
- 48 x Camera buiten/binnen.</t>
  </si>
  <si>
    <t>Esser</t>
  </si>
  <si>
    <t>8000</t>
  </si>
  <si>
    <t>Inbraakinstallatie bestaande uit:
- Centrale apparatuur;
- 172 x PIR bewegingsmelder;
- Lokale bediening.</t>
  </si>
  <si>
    <t>Oosterlicht college, Vianen</t>
  </si>
  <si>
    <t>CCTV systeem bestaande uit:
- 1x centrale apparatuur;
- 1x monitor;
- 1x werkstation;
- Camera buiten/binnen.</t>
  </si>
  <si>
    <t>Labor Strauss</t>
  </si>
  <si>
    <t>BC 600</t>
  </si>
  <si>
    <t>Inbraakinstallatie bestaande uit:
- Centrale apparatuur;
- 64 x PIR bewegingsmelder;
- Lokale bediening.</t>
  </si>
  <si>
    <t>Sint Gregorius, Muntstraat</t>
  </si>
  <si>
    <t>Sint Gregorius, Nobeldwarsstraat</t>
  </si>
  <si>
    <t>CCTV systeem bestaande uit:
- 1x centrale apparatuur;
- 1x monitor;
- 1x werkstation;
- 24 x camera buiten/binnen.</t>
  </si>
  <si>
    <t>BSX 80 E</t>
  </si>
  <si>
    <t>ATS 4001</t>
  </si>
  <si>
    <t>Sint Gregorius,Asch van Wijckskade</t>
  </si>
  <si>
    <t>FC-722-ZA</t>
  </si>
  <si>
    <t>Inbraakinstallatie bestaande uit:
- Centrale apparatuur;
- Lokale bediening;
- 45x PIR, bewegingdetectie.</t>
  </si>
  <si>
    <t>Willibrord</t>
  </si>
  <si>
    <t>Inbraakinstallatie bestaande uit:
- Centrale apparatuur;
- Lokale bediening;
- 109x PIR, bewegingdetectie.</t>
  </si>
  <si>
    <t>Inbraakinstallatie bestaande uit:
- Centrale apparatuur;
- 36 x PIR melders;
- Lokale bediening.</t>
  </si>
  <si>
    <t xml:space="preserve">Brandmeldinstallatie bestaande uit:
- handmelder;
- flitslicht;
- rookmelders. </t>
  </si>
  <si>
    <t>Brandmeld en ontruimingsalarminstallatie (OAI) bestaande tenminste uit:
- 16 x automatische melder;
- 22 x handbrandmelders;
- 21 x slowhoop.</t>
  </si>
  <si>
    <t>Inbraakinstallatie bestaande uit:
- Centrale apparatuur;
- 62 x PIR melders;
- Lokale bediening.</t>
  </si>
  <si>
    <t>CCTV systeem bestaande uit:
- 1x centrale apparatuur;
- 1x monitor;
- 1x werkstation;
- 32 x camera buiten/binnen.</t>
  </si>
  <si>
    <t>Brandmeld en ontruimingsalarminstallatie (OAI) bestaande tenminste uit:
- Automatische melders;
- Handbrandmelders;
- Slowhoop.</t>
  </si>
  <si>
    <t>St. Bonifatiuscollege, Hoofdgebouw</t>
  </si>
  <si>
    <t>Gaat pas vanaf Q4 2023 in contract.</t>
  </si>
  <si>
    <t>Christelijk Gymnasium Utrecht</t>
  </si>
  <si>
    <t>CCTV installatie ten behoeve van de object beveiliging. Bestaande uit een PC, recorder en 12 camera's.</t>
  </si>
  <si>
    <t>Inbraakinstallatie bestaande uit:
- Centrale apparatuur;
- 91 x PIR melders;
- Lokale bediening.</t>
  </si>
  <si>
    <t>Brandmeld en ontruimingsalarminstallatie (OAI) bestaande tenminste uit:
- automatische melders;
- handbrandmelders;
- slowhoops.</t>
  </si>
  <si>
    <t>St. Bonifatiuscollege, Brugklas</t>
  </si>
  <si>
    <t>CCTV installatie ten behoeve van de beveiliging van het object. Bestaat uit een PC met 7 camera's aan de buitengevels.</t>
  </si>
  <si>
    <t>OPDC</t>
  </si>
  <si>
    <t>Broeckland College</t>
  </si>
  <si>
    <t>FC 10</t>
  </si>
  <si>
    <t xml:space="preserve">Alphavision </t>
  </si>
  <si>
    <t>NG</t>
  </si>
  <si>
    <t>Globe college Bontekoe 1</t>
  </si>
  <si>
    <t>Gaat pas vanaf Q3 2023 in contract.</t>
  </si>
  <si>
    <t>Globe college Bontekoe 7-9</t>
  </si>
  <si>
    <t>Jenaplanschool De Brug ( De Laan)</t>
  </si>
  <si>
    <t>Entree</t>
  </si>
  <si>
    <t>De Regenboog (Wevelaan)</t>
  </si>
  <si>
    <t>De Boemerang</t>
  </si>
  <si>
    <t>Leeuwesteyn</t>
  </si>
  <si>
    <t>1 oktober 2023 t/m 30 september 2024</t>
  </si>
  <si>
    <t>1 oktober 2024 t/m 30 september 2025</t>
  </si>
  <si>
    <t>1 oktober 2025 t/m 30 september 2026</t>
  </si>
  <si>
    <t>1 oktober 2026 t/m 30 september 2027</t>
  </si>
  <si>
    <t>Fictieve uren gedurende 4 jaar</t>
  </si>
  <si>
    <t>Inschrijver dient er vanuit te gaan dat al het wettelijke onderhoud en keuringen nog in 2023 dient plaats te vinden.</t>
  </si>
  <si>
    <t>Toeslag 5</t>
  </si>
  <si>
    <t>Toeslag 6</t>
  </si>
  <si>
    <t>Toeslag materiaal</t>
  </si>
  <si>
    <t>Toeslag onderaanneming</t>
  </si>
  <si>
    <t>o.b.v. subtotaal uren</t>
  </si>
  <si>
    <t>Bij Toeslag 4 t/m 6 dient men de opslag op het normale tarief in te vullen. Indien een normaal uurtarief € 50,- is en bij een storing weekend dit tarief € 75,- is, dan dient men 50% in te vullen.</t>
  </si>
  <si>
    <t>Overige toelichting is te vinden in bijlage 6.</t>
  </si>
  <si>
    <t>Brandmeldinstallatie bestaande tenminste uit:
- Penta 5400
- Handbrandmelders; 7 stk
- Flitslichten;
- Rookmelders. 33 stk
- slowwhoop 48 stk</t>
  </si>
  <si>
    <t xml:space="preserve">Brandmeldinstallatie bestaande uit:
- Handmelders;
- Flitslichten;
- Rookmelders. </t>
  </si>
  <si>
    <t xml:space="preserve">Brandmeldinstallatie bestaande uit:
- Handmelders;
- Flitslichten;
- Slow whoops;
- Rookmelders. </t>
  </si>
  <si>
    <t>De brandmeldinstallatie bestaat uit de volgende onderdelen:
- Alarmgevers in vorm van 12 slow whoop installaties;
- Automatische brand- en rookmelders;
- 19 Kleefmagneten;
- 12 Handmelders.</t>
  </si>
  <si>
    <t>ATS1135</t>
  </si>
  <si>
    <t>Synology Surveillance Sation Cam nas 01</t>
  </si>
  <si>
    <t>NSC - Solution - F1</t>
  </si>
  <si>
    <t>ATS4500AIP</t>
  </si>
  <si>
    <t>130 zones</t>
  </si>
  <si>
    <t>Panasonic WJ-NX400</t>
  </si>
  <si>
    <t>122 camera's</t>
  </si>
  <si>
    <t xml:space="preserve">Amadeus Lyceum </t>
  </si>
  <si>
    <t>Inbraakinstallatie bestaande uit:
- Centrale apparatuur;
- 53 x PIR melders;
- Lokale bediening.</t>
  </si>
  <si>
    <t>128 zones</t>
  </si>
  <si>
    <t>Som</t>
  </si>
  <si>
    <t>Gemiddelde</t>
  </si>
  <si>
    <t>Voorlopig totaal</t>
  </si>
  <si>
    <t>Aantal</t>
  </si>
  <si>
    <r>
      <t xml:space="preserve">CCTV installatie ten behoeve van de object beveiliging. Bestaande uit een PC, recorder en 12 camera's.
</t>
    </r>
    <r>
      <rPr>
        <b/>
        <sz val="10"/>
        <color theme="1"/>
        <rFont val="Arial"/>
        <family val="2"/>
      </rPr>
      <t>Gaat pas in contract in Q3 2025.</t>
    </r>
  </si>
  <si>
    <r>
      <t xml:space="preserve">Brandmeldinstallatie bestaande uit:
- handmelder;
- flitslicht;
- rookmelders.
</t>
    </r>
    <r>
      <rPr>
        <b/>
        <sz val="10"/>
        <color theme="1"/>
        <rFont val="Arial"/>
        <family val="2"/>
      </rPr>
      <t>Gaat pas in contract in Q3 2025.</t>
    </r>
  </si>
  <si>
    <r>
      <t xml:space="preserve">Inbraakinstallatie bestaande uit:
- Centrale apparatuur;
- 56 x PIR melders;
- Lokale bediening.
</t>
    </r>
    <r>
      <rPr>
        <b/>
        <sz val="10"/>
        <color theme="1"/>
        <rFont val="Arial"/>
        <family val="2"/>
      </rPr>
      <t>Gaat pas in contract in Q3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</si>
</sst>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413]d/mmm/yy;@"/>
    <numFmt numFmtId="166" formatCode="_-* #,##0.00_-;_-* #,##0.00\-;_-* &quot;-&quot;??_-;_-@_-"/>
    <numFmt numFmtId="167" formatCode="####"/>
    <numFmt numFmtId="168" formatCode="#"/>
    <numFmt numFmtId="169" formatCode="#0"/>
    <numFmt numFmtId="170" formatCode="_ * #,##0_ ;_ * \-#,##0_ ;_ * &quot;-&quot;??_ ;_ @_ 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rgb="FFE55C25"/>
      <name val="Calibri"/>
      <family val="2"/>
      <scheme val="minor"/>
    </font>
    <font>
      <sz val="10"/>
      <name val="Arial"/>
      <family val="2"/>
    </font>
    <font>
      <sz val="10"/>
      <color theme="1"/>
      <name val="Corbel"/>
      <family val="2"/>
    </font>
    <font>
      <sz val="10"/>
      <color rgb="FFFF0000"/>
      <name val="Corbel"/>
      <family val="2"/>
    </font>
    <font>
      <sz val="11"/>
      <color theme="1"/>
      <name val="Corbel"/>
      <family val="2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b/>
      <i/>
      <sz val="10"/>
      <color indexed="8"/>
      <name val="Calibri"/>
      <family val="2"/>
    </font>
    <font>
      <i/>
      <sz val="10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trike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9" fontId="1" fillId="0" borderId="0" applyFont="0" applyFill="0" applyBorder="0" applyAlignment="0" applyProtection="0"/>
    <xf numFmtId="165" fontId="13" fillId="0" borderId="0"/>
    <xf numFmtId="166" fontId="13" fillId="0" borderId="0" applyFont="0" applyFill="0" applyBorder="0" applyAlignment="0" applyProtection="0"/>
    <xf numFmtId="0" fontId="13" fillId="0" borderId="0"/>
    <xf numFmtId="165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69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10" fillId="0" borderId="0" xfId="0" applyFont="1"/>
    <xf numFmtId="0" fontId="5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vertical="top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top"/>
    </xf>
    <xf numFmtId="0" fontId="17" fillId="2" borderId="0" xfId="5" applyNumberFormat="1" applyFont="1" applyFill="1" applyAlignment="1">
      <alignment vertical="top"/>
    </xf>
    <xf numFmtId="0" fontId="6" fillId="2" borderId="0" xfId="2" applyNumberFormat="1" applyFont="1" applyFill="1" applyAlignment="1">
      <alignment vertical="top" wrapText="1"/>
    </xf>
    <xf numFmtId="0" fontId="6" fillId="2" borderId="0" xfId="2" applyNumberFormat="1" applyFont="1" applyFill="1" applyAlignment="1">
      <alignment vertical="top"/>
    </xf>
    <xf numFmtId="0" fontId="6" fillId="0" borderId="0" xfId="2" applyNumberFormat="1" applyFont="1" applyAlignment="1">
      <alignment vertical="top" wrapText="1"/>
    </xf>
    <xf numFmtId="0" fontId="6" fillId="0" borderId="0" xfId="2" applyNumberFormat="1" applyFont="1" applyAlignment="1">
      <alignment vertical="top"/>
    </xf>
    <xf numFmtId="0" fontId="13" fillId="0" borderId="0" xfId="5" applyNumberFormat="1" applyAlignment="1">
      <alignment vertical="top" wrapText="1"/>
    </xf>
    <xf numFmtId="0" fontId="13" fillId="0" borderId="0" xfId="2" applyNumberFormat="1" applyAlignment="1">
      <alignment vertical="top" wrapText="1"/>
    </xf>
    <xf numFmtId="0" fontId="13" fillId="0" borderId="0" xfId="2" applyNumberFormat="1" applyAlignment="1">
      <alignment vertical="top"/>
    </xf>
    <xf numFmtId="0" fontId="7" fillId="3" borderId="5" xfId="0" applyFont="1" applyFill="1" applyBorder="1" applyAlignment="1">
      <alignment horizontal="left" vertical="center"/>
    </xf>
    <xf numFmtId="164" fontId="0" fillId="3" borderId="5" xfId="0" applyNumberFormat="1" applyFill="1" applyBorder="1" applyAlignment="1">
      <alignment horizontal="left" vertical="center"/>
    </xf>
    <xf numFmtId="44" fontId="4" fillId="0" borderId="0" xfId="0" applyNumberFormat="1" applyFont="1"/>
    <xf numFmtId="0" fontId="11" fillId="0" borderId="0" xfId="0" applyFont="1"/>
    <xf numFmtId="0" fontId="7" fillId="3" borderId="7" xfId="0" applyFont="1" applyFill="1" applyBorder="1" applyAlignment="1">
      <alignment horizontal="left" vertical="center"/>
    </xf>
    <xf numFmtId="164" fontId="0" fillId="3" borderId="4" xfId="0" applyNumberFormat="1" applyFill="1" applyBorder="1"/>
    <xf numFmtId="0" fontId="18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horizontal="right" vertical="top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top"/>
    </xf>
    <xf numFmtId="0" fontId="2" fillId="0" borderId="0" xfId="2" applyNumberFormat="1" applyFont="1" applyAlignment="1">
      <alignment vertical="top" wrapText="1"/>
    </xf>
    <xf numFmtId="0" fontId="9" fillId="4" borderId="11" xfId="2" applyNumberFormat="1" applyFont="1" applyFill="1" applyBorder="1" applyAlignment="1" applyProtection="1">
      <alignment vertical="top" wrapText="1"/>
      <protection locked="0"/>
    </xf>
    <xf numFmtId="3" fontId="0" fillId="0" borderId="0" xfId="3" applyNumberFormat="1" applyFont="1" applyFill="1" applyAlignment="1" applyProtection="1">
      <alignment vertical="top" wrapText="1"/>
    </xf>
    <xf numFmtId="0" fontId="2" fillId="4" borderId="7" xfId="0" applyFont="1" applyFill="1" applyBorder="1" applyAlignment="1">
      <alignment vertical="top"/>
    </xf>
    <xf numFmtId="0" fontId="2" fillId="4" borderId="8" xfId="0" applyFont="1" applyFill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4" borderId="2" xfId="0" applyFont="1" applyFill="1" applyBorder="1" applyAlignment="1">
      <alignment vertical="top" wrapText="1"/>
    </xf>
    <xf numFmtId="0" fontId="2" fillId="4" borderId="7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164" fontId="2" fillId="4" borderId="9" xfId="0" applyNumberFormat="1" applyFont="1" applyFill="1" applyBorder="1" applyAlignment="1">
      <alignment vertical="center"/>
    </xf>
    <xf numFmtId="0" fontId="2" fillId="0" borderId="0" xfId="2" applyNumberFormat="1" applyFont="1" applyAlignment="1">
      <alignment vertical="top"/>
    </xf>
    <xf numFmtId="0" fontId="0" fillId="0" borderId="0" xfId="0" applyAlignment="1">
      <alignment vertical="center"/>
    </xf>
    <xf numFmtId="170" fontId="3" fillId="0" borderId="0" xfId="11" applyNumberFormat="1" applyFont="1" applyBorder="1" applyAlignment="1" applyProtection="1">
      <alignment horizontal="left"/>
    </xf>
    <xf numFmtId="170" fontId="0" fillId="0" borderId="0" xfId="11" applyNumberFormat="1" applyFont="1" applyProtection="1"/>
    <xf numFmtId="170" fontId="6" fillId="2" borderId="0" xfId="11" applyNumberFormat="1" applyFont="1" applyFill="1" applyAlignment="1" applyProtection="1">
      <alignment vertical="top" wrapText="1"/>
    </xf>
    <xf numFmtId="170" fontId="6" fillId="3" borderId="0" xfId="11" applyNumberFormat="1" applyFont="1" applyFill="1" applyAlignment="1" applyProtection="1">
      <alignment vertical="top" wrapText="1"/>
    </xf>
    <xf numFmtId="170" fontId="13" fillId="0" borderId="0" xfId="11" applyNumberFormat="1" applyFont="1" applyFill="1" applyAlignment="1" applyProtection="1">
      <alignment vertical="top" wrapText="1"/>
    </xf>
    <xf numFmtId="170" fontId="2" fillId="0" borderId="0" xfId="11" applyNumberFormat="1" applyFont="1" applyFill="1" applyBorder="1" applyAlignment="1" applyProtection="1">
      <alignment vertical="top" wrapText="1"/>
    </xf>
    <xf numFmtId="170" fontId="4" fillId="0" borderId="0" xfId="11" applyNumberFormat="1" applyFont="1" applyProtection="1"/>
    <xf numFmtId="3" fontId="1" fillId="0" borderId="0" xfId="3" applyNumberFormat="1" applyFont="1" applyFill="1" applyAlignment="1" applyProtection="1">
      <alignment vertical="top" wrapText="1"/>
    </xf>
    <xf numFmtId="3" fontId="1" fillId="0" borderId="0" xfId="3" applyNumberFormat="1" applyFont="1" applyFill="1" applyBorder="1" applyAlignment="1" applyProtection="1">
      <alignment vertical="top" wrapText="1"/>
    </xf>
    <xf numFmtId="0" fontId="17" fillId="0" borderId="0" xfId="5" applyNumberFormat="1" applyFont="1" applyAlignment="1">
      <alignment horizontal="left" vertical="top" wrapText="1"/>
    </xf>
    <xf numFmtId="170" fontId="17" fillId="0" borderId="0" xfId="11" applyNumberFormat="1" applyFont="1" applyFill="1" applyAlignment="1" applyProtection="1">
      <alignment horizontal="left" vertical="top" wrapText="1"/>
    </xf>
    <xf numFmtId="170" fontId="6" fillId="0" borderId="0" xfId="11" applyNumberFormat="1" applyFont="1" applyFill="1" applyBorder="1" applyAlignment="1" applyProtection="1">
      <alignment vertical="top" wrapText="1"/>
    </xf>
    <xf numFmtId="0" fontId="21" fillId="0" borderId="0" xfId="2" applyNumberFormat="1" applyFont="1" applyAlignment="1">
      <alignment vertical="top"/>
    </xf>
    <xf numFmtId="0" fontId="23" fillId="0" borderId="0" xfId="2" applyNumberFormat="1" applyFont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wrapText="1"/>
    </xf>
    <xf numFmtId="0" fontId="17" fillId="2" borderId="0" xfId="5" applyNumberFormat="1" applyFont="1" applyFill="1" applyAlignment="1">
      <alignment horizontal="left" vertical="top"/>
    </xf>
    <xf numFmtId="165" fontId="17" fillId="3" borderId="0" xfId="5" applyFont="1" applyFill="1" applyAlignment="1">
      <alignment horizontal="left" wrapText="1"/>
    </xf>
    <xf numFmtId="3" fontId="0" fillId="0" borderId="0" xfId="3" applyNumberFormat="1" applyFont="1" applyFill="1" applyAlignment="1" applyProtection="1">
      <alignment horizontal="left" vertical="top" wrapText="1"/>
    </xf>
    <xf numFmtId="3" fontId="1" fillId="0" borderId="0" xfId="3" applyNumberFormat="1" applyFont="1" applyFill="1" applyAlignment="1" applyProtection="1">
      <alignment horizontal="left" vertical="top" wrapText="1"/>
    </xf>
    <xf numFmtId="3" fontId="1" fillId="0" borderId="0" xfId="3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44" fontId="0" fillId="3" borderId="11" xfId="1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165" fontId="17" fillId="3" borderId="0" xfId="5" applyFont="1" applyFill="1" applyAlignment="1">
      <alignment vertical="top"/>
    </xf>
    <xf numFmtId="0" fontId="24" fillId="0" borderId="0" xfId="0" applyFont="1"/>
    <xf numFmtId="0" fontId="6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44" fontId="25" fillId="0" borderId="4" xfId="10" applyFont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/>
    <xf numFmtId="164" fontId="2" fillId="4" borderId="4" xfId="0" applyNumberFormat="1" applyFont="1" applyFill="1" applyBorder="1"/>
    <xf numFmtId="0" fontId="0" fillId="2" borderId="4" xfId="0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44" fontId="2" fillId="4" borderId="4" xfId="10" applyFont="1" applyFill="1" applyBorder="1"/>
    <xf numFmtId="0" fontId="2" fillId="0" borderId="0" xfId="2" applyNumberFormat="1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7" fillId="2" borderId="0" xfId="5" applyNumberFormat="1" applyFont="1" applyFill="1" applyAlignment="1">
      <alignment horizontal="left" vertical="top" wrapText="1"/>
    </xf>
    <xf numFmtId="0" fontId="6" fillId="3" borderId="0" xfId="2" applyNumberFormat="1" applyFont="1" applyFill="1" applyAlignment="1">
      <alignment vertical="top" wrapText="1"/>
    </xf>
    <xf numFmtId="0" fontId="6" fillId="3" borderId="0" xfId="2" applyNumberFormat="1" applyFont="1" applyFill="1" applyAlignment="1">
      <alignment vertical="top"/>
    </xf>
    <xf numFmtId="165" fontId="6" fillId="0" borderId="0" xfId="2" applyFont="1"/>
    <xf numFmtId="0" fontId="4" fillId="3" borderId="0" xfId="0" applyFont="1" applyFill="1" applyAlignment="1">
      <alignment vertical="top" wrapText="1"/>
    </xf>
    <xf numFmtId="0" fontId="4" fillId="3" borderId="0" xfId="0" applyFont="1" applyFill="1"/>
    <xf numFmtId="3" fontId="22" fillId="3" borderId="0" xfId="3" applyNumberFormat="1" applyFont="1" applyFill="1" applyAlignment="1" applyProtection="1">
      <alignment horizontal="left" vertical="top"/>
    </xf>
    <xf numFmtId="3" fontId="0" fillId="3" borderId="0" xfId="3" applyNumberFormat="1" applyFont="1" applyFill="1" applyAlignment="1" applyProtection="1">
      <alignment vertical="top" wrapText="1"/>
    </xf>
    <xf numFmtId="0" fontId="13" fillId="3" borderId="0" xfId="5" applyNumberFormat="1" applyFill="1" applyAlignment="1">
      <alignment vertical="top" wrapText="1"/>
    </xf>
    <xf numFmtId="170" fontId="13" fillId="3" borderId="0" xfId="11" applyNumberFormat="1" applyFont="1" applyFill="1" applyAlignment="1" applyProtection="1">
      <alignment vertical="top" wrapText="1"/>
    </xf>
    <xf numFmtId="0" fontId="13" fillId="3" borderId="0" xfId="2" applyNumberFormat="1" applyFill="1" applyAlignment="1">
      <alignment vertical="top" wrapText="1"/>
    </xf>
    <xf numFmtId="0" fontId="13" fillId="3" borderId="0" xfId="2" applyNumberFormat="1" applyFill="1" applyAlignment="1">
      <alignment vertical="top"/>
    </xf>
    <xf numFmtId="0" fontId="6" fillId="2" borderId="4" xfId="0" applyFont="1" applyFill="1" applyBorder="1" applyAlignment="1">
      <alignment vertical="top"/>
    </xf>
    <xf numFmtId="0" fontId="6" fillId="2" borderId="4" xfId="0" applyFont="1" applyFill="1" applyBorder="1" applyAlignment="1">
      <alignment vertical="top" wrapText="1"/>
    </xf>
    <xf numFmtId="9" fontId="6" fillId="6" borderId="4" xfId="1" applyFont="1" applyFill="1" applyBorder="1" applyAlignment="1">
      <alignment vertical="top"/>
    </xf>
    <xf numFmtId="9" fontId="6" fillId="0" borderId="7" xfId="1" applyFont="1" applyBorder="1" applyAlignment="1" applyProtection="1">
      <alignment vertical="center"/>
      <protection locked="0"/>
    </xf>
    <xf numFmtId="44" fontId="6" fillId="2" borderId="9" xfId="10" applyFont="1" applyFill="1" applyBorder="1" applyAlignment="1" applyProtection="1">
      <alignment vertical="center"/>
      <protection locked="0"/>
    </xf>
    <xf numFmtId="44" fontId="6" fillId="2" borderId="4" xfId="0" applyNumberFormat="1" applyFont="1" applyFill="1" applyBorder="1" applyAlignment="1">
      <alignment vertical="top"/>
    </xf>
    <xf numFmtId="44" fontId="6" fillId="2" borderId="9" xfId="0" applyNumberFormat="1" applyFont="1" applyFill="1" applyBorder="1" applyAlignment="1">
      <alignment vertical="top"/>
    </xf>
    <xf numFmtId="0" fontId="2" fillId="4" borderId="7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left" vertical="top"/>
    </xf>
    <xf numFmtId="0" fontId="2" fillId="4" borderId="8" xfId="0" applyFont="1" applyFill="1" applyBorder="1" applyAlignment="1">
      <alignment horizontal="left" vertical="top"/>
    </xf>
    <xf numFmtId="0" fontId="2" fillId="4" borderId="9" xfId="0" applyFont="1" applyFill="1" applyBorder="1" applyAlignment="1">
      <alignment horizontal="left" vertical="top"/>
    </xf>
    <xf numFmtId="44" fontId="26" fillId="6" borderId="4" xfId="10" applyFont="1" applyFill="1" applyBorder="1"/>
    <xf numFmtId="44" fontId="27" fillId="7" borderId="4" xfId="0" applyNumberFormat="1" applyFont="1" applyFill="1" applyBorder="1"/>
    <xf numFmtId="44" fontId="26" fillId="6" borderId="4" xfId="10" applyFont="1" applyFill="1" applyBorder="1" applyAlignment="1">
      <alignment vertical="top"/>
    </xf>
    <xf numFmtId="44" fontId="26" fillId="2" borderId="4" xfId="10" applyFont="1" applyFill="1" applyBorder="1" applyAlignment="1">
      <alignment vertical="top"/>
    </xf>
    <xf numFmtId="44" fontId="26" fillId="6" borderId="4" xfId="10" applyFont="1" applyFill="1" applyBorder="1" applyAlignment="1" applyProtection="1">
      <alignment vertical="top"/>
    </xf>
    <xf numFmtId="44" fontId="27" fillId="6" borderId="4" xfId="10" applyFont="1" applyFill="1" applyBorder="1" applyAlignment="1" applyProtection="1">
      <alignment vertical="top"/>
    </xf>
    <xf numFmtId="44" fontId="27" fillId="6" borderId="4" xfId="10" applyFont="1" applyFill="1" applyBorder="1" applyAlignment="1">
      <alignment vertical="top"/>
    </xf>
    <xf numFmtId="44" fontId="26" fillId="6" borderId="5" xfId="10" applyFont="1" applyFill="1" applyBorder="1" applyAlignment="1">
      <alignment vertical="top"/>
    </xf>
    <xf numFmtId="44" fontId="26" fillId="7" borderId="4" xfId="10" applyFont="1" applyFill="1" applyBorder="1" applyAlignment="1">
      <alignment vertical="top" wrapText="1"/>
    </xf>
    <xf numFmtId="44" fontId="27" fillId="2" borderId="4" xfId="10" applyFont="1" applyFill="1" applyBorder="1" applyAlignment="1">
      <alignment vertical="top"/>
    </xf>
    <xf numFmtId="0" fontId="27" fillId="7" borderId="4" xfId="0" applyFont="1" applyFill="1" applyBorder="1"/>
    <xf numFmtId="0" fontId="28" fillId="4" borderId="4" xfId="0" applyFont="1" applyFill="1" applyBorder="1" applyAlignment="1">
      <alignment vertical="top" wrapText="1"/>
    </xf>
    <xf numFmtId="49" fontId="28" fillId="4" borderId="4" xfId="0" applyNumberFormat="1" applyFont="1" applyFill="1" applyBorder="1" applyAlignment="1">
      <alignment horizontal="left" vertical="top" wrapText="1" readingOrder="1"/>
    </xf>
    <xf numFmtId="49" fontId="28" fillId="4" borderId="4" xfId="0" applyNumberFormat="1" applyFont="1" applyFill="1" applyBorder="1" applyAlignment="1">
      <alignment vertical="top" wrapText="1" readingOrder="1"/>
    </xf>
    <xf numFmtId="49" fontId="28" fillId="4" borderId="4" xfId="0" applyNumberFormat="1" applyFont="1" applyFill="1" applyBorder="1" applyAlignment="1">
      <alignment horizontal="left" vertical="top" readingOrder="1"/>
    </xf>
    <xf numFmtId="170" fontId="28" fillId="4" borderId="4" xfId="11" applyNumberFormat="1" applyFont="1" applyFill="1" applyBorder="1" applyAlignment="1">
      <alignment horizontal="left" vertical="top" readingOrder="1"/>
    </xf>
    <xf numFmtId="0" fontId="26" fillId="2" borderId="4" xfId="0" applyFont="1" applyFill="1" applyBorder="1" applyAlignment="1">
      <alignment horizontal="left" vertical="top"/>
    </xf>
    <xf numFmtId="49" fontId="26" fillId="5" borderId="4" xfId="0" applyNumberFormat="1" applyFont="1" applyFill="1" applyBorder="1" applyAlignment="1">
      <alignment horizontal="left" vertical="top" wrapText="1" readingOrder="1"/>
    </xf>
    <xf numFmtId="49" fontId="26" fillId="5" borderId="4" xfId="0" applyNumberFormat="1" applyFont="1" applyFill="1" applyBorder="1" applyAlignment="1">
      <alignment horizontal="left" vertical="top" readingOrder="1"/>
    </xf>
    <xf numFmtId="170" fontId="26" fillId="5" borderId="4" xfId="11" applyNumberFormat="1" applyFont="1" applyFill="1" applyBorder="1" applyAlignment="1">
      <alignment horizontal="left" vertical="top" readingOrder="1"/>
    </xf>
    <xf numFmtId="167" fontId="26" fillId="5" borderId="4" xfId="0" applyNumberFormat="1" applyFont="1" applyFill="1" applyBorder="1" applyAlignment="1">
      <alignment horizontal="left" vertical="top" readingOrder="1"/>
    </xf>
    <xf numFmtId="168" fontId="26" fillId="5" borderId="4" xfId="0" applyNumberFormat="1" applyFont="1" applyFill="1" applyBorder="1" applyAlignment="1">
      <alignment horizontal="left" vertical="top" readingOrder="1"/>
    </xf>
    <xf numFmtId="169" fontId="26" fillId="5" borderId="7" xfId="0" applyNumberFormat="1" applyFont="1" applyFill="1" applyBorder="1" applyAlignment="1">
      <alignment horizontal="left" vertical="top" readingOrder="1"/>
    </xf>
    <xf numFmtId="49" fontId="26" fillId="2" borderId="4" xfId="0" applyNumberFormat="1" applyFont="1" applyFill="1" applyBorder="1" applyAlignment="1">
      <alignment horizontal="left" vertical="top" wrapText="1" readingOrder="1"/>
    </xf>
    <xf numFmtId="49" fontId="26" fillId="2" borderId="4" xfId="0" applyNumberFormat="1" applyFont="1" applyFill="1" applyBorder="1" applyAlignment="1">
      <alignment horizontal="left" vertical="top" readingOrder="1"/>
    </xf>
    <xf numFmtId="170" fontId="26" fillId="2" borderId="4" xfId="11" applyNumberFormat="1" applyFont="1" applyFill="1" applyBorder="1" applyAlignment="1">
      <alignment horizontal="left" vertical="top" readingOrder="1"/>
    </xf>
    <xf numFmtId="167" fontId="26" fillId="2" borderId="4" xfId="0" applyNumberFormat="1" applyFont="1" applyFill="1" applyBorder="1" applyAlignment="1">
      <alignment horizontal="left" vertical="top" readingOrder="1"/>
    </xf>
    <xf numFmtId="168" fontId="26" fillId="2" borderId="4" xfId="0" applyNumberFormat="1" applyFont="1" applyFill="1" applyBorder="1" applyAlignment="1">
      <alignment horizontal="left" vertical="top" readingOrder="1"/>
    </xf>
    <xf numFmtId="169" fontId="26" fillId="2" borderId="7" xfId="0" applyNumberFormat="1" applyFont="1" applyFill="1" applyBorder="1" applyAlignment="1">
      <alignment horizontal="left" vertical="top" readingOrder="1"/>
    </xf>
    <xf numFmtId="0" fontId="26" fillId="2" borderId="4" xfId="0" applyFont="1" applyFill="1" applyBorder="1" applyAlignment="1">
      <alignment horizontal="left" vertical="top" wrapText="1"/>
    </xf>
    <xf numFmtId="0" fontId="26" fillId="2" borderId="7" xfId="0" applyFont="1" applyFill="1" applyBorder="1" applyAlignment="1">
      <alignment horizontal="left" vertical="top"/>
    </xf>
    <xf numFmtId="49" fontId="27" fillId="2" borderId="4" xfId="0" applyNumberFormat="1" applyFont="1" applyFill="1" applyBorder="1" applyAlignment="1">
      <alignment horizontal="left" vertical="top" readingOrder="1"/>
    </xf>
    <xf numFmtId="49" fontId="27" fillId="2" borderId="5" xfId="0" applyNumberFormat="1" applyFont="1" applyFill="1" applyBorder="1" applyAlignment="1">
      <alignment horizontal="left" vertical="top" wrapText="1" readingOrder="1"/>
    </xf>
    <xf numFmtId="167" fontId="26" fillId="2" borderId="5" xfId="0" applyNumberFormat="1" applyFont="1" applyFill="1" applyBorder="1" applyAlignment="1">
      <alignment horizontal="left" vertical="top" readingOrder="1"/>
    </xf>
    <xf numFmtId="168" fontId="26" fillId="2" borderId="5" xfId="0" applyNumberFormat="1" applyFont="1" applyFill="1" applyBorder="1" applyAlignment="1">
      <alignment horizontal="left" vertical="top" readingOrder="1"/>
    </xf>
    <xf numFmtId="169" fontId="26" fillId="2" borderId="5" xfId="0" applyNumberFormat="1" applyFont="1" applyFill="1" applyBorder="1" applyAlignment="1">
      <alignment horizontal="left" vertical="top" readingOrder="1"/>
    </xf>
    <xf numFmtId="49" fontId="27" fillId="2" borderId="4" xfId="0" applyNumberFormat="1" applyFont="1" applyFill="1" applyBorder="1" applyAlignment="1">
      <alignment horizontal="left" vertical="top" wrapText="1" readingOrder="1"/>
    </xf>
    <xf numFmtId="169" fontId="26" fillId="2" borderId="4" xfId="0" applyNumberFormat="1" applyFont="1" applyFill="1" applyBorder="1" applyAlignment="1">
      <alignment horizontal="left" vertical="top" readingOrder="1"/>
    </xf>
    <xf numFmtId="0" fontId="27" fillId="2" borderId="4" xfId="0" applyFont="1" applyFill="1" applyBorder="1" applyAlignment="1">
      <alignment horizontal="left" vertical="top"/>
    </xf>
    <xf numFmtId="49" fontId="29" fillId="2" borderId="4" xfId="0" applyNumberFormat="1" applyFont="1" applyFill="1" applyBorder="1" applyAlignment="1">
      <alignment horizontal="left" vertical="top" readingOrder="1"/>
    </xf>
    <xf numFmtId="0" fontId="28" fillId="4" borderId="4" xfId="2" applyNumberFormat="1" applyFont="1" applyFill="1" applyBorder="1" applyAlignment="1" applyProtection="1">
      <alignment vertical="top" wrapText="1"/>
      <protection locked="0"/>
    </xf>
    <xf numFmtId="16" fontId="28" fillId="4" borderId="4" xfId="2" applyNumberFormat="1" applyFont="1" applyFill="1" applyBorder="1" applyAlignment="1" applyProtection="1">
      <alignment vertical="top" wrapText="1"/>
      <protection locked="0"/>
    </xf>
    <xf numFmtId="10" fontId="28" fillId="4" borderId="1" xfId="4" applyNumberFormat="1" applyFont="1" applyFill="1" applyBorder="1" applyAlignment="1">
      <alignment horizontal="center" vertical="top" wrapText="1"/>
    </xf>
    <xf numFmtId="10" fontId="28" fillId="4" borderId="2" xfId="4" applyNumberFormat="1" applyFont="1" applyFill="1" applyBorder="1" applyAlignment="1">
      <alignment horizontal="center" vertical="top" wrapText="1"/>
    </xf>
    <xf numFmtId="10" fontId="28" fillId="4" borderId="3" xfId="4" applyNumberFormat="1" applyFont="1" applyFill="1" applyBorder="1" applyAlignment="1">
      <alignment horizontal="center" vertical="top" wrapText="1"/>
    </xf>
    <xf numFmtId="10" fontId="28" fillId="4" borderId="6" xfId="4" applyNumberFormat="1" applyFont="1" applyFill="1" applyBorder="1" applyAlignment="1">
      <alignment horizontal="center" vertical="top" wrapText="1"/>
    </xf>
    <xf numFmtId="10" fontId="28" fillId="4" borderId="0" xfId="4" applyNumberFormat="1" applyFont="1" applyFill="1" applyAlignment="1">
      <alignment horizontal="center" vertical="top" wrapText="1"/>
    </xf>
    <xf numFmtId="10" fontId="28" fillId="4" borderId="10" xfId="4" applyNumberFormat="1" applyFont="1" applyFill="1" applyBorder="1" applyAlignment="1">
      <alignment horizontal="center" vertical="top" wrapText="1"/>
    </xf>
    <xf numFmtId="0" fontId="28" fillId="4" borderId="6" xfId="4" applyFont="1" applyFill="1" applyBorder="1" applyAlignment="1">
      <alignment horizontal="center" vertical="top" wrapText="1"/>
    </xf>
    <xf numFmtId="0" fontId="28" fillId="4" borderId="0" xfId="4" applyFont="1" applyFill="1" applyAlignment="1">
      <alignment horizontal="center" vertical="top" wrapText="1"/>
    </xf>
    <xf numFmtId="0" fontId="28" fillId="4" borderId="10" xfId="4" applyFont="1" applyFill="1" applyBorder="1" applyAlignment="1">
      <alignment horizontal="center" vertical="top" wrapText="1"/>
    </xf>
  </cellXfs>
  <cellStyles count="14">
    <cellStyle name="Komma" xfId="11" builtinId="3"/>
    <cellStyle name="Komma 2" xfId="13" xr:uid="{C2907192-5371-46DC-840B-0A4E38FBE3B1}"/>
    <cellStyle name="Komma 2 2" xfId="3" xr:uid="{00000000-0005-0000-0000-000001000000}"/>
    <cellStyle name="Procent" xfId="1" builtinId="5"/>
    <cellStyle name="Standaard" xfId="0" builtinId="0"/>
    <cellStyle name="Standaard 10 3" xfId="2" xr:uid="{00000000-0005-0000-0000-000004000000}"/>
    <cellStyle name="Standaard 2" xfId="5" xr:uid="{00000000-0005-0000-0000-000005000000}"/>
    <cellStyle name="Standaard 204 2" xfId="4" xr:uid="{00000000-0005-0000-0000-000006000000}"/>
    <cellStyle name="Standaard 222" xfId="8" xr:uid="{00000000-0005-0000-0000-000007000000}"/>
    <cellStyle name="Standaard 223" xfId="9" xr:uid="{00000000-0005-0000-0000-000008000000}"/>
    <cellStyle name="Standaard 224" xfId="6" xr:uid="{00000000-0005-0000-0000-000009000000}"/>
    <cellStyle name="Standaard 225" xfId="7" xr:uid="{00000000-0005-0000-0000-00000A000000}"/>
    <cellStyle name="Valuta" xfId="10" builtinId="4"/>
    <cellStyle name="Valuta 2" xfId="12" xr:uid="{8B393F8A-5D7C-4561-934B-25859F21B55C}"/>
  </cellStyles>
  <dxfs count="0"/>
  <tableStyles count="0" defaultTableStyle="TableStyleMedium2" defaultPivotStyle="PivotStyleLight16"/>
  <colors>
    <mruColors>
      <color rgb="FFE55C25"/>
      <color rgb="FFFBE8E1"/>
      <color rgb="FFF7C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showGridLines="0" tabSelected="1" zoomScale="110" zoomScaleNormal="110" zoomScaleSheetLayoutView="89" workbookViewId="0">
      <selection activeCell="A5" sqref="A5"/>
    </sheetView>
  </sheetViews>
  <sheetFormatPr defaultColWidth="9.140625" defaultRowHeight="12.75" x14ac:dyDescent="0.2"/>
  <cols>
    <col min="1" max="1" width="50.140625" style="1" customWidth="1"/>
    <col min="2" max="2" width="25.5703125" style="1" customWidth="1"/>
    <col min="3" max="3" width="10" style="1" customWidth="1"/>
    <col min="4" max="4" width="13.7109375" style="1" bestFit="1" customWidth="1"/>
    <col min="5" max="5" width="16.140625" style="1" customWidth="1"/>
    <col min="6" max="6" width="2.42578125" style="1" bestFit="1" customWidth="1"/>
    <col min="7" max="7" width="33" style="2" customWidth="1"/>
    <col min="8" max="8" width="9.140625" style="1"/>
    <col min="9" max="9" width="12.140625" style="3" bestFit="1" customWidth="1"/>
    <col min="10" max="16384" width="9.140625" style="1"/>
  </cols>
  <sheetData>
    <row r="1" spans="1:9" ht="18.75" x14ac:dyDescent="0.3">
      <c r="A1" s="4" t="s">
        <v>123</v>
      </c>
      <c r="B1" s="4"/>
      <c r="C1" s="4"/>
      <c r="D1" s="4"/>
      <c r="E1" s="4"/>
      <c r="F1" s="5"/>
      <c r="G1" s="6"/>
    </row>
    <row r="2" spans="1:9" ht="18.75" x14ac:dyDescent="0.3">
      <c r="A2" s="4"/>
      <c r="B2" s="4"/>
      <c r="C2" s="4"/>
      <c r="D2" s="5"/>
      <c r="E2" s="8"/>
      <c r="F2" s="5"/>
      <c r="G2" s="1"/>
      <c r="I2" s="1"/>
    </row>
    <row r="3" spans="1:9" ht="18.75" x14ac:dyDescent="0.3">
      <c r="A3" s="4"/>
      <c r="B3" s="4"/>
      <c r="C3" s="4"/>
      <c r="D3" s="5"/>
      <c r="E3" s="8"/>
      <c r="F3" s="5"/>
      <c r="G3" s="1"/>
      <c r="I3" s="1"/>
    </row>
    <row r="4" spans="1:9" ht="15" x14ac:dyDescent="0.2">
      <c r="A4" s="46" t="s">
        <v>7</v>
      </c>
      <c r="B4" s="47" t="s">
        <v>42</v>
      </c>
      <c r="G4" s="1"/>
      <c r="I4" s="1"/>
    </row>
    <row r="5" spans="1:9" ht="15" x14ac:dyDescent="0.2">
      <c r="A5" s="22" t="s">
        <v>22</v>
      </c>
      <c r="B5" s="23">
        <f>'G.1. Prijs - Assetlijst'!T121</f>
        <v>0</v>
      </c>
      <c r="G5" s="24"/>
      <c r="I5" s="1"/>
    </row>
    <row r="6" spans="1:9" ht="15" x14ac:dyDescent="0.2">
      <c r="A6" s="77" t="s">
        <v>120</v>
      </c>
      <c r="B6" s="76">
        <f>'G.1. Prijs - Man+toesl.'!F18</f>
        <v>0</v>
      </c>
      <c r="G6" s="24"/>
      <c r="I6" s="1"/>
    </row>
    <row r="7" spans="1:9" ht="15" x14ac:dyDescent="0.2">
      <c r="A7" s="46" t="s">
        <v>14</v>
      </c>
      <c r="B7" s="48">
        <f>SUM(B5:B5)</f>
        <v>0</v>
      </c>
      <c r="G7" s="1"/>
      <c r="I7" s="1"/>
    </row>
    <row r="8" spans="1:9" ht="15" x14ac:dyDescent="0.25">
      <c r="A8" s="25"/>
      <c r="B8" s="25"/>
      <c r="G8" s="1"/>
      <c r="I8" s="1"/>
    </row>
    <row r="9" spans="1:9" ht="15" x14ac:dyDescent="0.25">
      <c r="A9" s="26" t="s">
        <v>15</v>
      </c>
      <c r="B9" s="27">
        <f>B7*0.21</f>
        <v>0</v>
      </c>
      <c r="G9" s="1"/>
      <c r="I9" s="1"/>
    </row>
    <row r="10" spans="1:9" ht="15" x14ac:dyDescent="0.2">
      <c r="A10" s="46" t="s">
        <v>16</v>
      </c>
      <c r="B10" s="48">
        <f>B9+B7</f>
        <v>0</v>
      </c>
      <c r="G10" s="1"/>
      <c r="I10" s="1"/>
    </row>
    <row r="11" spans="1:9" ht="15" customHeight="1" x14ac:dyDescent="0.2">
      <c r="A11" s="28"/>
      <c r="B11" s="28"/>
      <c r="C11" s="28"/>
      <c r="D11" s="28"/>
      <c r="G11" s="1"/>
      <c r="I11" s="1"/>
    </row>
    <row r="12" spans="1:9" x14ac:dyDescent="0.2">
      <c r="A12" s="28"/>
      <c r="B12" s="28"/>
      <c r="C12" s="28"/>
      <c r="D12" s="28"/>
      <c r="G12" s="1"/>
      <c r="I12" s="1"/>
    </row>
    <row r="13" spans="1:9" x14ac:dyDescent="0.2">
      <c r="A13" s="7" t="s">
        <v>21</v>
      </c>
      <c r="B13" s="28"/>
      <c r="C13" s="28"/>
      <c r="D13" s="28"/>
      <c r="G13" s="1"/>
      <c r="I13" s="1"/>
    </row>
  </sheetData>
  <pageMargins left="0.82677165354330717" right="0.9055118110236221" top="0.9055118110236221" bottom="0.59055118110236227" header="0.35433070866141736" footer="0.15748031496062992"/>
  <pageSetup paperSize="9" fitToHeight="0" orientation="landscape" r:id="rId1"/>
  <headerFooter>
    <oddHeader>&amp;C&amp;"-,Vet"&amp;14&amp;K006666
&amp;R&amp;G</oddHeader>
    <oddFooter>&amp;L&amp;"Calibri,Standaard"&amp;9Inschrijvingsleidraad prestatiegericht onderhoud W-/E-installaties
Kenmerk 26-05-16 PW&amp;R&amp;"Calibri,Standaard"&amp;9Pagina &amp;P van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21"/>
  <sheetViews>
    <sheetView showGridLines="0" zoomScaleNormal="100" zoomScaleSheetLayoutView="89" workbookViewId="0">
      <pane ySplit="1" topLeftCell="A3" activePane="bottomLeft" state="frozen"/>
      <selection pane="bottomLeft" activeCell="M5" sqref="M5"/>
    </sheetView>
  </sheetViews>
  <sheetFormatPr defaultColWidth="9.140625" defaultRowHeight="12.75" x14ac:dyDescent="0.2"/>
  <cols>
    <col min="1" max="1" width="10.85546875" style="1" customWidth="1"/>
    <col min="2" max="2" width="26.28515625" style="72" customWidth="1"/>
    <col min="3" max="3" width="26.28515625" style="74" customWidth="1"/>
    <col min="4" max="4" width="13.85546875" style="1" bestFit="1" customWidth="1"/>
    <col min="5" max="5" width="19" style="1" bestFit="1" customWidth="1"/>
    <col min="6" max="6" width="13.140625" style="57" bestFit="1" customWidth="1"/>
    <col min="7" max="7" width="9.42578125" style="1" bestFit="1" customWidth="1"/>
    <col min="8" max="8" width="46" style="1" customWidth="1"/>
    <col min="9" max="9" width="23.28515625" style="1" bestFit="1" customWidth="1"/>
    <col min="10" max="10" width="22.140625" style="2" bestFit="1" customWidth="1"/>
    <col min="11" max="11" width="12.5703125" style="1" bestFit="1" customWidth="1"/>
    <col min="12" max="12" width="72" style="3" bestFit="1" customWidth="1"/>
    <col min="13" max="13" width="12.140625" style="1" bestFit="1" customWidth="1"/>
    <col min="14" max="14" width="11.28515625" style="1" bestFit="1" customWidth="1"/>
    <col min="15" max="15" width="13.7109375" style="1" bestFit="1" customWidth="1"/>
    <col min="16" max="16" width="18.42578125" style="1" customWidth="1"/>
    <col min="17" max="17" width="18" style="1" customWidth="1"/>
    <col min="18" max="18" width="18.42578125" style="1" customWidth="1"/>
    <col min="19" max="19" width="18.7109375" style="1" customWidth="1"/>
    <col min="20" max="20" width="17.140625" style="1" customWidth="1"/>
    <col min="21" max="16384" width="9.140625" style="1"/>
  </cols>
  <sheetData>
    <row r="1" spans="1:20" ht="18.75" x14ac:dyDescent="0.3">
      <c r="A1" s="4" t="s">
        <v>121</v>
      </c>
      <c r="B1" s="92"/>
      <c r="C1" s="75"/>
      <c r="D1" s="4"/>
      <c r="E1" s="4"/>
      <c r="F1" s="51"/>
      <c r="G1" s="4"/>
      <c r="H1" s="4"/>
      <c r="I1" s="5"/>
      <c r="J1" s="6"/>
    </row>
    <row r="2" spans="1:20" customFormat="1" ht="15" x14ac:dyDescent="0.25">
      <c r="A2" s="66"/>
      <c r="B2" s="66"/>
      <c r="C2" s="73"/>
      <c r="F2" s="52"/>
    </row>
    <row r="3" spans="1:20" customFormat="1" ht="15" customHeight="1" x14ac:dyDescent="0.25">
      <c r="A3" s="67" t="s">
        <v>40</v>
      </c>
      <c r="B3" s="93"/>
      <c r="C3" s="14"/>
      <c r="D3" s="15"/>
      <c r="E3" s="15"/>
      <c r="F3" s="53"/>
      <c r="G3" s="15"/>
      <c r="H3" s="16"/>
      <c r="I3" s="18"/>
      <c r="J3" s="96"/>
      <c r="K3" s="18"/>
      <c r="L3" s="17"/>
      <c r="M3" s="17"/>
      <c r="N3" s="18"/>
      <c r="O3" s="18"/>
      <c r="P3" s="18"/>
      <c r="Q3" s="18"/>
      <c r="R3" s="18"/>
      <c r="S3" s="18"/>
      <c r="T3" s="18"/>
    </row>
    <row r="4" spans="1:20" ht="15" x14ac:dyDescent="0.25">
      <c r="A4" s="68" t="s">
        <v>8</v>
      </c>
      <c r="B4" s="78" t="s">
        <v>193</v>
      </c>
      <c r="C4" s="97"/>
      <c r="D4" s="94"/>
      <c r="E4" s="94"/>
      <c r="F4" s="54"/>
      <c r="G4" s="94"/>
      <c r="H4" s="95"/>
      <c r="I4" s="18"/>
      <c r="J4" s="96"/>
      <c r="K4" s="18"/>
      <c r="L4" s="17"/>
      <c r="M4" s="17"/>
      <c r="N4" s="18"/>
      <c r="O4" s="18"/>
      <c r="P4" s="18"/>
      <c r="Q4" s="18"/>
      <c r="R4" s="18"/>
      <c r="S4" s="18"/>
      <c r="T4" s="18"/>
    </row>
    <row r="5" spans="1:20" ht="15" x14ac:dyDescent="0.2">
      <c r="A5" s="98"/>
      <c r="B5" s="99" t="s">
        <v>261</v>
      </c>
      <c r="C5" s="100"/>
      <c r="D5" s="101"/>
      <c r="E5" s="101"/>
      <c r="F5" s="102"/>
      <c r="G5" s="103"/>
      <c r="H5" s="104"/>
      <c r="I5" s="21"/>
      <c r="J5" s="21"/>
      <c r="K5" s="21"/>
      <c r="L5" s="20"/>
      <c r="M5" s="21"/>
      <c r="N5" s="18"/>
      <c r="O5" s="18"/>
      <c r="P5" s="18"/>
      <c r="Q5" s="21"/>
      <c r="R5" s="21"/>
      <c r="S5" s="21"/>
      <c r="T5" s="21"/>
    </row>
    <row r="6" spans="1:20" ht="15" x14ac:dyDescent="0.2">
      <c r="B6" s="69"/>
      <c r="C6" s="41"/>
      <c r="D6" s="19"/>
      <c r="E6" s="19"/>
      <c r="F6" s="55"/>
      <c r="G6" s="20"/>
      <c r="H6" s="21"/>
      <c r="I6" s="21"/>
      <c r="J6" s="21"/>
      <c r="K6" s="21"/>
      <c r="L6" s="20"/>
      <c r="M6" s="20"/>
      <c r="N6" s="18"/>
      <c r="O6" s="21"/>
      <c r="P6" s="21"/>
      <c r="Q6" s="21"/>
      <c r="R6" s="21"/>
      <c r="S6" s="21"/>
      <c r="T6" s="21"/>
    </row>
    <row r="7" spans="1:20" ht="15" x14ac:dyDescent="0.2">
      <c r="B7" s="69"/>
      <c r="C7" s="41"/>
      <c r="D7" s="19"/>
      <c r="E7" s="19"/>
      <c r="F7" s="55"/>
      <c r="G7" s="20"/>
      <c r="H7" s="21"/>
      <c r="I7" s="21"/>
      <c r="J7" s="21"/>
      <c r="K7" s="21"/>
      <c r="L7" s="20"/>
      <c r="M7" s="20"/>
      <c r="N7" s="18"/>
      <c r="O7" s="21"/>
      <c r="P7" s="21"/>
      <c r="Q7" s="21"/>
      <c r="R7" s="21"/>
      <c r="S7" s="21"/>
      <c r="T7" s="21"/>
    </row>
    <row r="8" spans="1:20" ht="15" x14ac:dyDescent="0.2">
      <c r="B8" s="70"/>
      <c r="C8" s="58"/>
      <c r="D8" s="60"/>
      <c r="E8" s="60"/>
      <c r="F8" s="61"/>
      <c r="G8" s="17"/>
      <c r="H8" s="18"/>
      <c r="I8" s="18"/>
      <c r="J8" s="18"/>
      <c r="K8" s="18"/>
      <c r="L8" s="17"/>
      <c r="M8" s="17"/>
      <c r="N8" s="65"/>
      <c r="O8" s="18"/>
      <c r="P8" s="160" t="s">
        <v>41</v>
      </c>
      <c r="Q8" s="161"/>
      <c r="R8" s="161"/>
      <c r="S8" s="161"/>
      <c r="T8" s="162"/>
    </row>
    <row r="9" spans="1:20" ht="14.45" customHeight="1" x14ac:dyDescent="0.2">
      <c r="B9" s="71"/>
      <c r="C9" s="59"/>
      <c r="D9" s="17"/>
      <c r="E9" s="17"/>
      <c r="F9" s="62"/>
      <c r="G9" s="17"/>
      <c r="H9" s="63"/>
      <c r="I9" s="64"/>
      <c r="J9" s="18"/>
      <c r="K9" s="18"/>
      <c r="L9" s="17"/>
      <c r="M9" s="17"/>
      <c r="N9" s="18"/>
      <c r="O9" s="18"/>
      <c r="P9" s="163"/>
      <c r="Q9" s="164"/>
      <c r="R9" s="164"/>
      <c r="S9" s="164"/>
      <c r="T9" s="165"/>
    </row>
    <row r="10" spans="1:20" ht="59.65" customHeight="1" x14ac:dyDescent="0.2">
      <c r="B10" s="91"/>
      <c r="C10" s="39"/>
      <c r="D10" s="39"/>
      <c r="E10" s="39"/>
      <c r="F10" s="56"/>
      <c r="G10" s="39"/>
      <c r="H10" s="49"/>
      <c r="I10" s="39"/>
      <c r="J10" s="39"/>
      <c r="K10" s="39"/>
      <c r="L10" s="39"/>
      <c r="M10" s="39"/>
      <c r="N10" s="39"/>
      <c r="O10" s="39"/>
      <c r="P10" s="166" t="s">
        <v>10</v>
      </c>
      <c r="Q10" s="167" t="s">
        <v>11</v>
      </c>
      <c r="R10" s="167" t="s">
        <v>12</v>
      </c>
      <c r="S10" s="167" t="s">
        <v>35</v>
      </c>
      <c r="T10" s="168" t="s">
        <v>13</v>
      </c>
    </row>
    <row r="11" spans="1:20" ht="30.4" customHeight="1" x14ac:dyDescent="0.2">
      <c r="A11" s="129" t="s">
        <v>194</v>
      </c>
      <c r="B11" s="130" t="s">
        <v>24</v>
      </c>
      <c r="C11" s="131" t="s">
        <v>110</v>
      </c>
      <c r="D11" s="132" t="s">
        <v>25</v>
      </c>
      <c r="E11" s="132" t="s">
        <v>9</v>
      </c>
      <c r="F11" s="133" t="s">
        <v>26</v>
      </c>
      <c r="G11" s="132" t="s">
        <v>27</v>
      </c>
      <c r="H11" s="132" t="s">
        <v>28</v>
      </c>
      <c r="I11" s="132" t="s">
        <v>29</v>
      </c>
      <c r="J11" s="132" t="s">
        <v>30</v>
      </c>
      <c r="K11" s="132" t="s">
        <v>31</v>
      </c>
      <c r="L11" s="132" t="s">
        <v>7</v>
      </c>
      <c r="M11" s="132" t="s">
        <v>32</v>
      </c>
      <c r="N11" s="132" t="s">
        <v>33</v>
      </c>
      <c r="O11" s="132" t="s">
        <v>34</v>
      </c>
      <c r="P11" s="158" t="s">
        <v>256</v>
      </c>
      <c r="Q11" s="159" t="s">
        <v>257</v>
      </c>
      <c r="R11" s="158" t="s">
        <v>258</v>
      </c>
      <c r="S11" s="158" t="s">
        <v>259</v>
      </c>
      <c r="T11" s="40"/>
    </row>
    <row r="12" spans="1:20" customFormat="1" ht="51" x14ac:dyDescent="0.25">
      <c r="A12" s="134" t="s">
        <v>195</v>
      </c>
      <c r="B12" s="135" t="s">
        <v>47</v>
      </c>
      <c r="C12" s="136" t="s">
        <v>112</v>
      </c>
      <c r="D12" s="136" t="s">
        <v>49</v>
      </c>
      <c r="E12" s="136" t="s">
        <v>50</v>
      </c>
      <c r="F12" s="137">
        <v>1057</v>
      </c>
      <c r="G12" s="136" t="s">
        <v>51</v>
      </c>
      <c r="H12" s="136" t="s">
        <v>52</v>
      </c>
      <c r="I12" s="136" t="s">
        <v>124</v>
      </c>
      <c r="J12" s="136" t="s">
        <v>125</v>
      </c>
      <c r="K12" s="136"/>
      <c r="L12" s="135" t="s">
        <v>156</v>
      </c>
      <c r="M12" s="138">
        <v>2021</v>
      </c>
      <c r="N12" s="139">
        <v>1</v>
      </c>
      <c r="O12" s="140">
        <v>15</v>
      </c>
      <c r="P12" s="120"/>
      <c r="Q12" s="120"/>
      <c r="R12" s="120"/>
      <c r="S12" s="120"/>
      <c r="T12" s="121">
        <f>P12+Q12+R12+S12</f>
        <v>0</v>
      </c>
    </row>
    <row r="13" spans="1:20" customFormat="1" ht="51" x14ac:dyDescent="0.25">
      <c r="A13" s="134" t="s">
        <v>195</v>
      </c>
      <c r="B13" s="141" t="s">
        <v>47</v>
      </c>
      <c r="C13" s="142" t="s">
        <v>112</v>
      </c>
      <c r="D13" s="142" t="s">
        <v>49</v>
      </c>
      <c r="E13" s="142" t="s">
        <v>50</v>
      </c>
      <c r="F13" s="143">
        <v>1057</v>
      </c>
      <c r="G13" s="142" t="s">
        <v>51</v>
      </c>
      <c r="H13" s="142" t="s">
        <v>55</v>
      </c>
      <c r="I13" s="142" t="s">
        <v>61</v>
      </c>
      <c r="J13" s="142" t="s">
        <v>85</v>
      </c>
      <c r="K13" s="142"/>
      <c r="L13" s="141" t="s">
        <v>155</v>
      </c>
      <c r="M13" s="144">
        <v>2007</v>
      </c>
      <c r="N13" s="145">
        <v>4</v>
      </c>
      <c r="O13" s="146">
        <v>15</v>
      </c>
      <c r="P13" s="120"/>
      <c r="Q13" s="120"/>
      <c r="R13" s="120"/>
      <c r="S13" s="120"/>
      <c r="T13" s="121">
        <f t="shared" ref="T13:T76" si="0">P13+Q13+R13+S13</f>
        <v>0</v>
      </c>
    </row>
    <row r="14" spans="1:20" customFormat="1" ht="63.75" x14ac:dyDescent="0.25">
      <c r="A14" s="134" t="s">
        <v>195</v>
      </c>
      <c r="B14" s="135" t="s">
        <v>48</v>
      </c>
      <c r="C14" s="136" t="s">
        <v>111</v>
      </c>
      <c r="D14" s="136" t="s">
        <v>92</v>
      </c>
      <c r="E14" s="136" t="s">
        <v>56</v>
      </c>
      <c r="F14" s="137">
        <v>1</v>
      </c>
      <c r="G14" s="136" t="s">
        <v>95</v>
      </c>
      <c r="H14" s="136" t="s">
        <v>93</v>
      </c>
      <c r="I14" s="136" t="s">
        <v>99</v>
      </c>
      <c r="J14" s="136"/>
      <c r="K14" s="136"/>
      <c r="L14" s="135" t="s">
        <v>105</v>
      </c>
      <c r="M14" s="138">
        <v>2011</v>
      </c>
      <c r="N14" s="139">
        <v>2</v>
      </c>
      <c r="O14" s="140">
        <v>15</v>
      </c>
      <c r="P14" s="120"/>
      <c r="Q14" s="120"/>
      <c r="R14" s="120"/>
      <c r="S14" s="120"/>
      <c r="T14" s="121">
        <f t="shared" si="0"/>
        <v>0</v>
      </c>
    </row>
    <row r="15" spans="1:20" customFormat="1" ht="51" x14ac:dyDescent="0.25">
      <c r="A15" s="134" t="s">
        <v>195</v>
      </c>
      <c r="B15" s="141" t="s">
        <v>48</v>
      </c>
      <c r="C15" s="142" t="s">
        <v>111</v>
      </c>
      <c r="D15" s="142" t="s">
        <v>49</v>
      </c>
      <c r="E15" s="142" t="s">
        <v>56</v>
      </c>
      <c r="F15" s="143">
        <v>1345</v>
      </c>
      <c r="G15" s="142" t="s">
        <v>51</v>
      </c>
      <c r="H15" s="142" t="s">
        <v>52</v>
      </c>
      <c r="I15" s="142" t="s">
        <v>79</v>
      </c>
      <c r="J15" s="142" t="s">
        <v>88</v>
      </c>
      <c r="K15" s="142"/>
      <c r="L15" s="141" t="s">
        <v>154</v>
      </c>
      <c r="M15" s="144">
        <v>2011</v>
      </c>
      <c r="N15" s="145">
        <v>2</v>
      </c>
      <c r="O15" s="146">
        <v>15</v>
      </c>
      <c r="P15" s="120"/>
      <c r="Q15" s="120"/>
      <c r="R15" s="120"/>
      <c r="S15" s="120"/>
      <c r="T15" s="121">
        <f t="shared" si="0"/>
        <v>0</v>
      </c>
    </row>
    <row r="16" spans="1:20" customFormat="1" ht="51" x14ac:dyDescent="0.25">
      <c r="A16" s="134" t="s">
        <v>195</v>
      </c>
      <c r="B16" s="135" t="s">
        <v>48</v>
      </c>
      <c r="C16" s="136" t="s">
        <v>111</v>
      </c>
      <c r="D16" s="136" t="s">
        <v>49</v>
      </c>
      <c r="E16" s="136" t="s">
        <v>56</v>
      </c>
      <c r="F16" s="137">
        <v>1345</v>
      </c>
      <c r="G16" s="136" t="s">
        <v>51</v>
      </c>
      <c r="H16" s="136" t="s">
        <v>55</v>
      </c>
      <c r="I16" s="136" t="s">
        <v>89</v>
      </c>
      <c r="J16" s="136"/>
      <c r="K16" s="136"/>
      <c r="L16" s="135" t="s">
        <v>90</v>
      </c>
      <c r="M16" s="138">
        <v>2011</v>
      </c>
      <c r="N16" s="139">
        <v>2</v>
      </c>
      <c r="O16" s="140">
        <v>15</v>
      </c>
      <c r="P16" s="120"/>
      <c r="Q16" s="120"/>
      <c r="R16" s="120"/>
      <c r="S16" s="120"/>
      <c r="T16" s="121">
        <f t="shared" si="0"/>
        <v>0</v>
      </c>
    </row>
    <row r="17" spans="1:20" customFormat="1" ht="15" x14ac:dyDescent="0.25">
      <c r="A17" s="134" t="s">
        <v>195</v>
      </c>
      <c r="B17" s="135" t="s">
        <v>48</v>
      </c>
      <c r="C17" s="136" t="s">
        <v>111</v>
      </c>
      <c r="D17" s="136"/>
      <c r="E17" s="136"/>
      <c r="F17" s="137">
        <v>1148</v>
      </c>
      <c r="G17" s="136" t="s">
        <v>51</v>
      </c>
      <c r="H17" s="142" t="s">
        <v>93</v>
      </c>
      <c r="I17" s="136"/>
      <c r="J17" s="136"/>
      <c r="K17" s="136"/>
      <c r="L17" s="135"/>
      <c r="M17" s="138"/>
      <c r="N17" s="139">
        <v>3</v>
      </c>
      <c r="O17" s="140"/>
      <c r="P17" s="120"/>
      <c r="Q17" s="120"/>
      <c r="R17" s="120"/>
      <c r="S17" s="120"/>
      <c r="T17" s="121">
        <f t="shared" si="0"/>
        <v>0</v>
      </c>
    </row>
    <row r="18" spans="1:20" customFormat="1" ht="25.5" x14ac:dyDescent="0.25">
      <c r="A18" s="134" t="s">
        <v>195</v>
      </c>
      <c r="B18" s="141" t="s">
        <v>43</v>
      </c>
      <c r="C18" s="142" t="s">
        <v>111</v>
      </c>
      <c r="D18" s="142" t="s">
        <v>92</v>
      </c>
      <c r="E18" s="142" t="s">
        <v>94</v>
      </c>
      <c r="F18" s="143">
        <v>2449</v>
      </c>
      <c r="G18" s="142" t="s">
        <v>51</v>
      </c>
      <c r="H18" s="142" t="s">
        <v>93</v>
      </c>
      <c r="I18" s="142" t="s">
        <v>96</v>
      </c>
      <c r="J18" s="142" t="s">
        <v>97</v>
      </c>
      <c r="K18" s="142"/>
      <c r="L18" s="141" t="s">
        <v>98</v>
      </c>
      <c r="M18" s="144">
        <v>2006</v>
      </c>
      <c r="N18" s="145">
        <v>4</v>
      </c>
      <c r="O18" s="146">
        <v>20</v>
      </c>
      <c r="P18" s="120"/>
      <c r="Q18" s="120"/>
      <c r="R18" s="120"/>
      <c r="S18" s="120"/>
      <c r="T18" s="121">
        <f t="shared" si="0"/>
        <v>0</v>
      </c>
    </row>
    <row r="19" spans="1:20" s="50" customFormat="1" ht="63.75" x14ac:dyDescent="0.25">
      <c r="A19" s="134" t="s">
        <v>195</v>
      </c>
      <c r="B19" s="135" t="s">
        <v>43</v>
      </c>
      <c r="C19" s="136" t="s">
        <v>111</v>
      </c>
      <c r="D19" s="136" t="s">
        <v>49</v>
      </c>
      <c r="E19" s="136" t="s">
        <v>50</v>
      </c>
      <c r="F19" s="137">
        <v>2449</v>
      </c>
      <c r="G19" s="136" t="s">
        <v>51</v>
      </c>
      <c r="H19" s="136" t="s">
        <v>52</v>
      </c>
      <c r="I19" s="136" t="s">
        <v>53</v>
      </c>
      <c r="J19" s="136" t="s">
        <v>70</v>
      </c>
      <c r="K19" s="136"/>
      <c r="L19" s="135" t="s">
        <v>152</v>
      </c>
      <c r="M19" s="138">
        <v>2006</v>
      </c>
      <c r="N19" s="139">
        <v>4</v>
      </c>
      <c r="O19" s="140">
        <v>15</v>
      </c>
      <c r="P19" s="120"/>
      <c r="Q19" s="120"/>
      <c r="R19" s="120"/>
      <c r="S19" s="120"/>
      <c r="T19" s="121">
        <f t="shared" si="0"/>
        <v>0</v>
      </c>
    </row>
    <row r="20" spans="1:20" s="50" customFormat="1" ht="51" x14ac:dyDescent="0.25">
      <c r="A20" s="134" t="s">
        <v>195</v>
      </c>
      <c r="B20" s="141" t="s">
        <v>43</v>
      </c>
      <c r="C20" s="142" t="s">
        <v>111</v>
      </c>
      <c r="D20" s="142" t="s">
        <v>49</v>
      </c>
      <c r="E20" s="142" t="s">
        <v>50</v>
      </c>
      <c r="F20" s="143">
        <v>2449</v>
      </c>
      <c r="G20" s="142" t="s">
        <v>51</v>
      </c>
      <c r="H20" s="142" t="s">
        <v>55</v>
      </c>
      <c r="I20" s="142" t="s">
        <v>71</v>
      </c>
      <c r="J20" s="142"/>
      <c r="K20" s="142"/>
      <c r="L20" s="141" t="s">
        <v>153</v>
      </c>
      <c r="M20" s="144">
        <v>2006</v>
      </c>
      <c r="N20" s="145">
        <v>4</v>
      </c>
      <c r="O20" s="146">
        <v>15</v>
      </c>
      <c r="P20" s="120"/>
      <c r="Q20" s="120"/>
      <c r="R20" s="120"/>
      <c r="S20" s="120"/>
      <c r="T20" s="121">
        <f t="shared" si="0"/>
        <v>0</v>
      </c>
    </row>
    <row r="21" spans="1:20" customFormat="1" ht="51" x14ac:dyDescent="0.25">
      <c r="A21" s="134" t="s">
        <v>195</v>
      </c>
      <c r="B21" s="141" t="s">
        <v>109</v>
      </c>
      <c r="C21" s="142" t="s">
        <v>111</v>
      </c>
      <c r="D21" s="142" t="s">
        <v>49</v>
      </c>
      <c r="E21" s="142" t="s">
        <v>50</v>
      </c>
      <c r="F21" s="143">
        <v>5925</v>
      </c>
      <c r="G21" s="142" t="s">
        <v>51</v>
      </c>
      <c r="H21" s="142" t="s">
        <v>52</v>
      </c>
      <c r="I21" s="142" t="s">
        <v>54</v>
      </c>
      <c r="J21" s="142" t="s">
        <v>62</v>
      </c>
      <c r="K21" s="142"/>
      <c r="L21" s="141" t="s">
        <v>151</v>
      </c>
      <c r="M21" s="144">
        <v>2014</v>
      </c>
      <c r="N21" s="145">
        <v>2</v>
      </c>
      <c r="O21" s="146">
        <v>15</v>
      </c>
      <c r="P21" s="120"/>
      <c r="Q21" s="120"/>
      <c r="R21" s="120"/>
      <c r="S21" s="120"/>
      <c r="T21" s="121">
        <f t="shared" si="0"/>
        <v>0</v>
      </c>
    </row>
    <row r="22" spans="1:20" customFormat="1" ht="51" x14ac:dyDescent="0.25">
      <c r="A22" s="134" t="s">
        <v>195</v>
      </c>
      <c r="B22" s="135" t="s">
        <v>109</v>
      </c>
      <c r="C22" s="136" t="s">
        <v>111</v>
      </c>
      <c r="D22" s="136" t="s">
        <v>49</v>
      </c>
      <c r="E22" s="136" t="s">
        <v>50</v>
      </c>
      <c r="F22" s="137">
        <v>5925</v>
      </c>
      <c r="G22" s="136" t="s">
        <v>51</v>
      </c>
      <c r="H22" s="136" t="s">
        <v>55</v>
      </c>
      <c r="I22" s="136" t="s">
        <v>63</v>
      </c>
      <c r="J22" s="136"/>
      <c r="K22" s="136"/>
      <c r="L22" s="135" t="s">
        <v>64</v>
      </c>
      <c r="M22" s="138">
        <v>2014</v>
      </c>
      <c r="N22" s="139">
        <v>2</v>
      </c>
      <c r="O22" s="140">
        <v>15</v>
      </c>
      <c r="P22" s="120"/>
      <c r="Q22" s="120"/>
      <c r="R22" s="120"/>
      <c r="S22" s="120"/>
      <c r="T22" s="121">
        <f t="shared" si="0"/>
        <v>0</v>
      </c>
    </row>
    <row r="23" spans="1:20" customFormat="1" ht="15" x14ac:dyDescent="0.25">
      <c r="A23" s="134" t="s">
        <v>195</v>
      </c>
      <c r="B23" s="135" t="s">
        <v>109</v>
      </c>
      <c r="C23" s="136" t="s">
        <v>111</v>
      </c>
      <c r="D23" s="136" t="s">
        <v>49</v>
      </c>
      <c r="E23" s="136" t="s">
        <v>50</v>
      </c>
      <c r="F23" s="137">
        <v>5925</v>
      </c>
      <c r="G23" s="136" t="s">
        <v>51</v>
      </c>
      <c r="H23" s="136" t="s">
        <v>126</v>
      </c>
      <c r="I23" s="136"/>
      <c r="J23" s="136"/>
      <c r="K23" s="136"/>
      <c r="L23" s="135"/>
      <c r="M23" s="138"/>
      <c r="N23" s="139"/>
      <c r="O23" s="140"/>
      <c r="P23" s="120"/>
      <c r="Q23" s="120"/>
      <c r="R23" s="120"/>
      <c r="S23" s="120"/>
      <c r="T23" s="121">
        <f t="shared" si="0"/>
        <v>0</v>
      </c>
    </row>
    <row r="24" spans="1:20" customFormat="1" ht="76.5" x14ac:dyDescent="0.25">
      <c r="A24" s="134" t="s">
        <v>195</v>
      </c>
      <c r="B24" s="135" t="s">
        <v>37</v>
      </c>
      <c r="C24" s="136" t="s">
        <v>111</v>
      </c>
      <c r="D24" s="136" t="s">
        <v>49</v>
      </c>
      <c r="E24" s="136" t="s">
        <v>50</v>
      </c>
      <c r="F24" s="137">
        <v>3793</v>
      </c>
      <c r="G24" s="136" t="s">
        <v>51</v>
      </c>
      <c r="H24" s="136" t="s">
        <v>52</v>
      </c>
      <c r="I24" s="136" t="s">
        <v>79</v>
      </c>
      <c r="J24" s="136" t="s">
        <v>80</v>
      </c>
      <c r="K24" s="136"/>
      <c r="L24" s="135" t="s">
        <v>157</v>
      </c>
      <c r="M24" s="138">
        <v>1997</v>
      </c>
      <c r="N24" s="139">
        <v>4</v>
      </c>
      <c r="O24" s="140">
        <v>15</v>
      </c>
      <c r="P24" s="120"/>
      <c r="Q24" s="120"/>
      <c r="R24" s="120"/>
      <c r="S24" s="120"/>
      <c r="T24" s="121">
        <f t="shared" si="0"/>
        <v>0</v>
      </c>
    </row>
    <row r="25" spans="1:20" customFormat="1" ht="51" x14ac:dyDescent="0.25">
      <c r="A25" s="134" t="s">
        <v>195</v>
      </c>
      <c r="B25" s="141" t="s">
        <v>37</v>
      </c>
      <c r="C25" s="142" t="s">
        <v>111</v>
      </c>
      <c r="D25" s="142" t="s">
        <v>49</v>
      </c>
      <c r="E25" s="142" t="s">
        <v>50</v>
      </c>
      <c r="F25" s="143">
        <v>3793</v>
      </c>
      <c r="G25" s="142" t="s">
        <v>51</v>
      </c>
      <c r="H25" s="142" t="s">
        <v>55</v>
      </c>
      <c r="I25" s="142" t="s">
        <v>75</v>
      </c>
      <c r="J25" s="142"/>
      <c r="K25" s="142"/>
      <c r="L25" s="141" t="s">
        <v>158</v>
      </c>
      <c r="M25" s="144">
        <v>1997</v>
      </c>
      <c r="N25" s="145">
        <v>4</v>
      </c>
      <c r="O25" s="146">
        <v>15</v>
      </c>
      <c r="P25" s="120"/>
      <c r="Q25" s="120"/>
      <c r="R25" s="120"/>
      <c r="S25" s="120"/>
      <c r="T25" s="121">
        <f t="shared" si="0"/>
        <v>0</v>
      </c>
    </row>
    <row r="26" spans="1:20" customFormat="1" ht="63.75" x14ac:dyDescent="0.25">
      <c r="A26" s="134" t="s">
        <v>195</v>
      </c>
      <c r="B26" s="135" t="s">
        <v>37</v>
      </c>
      <c r="C26" s="136" t="s">
        <v>111</v>
      </c>
      <c r="D26" s="136" t="s">
        <v>92</v>
      </c>
      <c r="E26" s="136" t="s">
        <v>50</v>
      </c>
      <c r="F26" s="137">
        <v>3793</v>
      </c>
      <c r="G26" s="136" t="s">
        <v>51</v>
      </c>
      <c r="H26" s="136" t="s">
        <v>102</v>
      </c>
      <c r="I26" s="136" t="s">
        <v>103</v>
      </c>
      <c r="J26" s="136"/>
      <c r="K26" s="136"/>
      <c r="L26" s="135" t="s">
        <v>159</v>
      </c>
      <c r="M26" s="138">
        <v>2012</v>
      </c>
      <c r="N26" s="139">
        <v>2</v>
      </c>
      <c r="O26" s="140">
        <v>15</v>
      </c>
      <c r="P26" s="120"/>
      <c r="Q26" s="120"/>
      <c r="R26" s="120"/>
      <c r="S26" s="120"/>
      <c r="T26" s="121">
        <f t="shared" si="0"/>
        <v>0</v>
      </c>
    </row>
    <row r="27" spans="1:20" customFormat="1" ht="51" x14ac:dyDescent="0.25">
      <c r="A27" s="134" t="s">
        <v>195</v>
      </c>
      <c r="B27" s="135" t="s">
        <v>113</v>
      </c>
      <c r="C27" s="136" t="s">
        <v>111</v>
      </c>
      <c r="D27" s="136" t="s">
        <v>49</v>
      </c>
      <c r="E27" s="136" t="s">
        <v>50</v>
      </c>
      <c r="F27" s="137">
        <v>1399</v>
      </c>
      <c r="G27" s="136" t="s">
        <v>51</v>
      </c>
      <c r="H27" s="136" t="s">
        <v>52</v>
      </c>
      <c r="I27" s="136" t="s">
        <v>66</v>
      </c>
      <c r="J27" s="136" t="s">
        <v>67</v>
      </c>
      <c r="K27" s="136"/>
      <c r="L27" s="135" t="s">
        <v>160</v>
      </c>
      <c r="M27" s="138">
        <v>2019</v>
      </c>
      <c r="N27" s="139">
        <v>1</v>
      </c>
      <c r="O27" s="140">
        <v>15</v>
      </c>
      <c r="P27" s="120"/>
      <c r="Q27" s="120"/>
      <c r="R27" s="120"/>
      <c r="S27" s="120"/>
      <c r="T27" s="121">
        <f t="shared" si="0"/>
        <v>0</v>
      </c>
    </row>
    <row r="28" spans="1:20" customFormat="1" ht="51" x14ac:dyDescent="0.25">
      <c r="A28" s="134" t="s">
        <v>195</v>
      </c>
      <c r="B28" s="135" t="s">
        <v>113</v>
      </c>
      <c r="C28" s="136" t="s">
        <v>111</v>
      </c>
      <c r="D28" s="136" t="s">
        <v>49</v>
      </c>
      <c r="E28" s="136" t="s">
        <v>50</v>
      </c>
      <c r="F28" s="137">
        <v>1399</v>
      </c>
      <c r="G28" s="136" t="s">
        <v>51</v>
      </c>
      <c r="H28" s="136" t="s">
        <v>55</v>
      </c>
      <c r="I28" s="136" t="s">
        <v>68</v>
      </c>
      <c r="J28" s="136"/>
      <c r="K28" s="136"/>
      <c r="L28" s="135" t="s">
        <v>69</v>
      </c>
      <c r="M28" s="138">
        <v>2019</v>
      </c>
      <c r="N28" s="139">
        <v>1</v>
      </c>
      <c r="O28" s="140">
        <v>15</v>
      </c>
      <c r="P28" s="120"/>
      <c r="Q28" s="120"/>
      <c r="R28" s="120"/>
      <c r="S28" s="120"/>
      <c r="T28" s="121">
        <f t="shared" si="0"/>
        <v>0</v>
      </c>
    </row>
    <row r="29" spans="1:20" customFormat="1" ht="63.75" x14ac:dyDescent="0.25">
      <c r="A29" s="134" t="s">
        <v>195</v>
      </c>
      <c r="B29" s="135" t="s">
        <v>127</v>
      </c>
      <c r="C29" s="136" t="s">
        <v>111</v>
      </c>
      <c r="D29" s="136" t="s">
        <v>49</v>
      </c>
      <c r="E29" s="136" t="s">
        <v>50</v>
      </c>
      <c r="F29" s="137">
        <v>1291</v>
      </c>
      <c r="G29" s="136" t="s">
        <v>51</v>
      </c>
      <c r="H29" s="136" t="s">
        <v>52</v>
      </c>
      <c r="I29" s="136" t="s">
        <v>53</v>
      </c>
      <c r="J29" s="136"/>
      <c r="K29" s="136"/>
      <c r="L29" s="135" t="s">
        <v>161</v>
      </c>
      <c r="M29" s="138">
        <v>2007</v>
      </c>
      <c r="N29" s="139">
        <v>4</v>
      </c>
      <c r="O29" s="140">
        <v>15</v>
      </c>
      <c r="P29" s="120"/>
      <c r="Q29" s="120"/>
      <c r="R29" s="120"/>
      <c r="S29" s="120"/>
      <c r="T29" s="121">
        <f t="shared" si="0"/>
        <v>0</v>
      </c>
    </row>
    <row r="30" spans="1:20" customFormat="1" ht="51" x14ac:dyDescent="0.25">
      <c r="A30" s="134" t="s">
        <v>195</v>
      </c>
      <c r="B30" s="141" t="s">
        <v>127</v>
      </c>
      <c r="C30" s="142" t="s">
        <v>111</v>
      </c>
      <c r="D30" s="142" t="s">
        <v>49</v>
      </c>
      <c r="E30" s="142" t="s">
        <v>50</v>
      </c>
      <c r="F30" s="143">
        <v>1291</v>
      </c>
      <c r="G30" s="142" t="s">
        <v>51</v>
      </c>
      <c r="H30" s="142" t="s">
        <v>55</v>
      </c>
      <c r="I30" s="142" t="s">
        <v>86</v>
      </c>
      <c r="J30" s="142" t="s">
        <v>87</v>
      </c>
      <c r="K30" s="142"/>
      <c r="L30" s="141" t="s">
        <v>162</v>
      </c>
      <c r="M30" s="144">
        <v>2004</v>
      </c>
      <c r="N30" s="145">
        <v>4</v>
      </c>
      <c r="O30" s="146">
        <v>15</v>
      </c>
      <c r="P30" s="120"/>
      <c r="Q30" s="120"/>
      <c r="R30" s="120"/>
      <c r="S30" s="120"/>
      <c r="T30" s="121">
        <f t="shared" si="0"/>
        <v>0</v>
      </c>
    </row>
    <row r="31" spans="1:20" customFormat="1" ht="51" x14ac:dyDescent="0.25">
      <c r="A31" s="134" t="s">
        <v>195</v>
      </c>
      <c r="B31" s="135" t="s">
        <v>114</v>
      </c>
      <c r="C31" s="136" t="s">
        <v>111</v>
      </c>
      <c r="D31" s="136" t="s">
        <v>49</v>
      </c>
      <c r="E31" s="136" t="s">
        <v>50</v>
      </c>
      <c r="F31" s="137">
        <v>1805</v>
      </c>
      <c r="G31" s="136" t="s">
        <v>51</v>
      </c>
      <c r="H31" s="136" t="s">
        <v>55</v>
      </c>
      <c r="I31" s="136" t="s">
        <v>68</v>
      </c>
      <c r="J31" s="136"/>
      <c r="K31" s="136"/>
      <c r="L31" s="135" t="s">
        <v>77</v>
      </c>
      <c r="M31" s="138">
        <v>2007</v>
      </c>
      <c r="N31" s="139">
        <v>4</v>
      </c>
      <c r="O31" s="140">
        <v>15</v>
      </c>
      <c r="P31" s="120"/>
      <c r="Q31" s="120"/>
      <c r="R31" s="120"/>
      <c r="S31" s="120"/>
      <c r="T31" s="121">
        <f t="shared" si="0"/>
        <v>0</v>
      </c>
    </row>
    <row r="32" spans="1:20" customFormat="1" ht="51" x14ac:dyDescent="0.25">
      <c r="A32" s="134" t="s">
        <v>195</v>
      </c>
      <c r="B32" s="141" t="s">
        <v>36</v>
      </c>
      <c r="C32" s="142" t="s">
        <v>111</v>
      </c>
      <c r="D32" s="142" t="s">
        <v>49</v>
      </c>
      <c r="E32" s="142" t="s">
        <v>50</v>
      </c>
      <c r="F32" s="143">
        <v>1820</v>
      </c>
      <c r="G32" s="142" t="s">
        <v>51</v>
      </c>
      <c r="H32" s="142" t="s">
        <v>52</v>
      </c>
      <c r="I32" s="142" t="s">
        <v>59</v>
      </c>
      <c r="J32" s="142" t="s">
        <v>60</v>
      </c>
      <c r="K32" s="142"/>
      <c r="L32" s="141" t="s">
        <v>163</v>
      </c>
      <c r="M32" s="144">
        <v>2010</v>
      </c>
      <c r="N32" s="145">
        <v>4</v>
      </c>
      <c r="O32" s="146">
        <v>15</v>
      </c>
      <c r="P32" s="120"/>
      <c r="Q32" s="120"/>
      <c r="R32" s="120"/>
      <c r="S32" s="120"/>
      <c r="T32" s="121">
        <f t="shared" si="0"/>
        <v>0</v>
      </c>
    </row>
    <row r="33" spans="1:20" customFormat="1" ht="51" x14ac:dyDescent="0.25">
      <c r="A33" s="134" t="s">
        <v>195</v>
      </c>
      <c r="B33" s="135" t="s">
        <v>36</v>
      </c>
      <c r="C33" s="136" t="s">
        <v>111</v>
      </c>
      <c r="D33" s="136" t="s">
        <v>49</v>
      </c>
      <c r="E33" s="136" t="s">
        <v>50</v>
      </c>
      <c r="F33" s="137">
        <v>1820</v>
      </c>
      <c r="G33" s="136" t="s">
        <v>51</v>
      </c>
      <c r="H33" s="136" t="s">
        <v>55</v>
      </c>
      <c r="I33" s="136" t="s">
        <v>61</v>
      </c>
      <c r="J33" s="136"/>
      <c r="K33" s="136"/>
      <c r="L33" s="135" t="s">
        <v>164</v>
      </c>
      <c r="M33" s="138">
        <v>2010</v>
      </c>
      <c r="N33" s="139">
        <v>2</v>
      </c>
      <c r="O33" s="140">
        <v>15</v>
      </c>
      <c r="P33" s="120"/>
      <c r="Q33" s="120"/>
      <c r="R33" s="120"/>
      <c r="S33" s="120"/>
      <c r="T33" s="121">
        <f t="shared" si="0"/>
        <v>0</v>
      </c>
    </row>
    <row r="34" spans="1:20" customFormat="1" ht="15" x14ac:dyDescent="0.25">
      <c r="A34" s="134" t="s">
        <v>195</v>
      </c>
      <c r="B34" s="135" t="s">
        <v>36</v>
      </c>
      <c r="C34" s="136" t="s">
        <v>111</v>
      </c>
      <c r="D34" s="136" t="s">
        <v>49</v>
      </c>
      <c r="E34" s="136" t="s">
        <v>50</v>
      </c>
      <c r="F34" s="137">
        <v>1820</v>
      </c>
      <c r="G34" s="136" t="s">
        <v>51</v>
      </c>
      <c r="H34" s="136" t="s">
        <v>102</v>
      </c>
      <c r="I34" s="136"/>
      <c r="J34" s="136"/>
      <c r="K34" s="136"/>
      <c r="L34" s="135"/>
      <c r="M34" s="138"/>
      <c r="N34" s="139"/>
      <c r="O34" s="140"/>
      <c r="P34" s="120"/>
      <c r="Q34" s="120"/>
      <c r="R34" s="120"/>
      <c r="S34" s="120"/>
      <c r="T34" s="121">
        <f t="shared" si="0"/>
        <v>0</v>
      </c>
    </row>
    <row r="35" spans="1:20" customFormat="1" ht="51" x14ac:dyDescent="0.25">
      <c r="A35" s="134" t="s">
        <v>195</v>
      </c>
      <c r="B35" s="135" t="s">
        <v>46</v>
      </c>
      <c r="C35" s="136" t="s">
        <v>111</v>
      </c>
      <c r="D35" s="136" t="s">
        <v>49</v>
      </c>
      <c r="E35" s="136" t="s">
        <v>50</v>
      </c>
      <c r="F35" s="137">
        <v>2095</v>
      </c>
      <c r="G35" s="136" t="s">
        <v>51</v>
      </c>
      <c r="H35" s="136" t="s">
        <v>52</v>
      </c>
      <c r="I35" s="136" t="s">
        <v>82</v>
      </c>
      <c r="J35" s="136"/>
      <c r="K35" s="136"/>
      <c r="L35" s="135" t="s">
        <v>165</v>
      </c>
      <c r="M35" s="138">
        <v>1996</v>
      </c>
      <c r="N35" s="139">
        <v>4</v>
      </c>
      <c r="O35" s="140">
        <v>15</v>
      </c>
      <c r="P35" s="120"/>
      <c r="Q35" s="120"/>
      <c r="R35" s="120"/>
      <c r="S35" s="120"/>
      <c r="T35" s="121">
        <f t="shared" si="0"/>
        <v>0</v>
      </c>
    </row>
    <row r="36" spans="1:20" customFormat="1" ht="51" x14ac:dyDescent="0.25">
      <c r="A36" s="134" t="s">
        <v>195</v>
      </c>
      <c r="B36" s="141" t="s">
        <v>46</v>
      </c>
      <c r="C36" s="142" t="s">
        <v>111</v>
      </c>
      <c r="D36" s="142" t="s">
        <v>49</v>
      </c>
      <c r="E36" s="142" t="s">
        <v>50</v>
      </c>
      <c r="F36" s="143">
        <v>2095</v>
      </c>
      <c r="G36" s="142" t="s">
        <v>51</v>
      </c>
      <c r="H36" s="142" t="s">
        <v>55</v>
      </c>
      <c r="I36" s="142" t="s">
        <v>84</v>
      </c>
      <c r="J36" s="142"/>
      <c r="K36" s="142"/>
      <c r="L36" s="141" t="s">
        <v>166</v>
      </c>
      <c r="M36" s="144">
        <v>2006</v>
      </c>
      <c r="N36" s="145">
        <v>4</v>
      </c>
      <c r="O36" s="146">
        <v>15</v>
      </c>
      <c r="P36" s="120"/>
      <c r="Q36" s="120"/>
      <c r="R36" s="120"/>
      <c r="S36" s="120"/>
      <c r="T36" s="121">
        <f t="shared" si="0"/>
        <v>0</v>
      </c>
    </row>
    <row r="37" spans="1:20" customFormat="1" ht="51" x14ac:dyDescent="0.25">
      <c r="A37" s="134" t="s">
        <v>195</v>
      </c>
      <c r="B37" s="135" t="s">
        <v>45</v>
      </c>
      <c r="C37" s="136" t="s">
        <v>111</v>
      </c>
      <c r="D37" s="136" t="s">
        <v>49</v>
      </c>
      <c r="E37" s="136" t="s">
        <v>50</v>
      </c>
      <c r="F37" s="137">
        <v>1141</v>
      </c>
      <c r="G37" s="136" t="s">
        <v>51</v>
      </c>
      <c r="H37" s="136" t="s">
        <v>52</v>
      </c>
      <c r="I37" s="136" t="s">
        <v>82</v>
      </c>
      <c r="J37" s="136" t="s">
        <v>83</v>
      </c>
      <c r="K37" s="136"/>
      <c r="L37" s="135" t="s">
        <v>270</v>
      </c>
      <c r="M37" s="138">
        <v>2006</v>
      </c>
      <c r="N37" s="139">
        <v>4</v>
      </c>
      <c r="O37" s="140">
        <v>12</v>
      </c>
      <c r="P37" s="120"/>
      <c r="Q37" s="120"/>
      <c r="R37" s="120"/>
      <c r="S37" s="120"/>
      <c r="T37" s="121">
        <f t="shared" si="0"/>
        <v>0</v>
      </c>
    </row>
    <row r="38" spans="1:20" customFormat="1" ht="51" x14ac:dyDescent="0.25">
      <c r="A38" s="134" t="s">
        <v>195</v>
      </c>
      <c r="B38" s="141" t="s">
        <v>45</v>
      </c>
      <c r="C38" s="142" t="s">
        <v>111</v>
      </c>
      <c r="D38" s="142" t="s">
        <v>49</v>
      </c>
      <c r="E38" s="142" t="s">
        <v>50</v>
      </c>
      <c r="F38" s="143">
        <v>1141</v>
      </c>
      <c r="G38" s="142" t="s">
        <v>51</v>
      </c>
      <c r="H38" s="142" t="s">
        <v>55</v>
      </c>
      <c r="I38" s="142" t="s">
        <v>65</v>
      </c>
      <c r="J38" s="142"/>
      <c r="K38" s="142"/>
      <c r="L38" s="141" t="s">
        <v>167</v>
      </c>
      <c r="M38" s="144">
        <v>2018</v>
      </c>
      <c r="N38" s="145">
        <v>1</v>
      </c>
      <c r="O38" s="146">
        <v>15</v>
      </c>
      <c r="P38" s="120"/>
      <c r="Q38" s="120"/>
      <c r="R38" s="120"/>
      <c r="S38" s="120"/>
      <c r="T38" s="121">
        <f t="shared" si="0"/>
        <v>0</v>
      </c>
    </row>
    <row r="39" spans="1:20" customFormat="1" ht="51" x14ac:dyDescent="0.25">
      <c r="A39" s="134" t="s">
        <v>195</v>
      </c>
      <c r="B39" s="141" t="s">
        <v>39</v>
      </c>
      <c r="C39" s="142" t="s">
        <v>111</v>
      </c>
      <c r="D39" s="142" t="s">
        <v>49</v>
      </c>
      <c r="E39" s="142" t="s">
        <v>50</v>
      </c>
      <c r="F39" s="143">
        <v>1786</v>
      </c>
      <c r="G39" s="142" t="s">
        <v>51</v>
      </c>
      <c r="H39" s="142" t="s">
        <v>52</v>
      </c>
      <c r="I39" s="142" t="s">
        <v>68</v>
      </c>
      <c r="J39" s="142"/>
      <c r="K39" s="142"/>
      <c r="L39" s="141" t="s">
        <v>168</v>
      </c>
      <c r="M39" s="144">
        <v>2008</v>
      </c>
      <c r="N39" s="145">
        <v>1</v>
      </c>
      <c r="O39" s="146">
        <v>15</v>
      </c>
      <c r="P39" s="120"/>
      <c r="Q39" s="120"/>
      <c r="R39" s="120"/>
      <c r="S39" s="120"/>
      <c r="T39" s="121">
        <f t="shared" si="0"/>
        <v>0</v>
      </c>
    </row>
    <row r="40" spans="1:20" customFormat="1" ht="51" x14ac:dyDescent="0.25">
      <c r="A40" s="134" t="s">
        <v>195</v>
      </c>
      <c r="B40" s="135" t="s">
        <v>39</v>
      </c>
      <c r="C40" s="136" t="s">
        <v>111</v>
      </c>
      <c r="D40" s="136" t="s">
        <v>49</v>
      </c>
      <c r="E40" s="136" t="s">
        <v>50</v>
      </c>
      <c r="F40" s="137">
        <v>1786</v>
      </c>
      <c r="G40" s="136" t="s">
        <v>51</v>
      </c>
      <c r="H40" s="136" t="s">
        <v>55</v>
      </c>
      <c r="I40" s="136" t="s">
        <v>53</v>
      </c>
      <c r="J40" s="136"/>
      <c r="K40" s="136"/>
      <c r="L40" s="135" t="s">
        <v>91</v>
      </c>
      <c r="M40" s="138">
        <v>2008</v>
      </c>
      <c r="N40" s="139">
        <v>1</v>
      </c>
      <c r="O40" s="140">
        <v>15</v>
      </c>
      <c r="P40" s="120"/>
      <c r="Q40" s="120"/>
      <c r="R40" s="120"/>
      <c r="S40" s="120"/>
      <c r="T40" s="121">
        <f t="shared" si="0"/>
        <v>0</v>
      </c>
    </row>
    <row r="41" spans="1:20" customFormat="1" ht="25.5" x14ac:dyDescent="0.25">
      <c r="A41" s="134" t="s">
        <v>195</v>
      </c>
      <c r="B41" s="141" t="s">
        <v>117</v>
      </c>
      <c r="C41" s="142" t="s">
        <v>111</v>
      </c>
      <c r="D41" s="142" t="s">
        <v>92</v>
      </c>
      <c r="E41" s="142" t="s">
        <v>94</v>
      </c>
      <c r="F41" s="143">
        <v>1286</v>
      </c>
      <c r="G41" s="142" t="s">
        <v>51</v>
      </c>
      <c r="H41" s="142" t="s">
        <v>93</v>
      </c>
      <c r="I41" s="142"/>
      <c r="J41" s="142"/>
      <c r="K41" s="142"/>
      <c r="L41" s="141" t="s">
        <v>98</v>
      </c>
      <c r="M41" s="144">
        <v>2009</v>
      </c>
      <c r="N41" s="145">
        <v>2</v>
      </c>
      <c r="O41" s="146">
        <v>20</v>
      </c>
      <c r="P41" s="120"/>
      <c r="Q41" s="120"/>
      <c r="R41" s="120"/>
      <c r="S41" s="120"/>
      <c r="T41" s="121">
        <f t="shared" si="0"/>
        <v>0</v>
      </c>
    </row>
    <row r="42" spans="1:20" customFormat="1" ht="51" x14ac:dyDescent="0.25">
      <c r="A42" s="134" t="s">
        <v>195</v>
      </c>
      <c r="B42" s="135" t="s">
        <v>117</v>
      </c>
      <c r="C42" s="136" t="s">
        <v>111</v>
      </c>
      <c r="D42" s="136" t="s">
        <v>49</v>
      </c>
      <c r="E42" s="136" t="s">
        <v>50</v>
      </c>
      <c r="F42" s="137">
        <v>1286</v>
      </c>
      <c r="G42" s="136" t="s">
        <v>51</v>
      </c>
      <c r="H42" s="136" t="s">
        <v>52</v>
      </c>
      <c r="I42" s="136" t="s">
        <v>65</v>
      </c>
      <c r="J42" s="136"/>
      <c r="K42" s="136"/>
      <c r="L42" s="135" t="s">
        <v>168</v>
      </c>
      <c r="M42" s="138">
        <v>2009</v>
      </c>
      <c r="N42" s="139">
        <v>4</v>
      </c>
      <c r="O42" s="140">
        <v>15</v>
      </c>
      <c r="P42" s="120"/>
      <c r="Q42" s="120"/>
      <c r="R42" s="120"/>
      <c r="S42" s="120"/>
      <c r="T42" s="121">
        <f t="shared" si="0"/>
        <v>0</v>
      </c>
    </row>
    <row r="43" spans="1:20" customFormat="1" ht="51" x14ac:dyDescent="0.25">
      <c r="A43" s="134" t="s">
        <v>195</v>
      </c>
      <c r="B43" s="141" t="s">
        <v>117</v>
      </c>
      <c r="C43" s="142" t="s">
        <v>111</v>
      </c>
      <c r="D43" s="142" t="s">
        <v>49</v>
      </c>
      <c r="E43" s="142" t="s">
        <v>50</v>
      </c>
      <c r="F43" s="143">
        <v>1286</v>
      </c>
      <c r="G43" s="142" t="s">
        <v>51</v>
      </c>
      <c r="H43" s="142" t="s">
        <v>55</v>
      </c>
      <c r="I43" s="142"/>
      <c r="J43" s="142" t="s">
        <v>53</v>
      </c>
      <c r="K43" s="142"/>
      <c r="L43" s="141" t="s">
        <v>162</v>
      </c>
      <c r="M43" s="144">
        <v>2009</v>
      </c>
      <c r="N43" s="145">
        <v>3</v>
      </c>
      <c r="O43" s="146">
        <v>15</v>
      </c>
      <c r="P43" s="120"/>
      <c r="Q43" s="120"/>
      <c r="R43" s="120"/>
      <c r="S43" s="120"/>
      <c r="T43" s="121">
        <f t="shared" si="0"/>
        <v>0</v>
      </c>
    </row>
    <row r="44" spans="1:20" customFormat="1" ht="63.75" x14ac:dyDescent="0.25">
      <c r="A44" s="134" t="s">
        <v>195</v>
      </c>
      <c r="B44" s="141" t="s">
        <v>44</v>
      </c>
      <c r="C44" s="142" t="s">
        <v>111</v>
      </c>
      <c r="D44" s="142" t="s">
        <v>92</v>
      </c>
      <c r="E44" s="142" t="s">
        <v>50</v>
      </c>
      <c r="F44" s="143">
        <v>1</v>
      </c>
      <c r="G44" s="142" t="s">
        <v>95</v>
      </c>
      <c r="H44" s="142" t="s">
        <v>93</v>
      </c>
      <c r="I44" s="142" t="s">
        <v>99</v>
      </c>
      <c r="J44" s="142"/>
      <c r="K44" s="142"/>
      <c r="L44" s="141" t="s">
        <v>100</v>
      </c>
      <c r="M44" s="144">
        <v>2011</v>
      </c>
      <c r="N44" s="145">
        <v>2</v>
      </c>
      <c r="O44" s="146">
        <v>15</v>
      </c>
      <c r="P44" s="120"/>
      <c r="Q44" s="120"/>
      <c r="R44" s="120"/>
      <c r="S44" s="120"/>
      <c r="T44" s="121">
        <f t="shared" si="0"/>
        <v>0</v>
      </c>
    </row>
    <row r="45" spans="1:20" customFormat="1" ht="63.75" x14ac:dyDescent="0.25">
      <c r="A45" s="134" t="s">
        <v>195</v>
      </c>
      <c r="B45" s="135" t="s">
        <v>44</v>
      </c>
      <c r="C45" s="136" t="s">
        <v>111</v>
      </c>
      <c r="D45" s="136" t="s">
        <v>49</v>
      </c>
      <c r="E45" s="136" t="s">
        <v>50</v>
      </c>
      <c r="F45" s="137">
        <v>945</v>
      </c>
      <c r="G45" s="136" t="s">
        <v>51</v>
      </c>
      <c r="H45" s="136" t="s">
        <v>52</v>
      </c>
      <c r="I45" s="136" t="s">
        <v>76</v>
      </c>
      <c r="J45" s="136"/>
      <c r="K45" s="136"/>
      <c r="L45" s="135" t="s">
        <v>169</v>
      </c>
      <c r="M45" s="138">
        <v>2011</v>
      </c>
      <c r="N45" s="139">
        <v>2</v>
      </c>
      <c r="O45" s="140">
        <v>15</v>
      </c>
      <c r="P45" s="120"/>
      <c r="Q45" s="120"/>
      <c r="R45" s="120"/>
      <c r="S45" s="120"/>
      <c r="T45" s="121">
        <f t="shared" si="0"/>
        <v>0</v>
      </c>
    </row>
    <row r="46" spans="1:20" customFormat="1" ht="51" x14ac:dyDescent="0.25">
      <c r="A46" s="134" t="s">
        <v>195</v>
      </c>
      <c r="B46" s="141" t="s">
        <v>44</v>
      </c>
      <c r="C46" s="142" t="s">
        <v>111</v>
      </c>
      <c r="D46" s="142" t="s">
        <v>49</v>
      </c>
      <c r="E46" s="142" t="s">
        <v>50</v>
      </c>
      <c r="F46" s="143">
        <v>945</v>
      </c>
      <c r="G46" s="142" t="s">
        <v>51</v>
      </c>
      <c r="H46" s="142" t="s">
        <v>55</v>
      </c>
      <c r="I46" s="142" t="s">
        <v>68</v>
      </c>
      <c r="J46" s="142"/>
      <c r="K46" s="142"/>
      <c r="L46" s="141" t="s">
        <v>69</v>
      </c>
      <c r="M46" s="144">
        <v>2011</v>
      </c>
      <c r="N46" s="145">
        <v>2</v>
      </c>
      <c r="O46" s="146">
        <v>15</v>
      </c>
      <c r="P46" s="120"/>
      <c r="Q46" s="120"/>
      <c r="R46" s="120"/>
      <c r="S46" s="120"/>
      <c r="T46" s="121">
        <f t="shared" si="0"/>
        <v>0</v>
      </c>
    </row>
    <row r="47" spans="1:20" customFormat="1" ht="25.5" x14ac:dyDescent="0.25">
      <c r="A47" s="134" t="s">
        <v>195</v>
      </c>
      <c r="B47" s="141" t="s">
        <v>44</v>
      </c>
      <c r="C47" s="142" t="s">
        <v>111</v>
      </c>
      <c r="D47" s="142" t="s">
        <v>49</v>
      </c>
      <c r="E47" s="142" t="s">
        <v>50</v>
      </c>
      <c r="F47" s="143">
        <v>945</v>
      </c>
      <c r="G47" s="142" t="s">
        <v>51</v>
      </c>
      <c r="H47" s="142" t="s">
        <v>93</v>
      </c>
      <c r="I47" s="142" t="s">
        <v>128</v>
      </c>
      <c r="J47" s="142" t="s">
        <v>129</v>
      </c>
      <c r="K47" s="142"/>
      <c r="L47" s="141" t="s">
        <v>130</v>
      </c>
      <c r="M47" s="144">
        <v>2023</v>
      </c>
      <c r="N47" s="145">
        <v>1</v>
      </c>
      <c r="O47" s="146">
        <v>20</v>
      </c>
      <c r="P47" s="120"/>
      <c r="Q47" s="120"/>
      <c r="R47" s="120"/>
      <c r="S47" s="120"/>
      <c r="T47" s="121">
        <f t="shared" si="0"/>
        <v>0</v>
      </c>
    </row>
    <row r="48" spans="1:20" customFormat="1" ht="25.5" x14ac:dyDescent="0.25">
      <c r="A48" s="134" t="s">
        <v>195</v>
      </c>
      <c r="B48" s="135" t="s">
        <v>72</v>
      </c>
      <c r="C48" s="136" t="s">
        <v>111</v>
      </c>
      <c r="D48" s="136" t="s">
        <v>92</v>
      </c>
      <c r="E48" s="136" t="s">
        <v>94</v>
      </c>
      <c r="F48" s="137">
        <v>1790</v>
      </c>
      <c r="G48" s="136" t="s">
        <v>51</v>
      </c>
      <c r="H48" s="136" t="s">
        <v>93</v>
      </c>
      <c r="I48" s="136" t="s">
        <v>96</v>
      </c>
      <c r="J48" s="136" t="s">
        <v>97</v>
      </c>
      <c r="K48" s="136"/>
      <c r="L48" s="135" t="s">
        <v>98</v>
      </c>
      <c r="M48" s="138">
        <v>2014</v>
      </c>
      <c r="N48" s="139">
        <v>1</v>
      </c>
      <c r="O48" s="140">
        <v>20</v>
      </c>
      <c r="P48" s="120"/>
      <c r="Q48" s="120"/>
      <c r="R48" s="120"/>
      <c r="S48" s="120"/>
      <c r="T48" s="121">
        <f t="shared" si="0"/>
        <v>0</v>
      </c>
    </row>
    <row r="49" spans="1:20" ht="51" x14ac:dyDescent="0.2">
      <c r="A49" s="134" t="s">
        <v>195</v>
      </c>
      <c r="B49" s="141" t="s">
        <v>72</v>
      </c>
      <c r="C49" s="142" t="s">
        <v>111</v>
      </c>
      <c r="D49" s="142" t="s">
        <v>49</v>
      </c>
      <c r="E49" s="142" t="s">
        <v>50</v>
      </c>
      <c r="F49" s="143">
        <v>1790</v>
      </c>
      <c r="G49" s="142" t="s">
        <v>51</v>
      </c>
      <c r="H49" s="142" t="s">
        <v>52</v>
      </c>
      <c r="I49" s="142" t="s">
        <v>73</v>
      </c>
      <c r="J49" s="142" t="s">
        <v>74</v>
      </c>
      <c r="K49" s="142"/>
      <c r="L49" s="141" t="s">
        <v>170</v>
      </c>
      <c r="M49" s="144">
        <v>2014</v>
      </c>
      <c r="N49" s="145">
        <v>2</v>
      </c>
      <c r="O49" s="146">
        <v>15</v>
      </c>
      <c r="P49" s="122"/>
      <c r="Q49" s="122"/>
      <c r="R49" s="122"/>
      <c r="S49" s="123"/>
      <c r="T49" s="121">
        <f t="shared" si="0"/>
        <v>0</v>
      </c>
    </row>
    <row r="50" spans="1:20" ht="51" x14ac:dyDescent="0.2">
      <c r="A50" s="134" t="s">
        <v>195</v>
      </c>
      <c r="B50" s="135" t="s">
        <v>72</v>
      </c>
      <c r="C50" s="136" t="s">
        <v>111</v>
      </c>
      <c r="D50" s="136" t="s">
        <v>49</v>
      </c>
      <c r="E50" s="136" t="s">
        <v>50</v>
      </c>
      <c r="F50" s="137">
        <v>1790</v>
      </c>
      <c r="G50" s="136" t="s">
        <v>51</v>
      </c>
      <c r="H50" s="136" t="s">
        <v>55</v>
      </c>
      <c r="I50" s="134" t="s">
        <v>131</v>
      </c>
      <c r="J50" s="134" t="s">
        <v>132</v>
      </c>
      <c r="K50" s="136"/>
      <c r="L50" s="135" t="s">
        <v>106</v>
      </c>
      <c r="M50" s="138">
        <v>2023</v>
      </c>
      <c r="N50" s="139">
        <v>1</v>
      </c>
      <c r="O50" s="140">
        <v>15</v>
      </c>
      <c r="P50" s="122"/>
      <c r="Q50" s="122"/>
      <c r="R50" s="122"/>
      <c r="S50" s="122"/>
      <c r="T50" s="121">
        <f t="shared" si="0"/>
        <v>0</v>
      </c>
    </row>
    <row r="51" spans="1:20" ht="63.75" x14ac:dyDescent="0.2">
      <c r="A51" s="134" t="s">
        <v>195</v>
      </c>
      <c r="B51" s="141" t="s">
        <v>108</v>
      </c>
      <c r="C51" s="142" t="s">
        <v>112</v>
      </c>
      <c r="D51" s="142" t="s">
        <v>49</v>
      </c>
      <c r="E51" s="142" t="s">
        <v>56</v>
      </c>
      <c r="F51" s="143">
        <v>1970</v>
      </c>
      <c r="G51" s="142" t="s">
        <v>51</v>
      </c>
      <c r="H51" s="142" t="s">
        <v>52</v>
      </c>
      <c r="I51" s="142" t="s">
        <v>57</v>
      </c>
      <c r="J51" s="142"/>
      <c r="K51" s="142"/>
      <c r="L51" s="141" t="s">
        <v>172</v>
      </c>
      <c r="M51" s="144">
        <v>2001</v>
      </c>
      <c r="N51" s="145">
        <v>4</v>
      </c>
      <c r="O51" s="146">
        <v>15</v>
      </c>
      <c r="P51" s="122"/>
      <c r="Q51" s="122"/>
      <c r="R51" s="122"/>
      <c r="S51" s="122"/>
      <c r="T51" s="121">
        <f t="shared" si="0"/>
        <v>0</v>
      </c>
    </row>
    <row r="52" spans="1:20" ht="51" x14ac:dyDescent="0.2">
      <c r="A52" s="134" t="s">
        <v>195</v>
      </c>
      <c r="B52" s="135" t="s">
        <v>108</v>
      </c>
      <c r="C52" s="136" t="s">
        <v>112</v>
      </c>
      <c r="D52" s="136" t="s">
        <v>49</v>
      </c>
      <c r="E52" s="136" t="s">
        <v>56</v>
      </c>
      <c r="F52" s="137">
        <v>1970</v>
      </c>
      <c r="G52" s="136" t="s">
        <v>51</v>
      </c>
      <c r="H52" s="136" t="s">
        <v>55</v>
      </c>
      <c r="I52" s="136" t="s">
        <v>58</v>
      </c>
      <c r="J52" s="136"/>
      <c r="K52" s="136"/>
      <c r="L52" s="135" t="s">
        <v>173</v>
      </c>
      <c r="M52" s="138">
        <v>2001</v>
      </c>
      <c r="N52" s="139">
        <v>4</v>
      </c>
      <c r="O52" s="140">
        <v>15</v>
      </c>
      <c r="P52" s="122"/>
      <c r="Q52" s="122"/>
      <c r="R52" s="122"/>
      <c r="S52" s="122"/>
      <c r="T52" s="121">
        <f t="shared" si="0"/>
        <v>0</v>
      </c>
    </row>
    <row r="53" spans="1:20" ht="63.75" x14ac:dyDescent="0.2">
      <c r="A53" s="134" t="s">
        <v>195</v>
      </c>
      <c r="B53" s="141" t="s">
        <v>116</v>
      </c>
      <c r="C53" s="142" t="s">
        <v>115</v>
      </c>
      <c r="D53" s="142" t="s">
        <v>92</v>
      </c>
      <c r="E53" s="142" t="s">
        <v>50</v>
      </c>
      <c r="F53" s="143">
        <v>6488</v>
      </c>
      <c r="G53" s="142" t="s">
        <v>51</v>
      </c>
      <c r="H53" s="142" t="s">
        <v>93</v>
      </c>
      <c r="I53" s="142" t="s">
        <v>68</v>
      </c>
      <c r="J53" s="142"/>
      <c r="K53" s="142"/>
      <c r="L53" s="141" t="s">
        <v>101</v>
      </c>
      <c r="M53" s="144">
        <v>2014</v>
      </c>
      <c r="N53" s="145">
        <v>2</v>
      </c>
      <c r="O53" s="146">
        <v>15</v>
      </c>
      <c r="P53" s="122"/>
      <c r="Q53" s="122"/>
      <c r="R53" s="122"/>
      <c r="S53" s="122"/>
      <c r="T53" s="121">
        <f t="shared" si="0"/>
        <v>0</v>
      </c>
    </row>
    <row r="54" spans="1:20" ht="51" x14ac:dyDescent="0.2">
      <c r="A54" s="134" t="s">
        <v>195</v>
      </c>
      <c r="B54" s="135" t="s">
        <v>116</v>
      </c>
      <c r="C54" s="136" t="s">
        <v>115</v>
      </c>
      <c r="D54" s="136" t="s">
        <v>49</v>
      </c>
      <c r="E54" s="136" t="s">
        <v>50</v>
      </c>
      <c r="F54" s="137">
        <v>6488</v>
      </c>
      <c r="G54" s="136" t="s">
        <v>51</v>
      </c>
      <c r="H54" s="136" t="s">
        <v>52</v>
      </c>
      <c r="I54" s="136" t="s">
        <v>54</v>
      </c>
      <c r="J54" s="136" t="s">
        <v>53</v>
      </c>
      <c r="K54" s="136"/>
      <c r="L54" s="135" t="s">
        <v>174</v>
      </c>
      <c r="M54" s="138">
        <v>2014</v>
      </c>
      <c r="N54" s="139">
        <v>1</v>
      </c>
      <c r="O54" s="140">
        <v>15</v>
      </c>
      <c r="P54" s="122"/>
      <c r="Q54" s="122"/>
      <c r="R54" s="122"/>
      <c r="S54" s="122"/>
      <c r="T54" s="121">
        <f t="shared" si="0"/>
        <v>0</v>
      </c>
    </row>
    <row r="55" spans="1:20" ht="51" x14ac:dyDescent="0.2">
      <c r="A55" s="134" t="s">
        <v>195</v>
      </c>
      <c r="B55" s="141" t="s">
        <v>116</v>
      </c>
      <c r="C55" s="142" t="s">
        <v>115</v>
      </c>
      <c r="D55" s="142" t="s">
        <v>49</v>
      </c>
      <c r="E55" s="142" t="s">
        <v>50</v>
      </c>
      <c r="F55" s="143">
        <v>6488</v>
      </c>
      <c r="G55" s="142" t="s">
        <v>51</v>
      </c>
      <c r="H55" s="142" t="s">
        <v>55</v>
      </c>
      <c r="I55" s="142" t="s">
        <v>68</v>
      </c>
      <c r="J55" s="142"/>
      <c r="K55" s="142"/>
      <c r="L55" s="141" t="s">
        <v>78</v>
      </c>
      <c r="M55" s="144">
        <v>2019</v>
      </c>
      <c r="N55" s="145">
        <v>1</v>
      </c>
      <c r="O55" s="146">
        <v>15</v>
      </c>
      <c r="P55" s="122"/>
      <c r="Q55" s="122"/>
      <c r="R55" s="122"/>
      <c r="S55" s="122"/>
      <c r="T55" s="121">
        <f t="shared" si="0"/>
        <v>0</v>
      </c>
    </row>
    <row r="56" spans="1:20" ht="51" x14ac:dyDescent="0.2">
      <c r="A56" s="134" t="s">
        <v>195</v>
      </c>
      <c r="B56" s="135" t="s">
        <v>38</v>
      </c>
      <c r="C56" s="136" t="s">
        <v>111</v>
      </c>
      <c r="D56" s="136" t="s">
        <v>49</v>
      </c>
      <c r="E56" s="136" t="s">
        <v>50</v>
      </c>
      <c r="F56" s="137">
        <v>1743.38</v>
      </c>
      <c r="G56" s="136" t="s">
        <v>51</v>
      </c>
      <c r="H56" s="136" t="s">
        <v>52</v>
      </c>
      <c r="I56" s="136" t="s">
        <v>65</v>
      </c>
      <c r="J56" s="136"/>
      <c r="K56" s="136"/>
      <c r="L56" s="135" t="s">
        <v>175</v>
      </c>
      <c r="M56" s="138">
        <v>2009</v>
      </c>
      <c r="N56" s="139">
        <v>3</v>
      </c>
      <c r="O56" s="140">
        <v>15</v>
      </c>
      <c r="P56" s="124"/>
      <c r="Q56" s="124"/>
      <c r="R56" s="124"/>
      <c r="S56" s="124"/>
      <c r="T56" s="121">
        <f t="shared" si="0"/>
        <v>0</v>
      </c>
    </row>
    <row r="57" spans="1:20" ht="51" x14ac:dyDescent="0.2">
      <c r="A57" s="134" t="s">
        <v>195</v>
      </c>
      <c r="B57" s="141" t="s">
        <v>38</v>
      </c>
      <c r="C57" s="142" t="s">
        <v>111</v>
      </c>
      <c r="D57" s="142" t="s">
        <v>49</v>
      </c>
      <c r="E57" s="142" t="s">
        <v>50</v>
      </c>
      <c r="F57" s="143">
        <v>1743.38</v>
      </c>
      <c r="G57" s="142" t="s">
        <v>51</v>
      </c>
      <c r="H57" s="142" t="s">
        <v>55</v>
      </c>
      <c r="I57" s="142" t="s">
        <v>53</v>
      </c>
      <c r="J57" s="142"/>
      <c r="K57" s="142"/>
      <c r="L57" s="141" t="s">
        <v>176</v>
      </c>
      <c r="M57" s="144">
        <v>2005</v>
      </c>
      <c r="N57" s="145">
        <v>4</v>
      </c>
      <c r="O57" s="146">
        <v>15</v>
      </c>
      <c r="P57" s="118"/>
      <c r="Q57" s="118"/>
      <c r="R57" s="118"/>
      <c r="S57" s="118"/>
      <c r="T57" s="121">
        <f t="shared" si="0"/>
        <v>0</v>
      </c>
    </row>
    <row r="58" spans="1:20" x14ac:dyDescent="0.2">
      <c r="A58" s="134" t="s">
        <v>195</v>
      </c>
      <c r="B58" s="147" t="s">
        <v>133</v>
      </c>
      <c r="C58" s="142" t="s">
        <v>111</v>
      </c>
      <c r="D58" s="136" t="s">
        <v>49</v>
      </c>
      <c r="E58" s="136" t="s">
        <v>50</v>
      </c>
      <c r="F58" s="137">
        <v>1570</v>
      </c>
      <c r="G58" s="136" t="s">
        <v>51</v>
      </c>
      <c r="H58" s="136" t="s">
        <v>52</v>
      </c>
      <c r="I58" s="134" t="s">
        <v>66</v>
      </c>
      <c r="J58" s="147" t="s">
        <v>134</v>
      </c>
      <c r="K58" s="134"/>
      <c r="L58" s="134"/>
      <c r="M58" s="134">
        <v>2022</v>
      </c>
      <c r="N58" s="134">
        <v>1</v>
      </c>
      <c r="O58" s="148">
        <v>15</v>
      </c>
      <c r="P58" s="118"/>
      <c r="Q58" s="118"/>
      <c r="R58" s="118"/>
      <c r="S58" s="118"/>
      <c r="T58" s="121">
        <f t="shared" si="0"/>
        <v>0</v>
      </c>
    </row>
    <row r="59" spans="1:20" ht="51" x14ac:dyDescent="0.2">
      <c r="A59" s="134" t="s">
        <v>195</v>
      </c>
      <c r="B59" s="147" t="s">
        <v>133</v>
      </c>
      <c r="C59" s="142" t="s">
        <v>111</v>
      </c>
      <c r="D59" s="136" t="s">
        <v>49</v>
      </c>
      <c r="E59" s="136" t="s">
        <v>50</v>
      </c>
      <c r="F59" s="137">
        <v>1570</v>
      </c>
      <c r="G59" s="136" t="s">
        <v>51</v>
      </c>
      <c r="H59" s="142" t="s">
        <v>55</v>
      </c>
      <c r="I59" s="134" t="s">
        <v>135</v>
      </c>
      <c r="J59" s="134" t="s">
        <v>136</v>
      </c>
      <c r="K59" s="134"/>
      <c r="L59" s="141" t="s">
        <v>140</v>
      </c>
      <c r="M59" s="134">
        <v>2022</v>
      </c>
      <c r="N59" s="134"/>
      <c r="O59" s="148"/>
      <c r="P59" s="118"/>
      <c r="Q59" s="118"/>
      <c r="R59" s="118"/>
      <c r="S59" s="118"/>
      <c r="T59" s="121">
        <f t="shared" si="0"/>
        <v>0</v>
      </c>
    </row>
    <row r="60" spans="1:20" x14ac:dyDescent="0.2">
      <c r="A60" s="134" t="s">
        <v>195</v>
      </c>
      <c r="B60" s="147" t="s">
        <v>137</v>
      </c>
      <c r="C60" s="142" t="s">
        <v>111</v>
      </c>
      <c r="D60" s="136" t="s">
        <v>49</v>
      </c>
      <c r="E60" s="136" t="s">
        <v>50</v>
      </c>
      <c r="F60" s="137">
        <v>1492</v>
      </c>
      <c r="G60" s="136" t="s">
        <v>51</v>
      </c>
      <c r="H60" s="136" t="s">
        <v>52</v>
      </c>
      <c r="I60" s="134" t="s">
        <v>53</v>
      </c>
      <c r="J60" s="147" t="s">
        <v>138</v>
      </c>
      <c r="K60" s="134"/>
      <c r="L60" s="134"/>
      <c r="M60" s="134">
        <v>2022</v>
      </c>
      <c r="N60" s="134"/>
      <c r="O60" s="148"/>
      <c r="P60" s="118"/>
      <c r="Q60" s="118"/>
      <c r="R60" s="118"/>
      <c r="S60" s="118"/>
      <c r="T60" s="121">
        <f t="shared" si="0"/>
        <v>0</v>
      </c>
    </row>
    <row r="61" spans="1:20" ht="51" x14ac:dyDescent="0.2">
      <c r="A61" s="134" t="s">
        <v>195</v>
      </c>
      <c r="B61" s="147" t="s">
        <v>137</v>
      </c>
      <c r="C61" s="142" t="s">
        <v>111</v>
      </c>
      <c r="D61" s="136" t="s">
        <v>49</v>
      </c>
      <c r="E61" s="136" t="s">
        <v>50</v>
      </c>
      <c r="F61" s="137">
        <v>1492</v>
      </c>
      <c r="G61" s="136" t="s">
        <v>51</v>
      </c>
      <c r="H61" s="142" t="s">
        <v>55</v>
      </c>
      <c r="I61" s="147" t="s">
        <v>139</v>
      </c>
      <c r="J61" s="147"/>
      <c r="K61" s="134"/>
      <c r="L61" s="147" t="s">
        <v>140</v>
      </c>
      <c r="M61" s="134">
        <v>2022</v>
      </c>
      <c r="N61" s="134"/>
      <c r="O61" s="148"/>
      <c r="P61" s="118"/>
      <c r="Q61" s="118"/>
      <c r="R61" s="118"/>
      <c r="S61" s="118"/>
      <c r="T61" s="121">
        <f t="shared" si="0"/>
        <v>0</v>
      </c>
    </row>
    <row r="62" spans="1:20" ht="51" x14ac:dyDescent="0.2">
      <c r="A62" s="134" t="s">
        <v>195</v>
      </c>
      <c r="B62" s="147" t="s">
        <v>141</v>
      </c>
      <c r="C62" s="142" t="s">
        <v>111</v>
      </c>
      <c r="D62" s="136" t="s">
        <v>49</v>
      </c>
      <c r="E62" s="136" t="s">
        <v>50</v>
      </c>
      <c r="F62" s="137">
        <v>1780</v>
      </c>
      <c r="G62" s="136" t="s">
        <v>51</v>
      </c>
      <c r="H62" s="136" t="s">
        <v>52</v>
      </c>
      <c r="I62" s="134" t="s">
        <v>66</v>
      </c>
      <c r="J62" s="147" t="s">
        <v>142</v>
      </c>
      <c r="K62" s="134"/>
      <c r="L62" s="141" t="s">
        <v>168</v>
      </c>
      <c r="M62" s="134">
        <v>2021</v>
      </c>
      <c r="N62" s="134"/>
      <c r="O62" s="148"/>
      <c r="P62" s="118"/>
      <c r="Q62" s="118"/>
      <c r="R62" s="118"/>
      <c r="S62" s="118"/>
      <c r="T62" s="121">
        <f t="shared" si="0"/>
        <v>0</v>
      </c>
    </row>
    <row r="63" spans="1:20" ht="51" x14ac:dyDescent="0.2">
      <c r="A63" s="134" t="s">
        <v>195</v>
      </c>
      <c r="B63" s="147" t="s">
        <v>141</v>
      </c>
      <c r="C63" s="142" t="s">
        <v>111</v>
      </c>
      <c r="D63" s="136" t="s">
        <v>49</v>
      </c>
      <c r="E63" s="136" t="s">
        <v>50</v>
      </c>
      <c r="F63" s="137">
        <v>1780</v>
      </c>
      <c r="G63" s="136" t="s">
        <v>51</v>
      </c>
      <c r="H63" s="142" t="s">
        <v>55</v>
      </c>
      <c r="I63" s="134" t="s">
        <v>143</v>
      </c>
      <c r="J63" s="147"/>
      <c r="K63" s="134"/>
      <c r="L63" s="141" t="s">
        <v>177</v>
      </c>
      <c r="M63" s="134">
        <v>2021</v>
      </c>
      <c r="N63" s="134"/>
      <c r="O63" s="148"/>
      <c r="P63" s="118"/>
      <c r="Q63" s="118"/>
      <c r="R63" s="118"/>
      <c r="S63" s="118"/>
      <c r="T63" s="121">
        <f t="shared" si="0"/>
        <v>0</v>
      </c>
    </row>
    <row r="64" spans="1:20" ht="76.5" x14ac:dyDescent="0.2">
      <c r="A64" s="134" t="s">
        <v>195</v>
      </c>
      <c r="B64" s="147" t="s">
        <v>144</v>
      </c>
      <c r="C64" s="142" t="s">
        <v>111</v>
      </c>
      <c r="D64" s="136" t="s">
        <v>49</v>
      </c>
      <c r="E64" s="136" t="s">
        <v>50</v>
      </c>
      <c r="F64" s="137">
        <v>2924</v>
      </c>
      <c r="G64" s="136" t="s">
        <v>51</v>
      </c>
      <c r="H64" s="136" t="s">
        <v>52</v>
      </c>
      <c r="I64" s="134" t="s">
        <v>53</v>
      </c>
      <c r="J64" s="147" t="s">
        <v>54</v>
      </c>
      <c r="K64" s="134"/>
      <c r="L64" s="147" t="s">
        <v>269</v>
      </c>
      <c r="M64" s="134">
        <v>2015</v>
      </c>
      <c r="N64" s="134"/>
      <c r="O64" s="148"/>
      <c r="P64" s="118"/>
      <c r="Q64" s="118"/>
      <c r="R64" s="118"/>
      <c r="S64" s="118"/>
      <c r="T64" s="121">
        <f t="shared" si="0"/>
        <v>0</v>
      </c>
    </row>
    <row r="65" spans="1:20" ht="51" x14ac:dyDescent="0.2">
      <c r="A65" s="134" t="s">
        <v>195</v>
      </c>
      <c r="B65" s="147" t="s">
        <v>144</v>
      </c>
      <c r="C65" s="142" t="s">
        <v>111</v>
      </c>
      <c r="D65" s="136" t="s">
        <v>49</v>
      </c>
      <c r="E65" s="136" t="s">
        <v>50</v>
      </c>
      <c r="F65" s="137">
        <v>2924</v>
      </c>
      <c r="G65" s="136" t="s">
        <v>51</v>
      </c>
      <c r="H65" s="142" t="s">
        <v>55</v>
      </c>
      <c r="I65" s="134" t="s">
        <v>145</v>
      </c>
      <c r="J65" s="147"/>
      <c r="K65" s="134"/>
      <c r="L65" s="147" t="s">
        <v>229</v>
      </c>
      <c r="M65" s="134">
        <v>2015</v>
      </c>
      <c r="N65" s="134"/>
      <c r="O65" s="148"/>
      <c r="P65" s="118"/>
      <c r="Q65" s="118"/>
      <c r="R65" s="118"/>
      <c r="S65" s="118"/>
      <c r="T65" s="121">
        <f t="shared" si="0"/>
        <v>0</v>
      </c>
    </row>
    <row r="66" spans="1:20" x14ac:dyDescent="0.2">
      <c r="A66" s="134" t="s">
        <v>195</v>
      </c>
      <c r="B66" s="147" t="s">
        <v>144</v>
      </c>
      <c r="C66" s="142" t="s">
        <v>111</v>
      </c>
      <c r="D66" s="136" t="s">
        <v>49</v>
      </c>
      <c r="E66" s="136" t="s">
        <v>50</v>
      </c>
      <c r="F66" s="137">
        <v>2924</v>
      </c>
      <c r="G66" s="136" t="s">
        <v>51</v>
      </c>
      <c r="H66" s="142" t="s">
        <v>146</v>
      </c>
      <c r="I66" s="134" t="s">
        <v>145</v>
      </c>
      <c r="J66" s="147"/>
      <c r="K66" s="134"/>
      <c r="L66" s="134" t="s">
        <v>147</v>
      </c>
      <c r="M66" s="134">
        <v>2015</v>
      </c>
      <c r="N66" s="134"/>
      <c r="O66" s="148"/>
      <c r="P66" s="118"/>
      <c r="Q66" s="118"/>
      <c r="R66" s="118"/>
      <c r="S66" s="118"/>
      <c r="T66" s="121">
        <f t="shared" si="0"/>
        <v>0</v>
      </c>
    </row>
    <row r="67" spans="1:20" ht="15" customHeight="1" x14ac:dyDescent="0.2">
      <c r="A67" s="134" t="s">
        <v>195</v>
      </c>
      <c r="B67" s="147" t="s">
        <v>148</v>
      </c>
      <c r="C67" s="142" t="s">
        <v>111</v>
      </c>
      <c r="D67" s="136" t="s">
        <v>49</v>
      </c>
      <c r="E67" s="136" t="s">
        <v>50</v>
      </c>
      <c r="F67" s="137">
        <v>1998</v>
      </c>
      <c r="G67" s="136" t="s">
        <v>51</v>
      </c>
      <c r="H67" s="136" t="s">
        <v>52</v>
      </c>
      <c r="I67" s="134" t="s">
        <v>75</v>
      </c>
      <c r="J67" s="147" t="s">
        <v>149</v>
      </c>
      <c r="K67" s="134"/>
      <c r="L67" s="134"/>
      <c r="M67" s="134">
        <v>2022</v>
      </c>
      <c r="N67" s="134">
        <v>1</v>
      </c>
      <c r="O67" s="148">
        <v>15</v>
      </c>
      <c r="P67" s="118"/>
      <c r="Q67" s="118"/>
      <c r="R67" s="118"/>
      <c r="S67" s="118"/>
      <c r="T67" s="121">
        <f t="shared" si="0"/>
        <v>0</v>
      </c>
    </row>
    <row r="68" spans="1:20" ht="15" customHeight="1" x14ac:dyDescent="0.2">
      <c r="A68" s="134" t="s">
        <v>195</v>
      </c>
      <c r="B68" s="147" t="s">
        <v>148</v>
      </c>
      <c r="C68" s="142" t="s">
        <v>111</v>
      </c>
      <c r="D68" s="136" t="s">
        <v>49</v>
      </c>
      <c r="E68" s="136" t="s">
        <v>50</v>
      </c>
      <c r="F68" s="137">
        <v>1998</v>
      </c>
      <c r="G68" s="136" t="s">
        <v>51</v>
      </c>
      <c r="H68" s="142" t="s">
        <v>55</v>
      </c>
      <c r="I68" s="134" t="s">
        <v>145</v>
      </c>
      <c r="J68" s="147"/>
      <c r="K68" s="134"/>
      <c r="L68" s="134"/>
      <c r="M68" s="134"/>
      <c r="N68" s="134"/>
      <c r="O68" s="148"/>
      <c r="P68" s="118"/>
      <c r="Q68" s="118"/>
      <c r="R68" s="118"/>
      <c r="S68" s="118"/>
      <c r="T68" s="121">
        <f t="shared" si="0"/>
        <v>0</v>
      </c>
    </row>
    <row r="69" spans="1:20" ht="51" x14ac:dyDescent="0.2">
      <c r="A69" s="134" t="s">
        <v>195</v>
      </c>
      <c r="B69" s="147" t="s">
        <v>150</v>
      </c>
      <c r="C69" s="142" t="s">
        <v>111</v>
      </c>
      <c r="D69" s="136" t="s">
        <v>49</v>
      </c>
      <c r="E69" s="136" t="s">
        <v>50</v>
      </c>
      <c r="F69" s="137">
        <v>871</v>
      </c>
      <c r="G69" s="136" t="s">
        <v>51</v>
      </c>
      <c r="H69" s="136" t="s">
        <v>52</v>
      </c>
      <c r="I69" s="134" t="s">
        <v>145</v>
      </c>
      <c r="J69" s="147" t="s">
        <v>65</v>
      </c>
      <c r="K69" s="134" t="s">
        <v>83</v>
      </c>
      <c r="L69" s="141" t="s">
        <v>168</v>
      </c>
      <c r="M69" s="134"/>
      <c r="N69" s="134"/>
      <c r="O69" s="148"/>
      <c r="P69" s="118"/>
      <c r="Q69" s="118"/>
      <c r="R69" s="118"/>
      <c r="S69" s="118"/>
      <c r="T69" s="121">
        <f t="shared" si="0"/>
        <v>0</v>
      </c>
    </row>
    <row r="70" spans="1:20" ht="51" x14ac:dyDescent="0.2">
      <c r="A70" s="134" t="s">
        <v>195</v>
      </c>
      <c r="B70" s="147" t="s">
        <v>150</v>
      </c>
      <c r="C70" s="142" t="s">
        <v>111</v>
      </c>
      <c r="D70" s="136" t="s">
        <v>49</v>
      </c>
      <c r="E70" s="136" t="s">
        <v>50</v>
      </c>
      <c r="F70" s="137">
        <v>871</v>
      </c>
      <c r="G70" s="136" t="s">
        <v>51</v>
      </c>
      <c r="H70" s="142" t="s">
        <v>55</v>
      </c>
      <c r="I70" s="134" t="s">
        <v>145</v>
      </c>
      <c r="J70" s="147" t="s">
        <v>143</v>
      </c>
      <c r="K70" s="134"/>
      <c r="L70" s="141" t="s">
        <v>167</v>
      </c>
      <c r="M70" s="134"/>
      <c r="N70" s="134"/>
      <c r="O70" s="148"/>
      <c r="P70" s="118"/>
      <c r="Q70" s="118"/>
      <c r="R70" s="118"/>
      <c r="S70" s="118"/>
      <c r="T70" s="121">
        <f t="shared" si="0"/>
        <v>0</v>
      </c>
    </row>
    <row r="71" spans="1:20" x14ac:dyDescent="0.2">
      <c r="A71" s="134" t="s">
        <v>195</v>
      </c>
      <c r="B71" s="142" t="s">
        <v>251</v>
      </c>
      <c r="C71" s="136" t="s">
        <v>111</v>
      </c>
      <c r="D71" s="136" t="s">
        <v>49</v>
      </c>
      <c r="E71" s="136" t="s">
        <v>252</v>
      </c>
      <c r="F71" s="137">
        <v>862</v>
      </c>
      <c r="G71" s="136" t="s">
        <v>51</v>
      </c>
      <c r="H71" s="136" t="s">
        <v>52</v>
      </c>
      <c r="I71" s="149"/>
      <c r="J71" s="149"/>
      <c r="K71" s="149"/>
      <c r="L71" s="150" t="s">
        <v>249</v>
      </c>
      <c r="M71" s="151">
        <v>2022</v>
      </c>
      <c r="N71" s="152">
        <v>1</v>
      </c>
      <c r="O71" s="153">
        <v>15</v>
      </c>
      <c r="P71" s="125"/>
      <c r="Q71" s="125"/>
      <c r="R71" s="118"/>
      <c r="S71" s="118"/>
      <c r="T71" s="121">
        <f t="shared" si="0"/>
        <v>0</v>
      </c>
    </row>
    <row r="72" spans="1:20" x14ac:dyDescent="0.2">
      <c r="A72" s="134" t="s">
        <v>195</v>
      </c>
      <c r="B72" s="142" t="s">
        <v>251</v>
      </c>
      <c r="C72" s="142" t="s">
        <v>111</v>
      </c>
      <c r="D72" s="142" t="s">
        <v>49</v>
      </c>
      <c r="E72" s="142" t="s">
        <v>50</v>
      </c>
      <c r="F72" s="143">
        <v>862</v>
      </c>
      <c r="G72" s="142" t="s">
        <v>51</v>
      </c>
      <c r="H72" s="142" t="s">
        <v>55</v>
      </c>
      <c r="I72" s="149"/>
      <c r="J72" s="149"/>
      <c r="K72" s="149"/>
      <c r="L72" s="154" t="s">
        <v>249</v>
      </c>
      <c r="M72" s="144">
        <v>2022</v>
      </c>
      <c r="N72" s="145">
        <v>1</v>
      </c>
      <c r="O72" s="155">
        <v>15</v>
      </c>
      <c r="P72" s="120"/>
      <c r="Q72" s="120"/>
      <c r="R72" s="118"/>
      <c r="S72" s="118"/>
      <c r="T72" s="121">
        <f t="shared" si="0"/>
        <v>0</v>
      </c>
    </row>
    <row r="73" spans="1:20" x14ac:dyDescent="0.2">
      <c r="A73" s="134" t="s">
        <v>195</v>
      </c>
      <c r="B73" s="147" t="s">
        <v>253</v>
      </c>
      <c r="C73" s="142" t="s">
        <v>111</v>
      </c>
      <c r="D73" s="136" t="s">
        <v>49</v>
      </c>
      <c r="E73" s="136" t="s">
        <v>50</v>
      </c>
      <c r="F73" s="137">
        <v>1815</v>
      </c>
      <c r="G73" s="136" t="s">
        <v>51</v>
      </c>
      <c r="H73" s="136" t="s">
        <v>52</v>
      </c>
      <c r="I73" s="134"/>
      <c r="J73" s="147"/>
      <c r="K73" s="134"/>
      <c r="L73" s="156" t="s">
        <v>249</v>
      </c>
      <c r="M73" s="134">
        <v>2022</v>
      </c>
      <c r="N73" s="134"/>
      <c r="O73" s="134"/>
      <c r="P73" s="120"/>
      <c r="Q73" s="120"/>
      <c r="R73" s="118"/>
      <c r="S73" s="118"/>
      <c r="T73" s="121">
        <f t="shared" si="0"/>
        <v>0</v>
      </c>
    </row>
    <row r="74" spans="1:20" x14ac:dyDescent="0.2">
      <c r="A74" s="134" t="s">
        <v>195</v>
      </c>
      <c r="B74" s="147" t="s">
        <v>253</v>
      </c>
      <c r="C74" s="142" t="s">
        <v>111</v>
      </c>
      <c r="D74" s="136" t="s">
        <v>49</v>
      </c>
      <c r="E74" s="136" t="s">
        <v>50</v>
      </c>
      <c r="F74" s="137">
        <v>1815</v>
      </c>
      <c r="G74" s="136" t="s">
        <v>51</v>
      </c>
      <c r="H74" s="142" t="s">
        <v>55</v>
      </c>
      <c r="I74" s="134"/>
      <c r="J74" s="147"/>
      <c r="K74" s="134"/>
      <c r="L74" s="156" t="s">
        <v>249</v>
      </c>
      <c r="M74" s="134">
        <v>2022</v>
      </c>
      <c r="N74" s="134"/>
      <c r="O74" s="134"/>
      <c r="P74" s="120"/>
      <c r="Q74" s="120"/>
      <c r="R74" s="118"/>
      <c r="S74" s="118"/>
      <c r="T74" s="121">
        <f t="shared" si="0"/>
        <v>0</v>
      </c>
    </row>
    <row r="75" spans="1:20" x14ac:dyDescent="0.2">
      <c r="A75" s="134" t="s">
        <v>195</v>
      </c>
      <c r="B75" s="147" t="s">
        <v>254</v>
      </c>
      <c r="C75" s="142" t="s">
        <v>111</v>
      </c>
      <c r="D75" s="136" t="s">
        <v>49</v>
      </c>
      <c r="E75" s="136" t="s">
        <v>50</v>
      </c>
      <c r="F75" s="137">
        <v>1400</v>
      </c>
      <c r="G75" s="136" t="s">
        <v>51</v>
      </c>
      <c r="H75" s="136" t="s">
        <v>52</v>
      </c>
      <c r="I75" s="147"/>
      <c r="J75" s="147"/>
      <c r="K75" s="134"/>
      <c r="L75" s="156" t="s">
        <v>249</v>
      </c>
      <c r="M75" s="134"/>
      <c r="N75" s="145">
        <v>1</v>
      </c>
      <c r="O75" s="155">
        <v>15</v>
      </c>
      <c r="P75" s="120"/>
      <c r="Q75" s="120"/>
      <c r="R75" s="118"/>
      <c r="S75" s="118"/>
      <c r="T75" s="121">
        <f t="shared" si="0"/>
        <v>0</v>
      </c>
    </row>
    <row r="76" spans="1:20" x14ac:dyDescent="0.2">
      <c r="A76" s="134" t="s">
        <v>195</v>
      </c>
      <c r="B76" s="147" t="s">
        <v>254</v>
      </c>
      <c r="C76" s="142" t="s">
        <v>111</v>
      </c>
      <c r="D76" s="136" t="s">
        <v>49</v>
      </c>
      <c r="E76" s="136" t="s">
        <v>50</v>
      </c>
      <c r="F76" s="137">
        <v>1400</v>
      </c>
      <c r="G76" s="136" t="s">
        <v>51</v>
      </c>
      <c r="H76" s="142" t="s">
        <v>55</v>
      </c>
      <c r="I76" s="147"/>
      <c r="J76" s="147"/>
      <c r="K76" s="134"/>
      <c r="L76" s="156" t="s">
        <v>249</v>
      </c>
      <c r="M76" s="134"/>
      <c r="N76" s="145">
        <v>1</v>
      </c>
      <c r="O76" s="155">
        <v>15</v>
      </c>
      <c r="P76" s="120"/>
      <c r="Q76" s="120"/>
      <c r="R76" s="118"/>
      <c r="S76" s="118"/>
      <c r="T76" s="121">
        <f t="shared" si="0"/>
        <v>0</v>
      </c>
    </row>
    <row r="77" spans="1:20" x14ac:dyDescent="0.2">
      <c r="A77" s="134" t="s">
        <v>195</v>
      </c>
      <c r="B77" s="147" t="s">
        <v>255</v>
      </c>
      <c r="C77" s="142" t="s">
        <v>111</v>
      </c>
      <c r="D77" s="136" t="s">
        <v>49</v>
      </c>
      <c r="E77" s="136" t="s">
        <v>50</v>
      </c>
      <c r="F77" s="137">
        <v>1179</v>
      </c>
      <c r="G77" s="136" t="s">
        <v>51</v>
      </c>
      <c r="H77" s="136" t="s">
        <v>52</v>
      </c>
      <c r="I77" s="147"/>
      <c r="J77" s="147"/>
      <c r="K77" s="134"/>
      <c r="L77" s="156" t="s">
        <v>249</v>
      </c>
      <c r="M77" s="134">
        <v>2023</v>
      </c>
      <c r="N77" s="145">
        <v>1</v>
      </c>
      <c r="O77" s="155">
        <v>15</v>
      </c>
      <c r="P77" s="120"/>
      <c r="Q77" s="120"/>
      <c r="R77" s="118"/>
      <c r="S77" s="118"/>
      <c r="T77" s="121">
        <f t="shared" ref="T77:T120" si="1">P77+Q77+R77+S77</f>
        <v>0</v>
      </c>
    </row>
    <row r="78" spans="1:20" x14ac:dyDescent="0.2">
      <c r="A78" s="134" t="s">
        <v>195</v>
      </c>
      <c r="B78" s="147" t="s">
        <v>255</v>
      </c>
      <c r="C78" s="142" t="s">
        <v>111</v>
      </c>
      <c r="D78" s="136" t="s">
        <v>49</v>
      </c>
      <c r="E78" s="136" t="s">
        <v>50</v>
      </c>
      <c r="F78" s="137">
        <v>1179</v>
      </c>
      <c r="G78" s="136" t="s">
        <v>51</v>
      </c>
      <c r="H78" s="142" t="s">
        <v>55</v>
      </c>
      <c r="I78" s="147"/>
      <c r="J78" s="147"/>
      <c r="K78" s="134"/>
      <c r="L78" s="156" t="s">
        <v>249</v>
      </c>
      <c r="M78" s="134">
        <v>2023</v>
      </c>
      <c r="N78" s="145">
        <v>1</v>
      </c>
      <c r="O78" s="155">
        <v>15</v>
      </c>
      <c r="P78" s="120"/>
      <c r="Q78" s="120"/>
      <c r="R78" s="118"/>
      <c r="S78" s="118"/>
      <c r="T78" s="121">
        <f t="shared" si="1"/>
        <v>0</v>
      </c>
    </row>
    <row r="79" spans="1:20" ht="51" x14ac:dyDescent="0.2">
      <c r="A79" s="134" t="s">
        <v>227</v>
      </c>
      <c r="B79" s="141" t="s">
        <v>280</v>
      </c>
      <c r="C79" s="142" t="s">
        <v>196</v>
      </c>
      <c r="D79" s="142" t="s">
        <v>49</v>
      </c>
      <c r="E79" s="142" t="s">
        <v>50</v>
      </c>
      <c r="F79" s="143">
        <v>10019</v>
      </c>
      <c r="G79" s="142" t="s">
        <v>51</v>
      </c>
      <c r="H79" s="142" t="s">
        <v>55</v>
      </c>
      <c r="I79" s="142" t="s">
        <v>61</v>
      </c>
      <c r="J79" s="142" t="s">
        <v>53</v>
      </c>
      <c r="K79" s="142" t="s">
        <v>282</v>
      </c>
      <c r="L79" s="141" t="s">
        <v>281</v>
      </c>
      <c r="M79" s="144">
        <v>2008</v>
      </c>
      <c r="N79" s="145">
        <v>3</v>
      </c>
      <c r="O79" s="155">
        <v>15</v>
      </c>
      <c r="P79" s="120"/>
      <c r="Q79" s="120"/>
      <c r="R79" s="118"/>
      <c r="S79" s="118"/>
      <c r="T79" s="121">
        <f t="shared" si="1"/>
        <v>0</v>
      </c>
    </row>
    <row r="80" spans="1:20" ht="25.5" x14ac:dyDescent="0.2">
      <c r="A80" s="134" t="s">
        <v>227</v>
      </c>
      <c r="B80" s="141" t="s">
        <v>197</v>
      </c>
      <c r="C80" s="142" t="s">
        <v>196</v>
      </c>
      <c r="D80" s="142" t="s">
        <v>92</v>
      </c>
      <c r="E80" s="142" t="s">
        <v>50</v>
      </c>
      <c r="F80" s="143">
        <v>3174</v>
      </c>
      <c r="G80" s="142" t="s">
        <v>51</v>
      </c>
      <c r="H80" s="142" t="s">
        <v>93</v>
      </c>
      <c r="I80" s="142" t="s">
        <v>68</v>
      </c>
      <c r="J80" s="142"/>
      <c r="K80" s="142"/>
      <c r="L80" s="141" t="s">
        <v>198</v>
      </c>
      <c r="M80" s="144">
        <v>2012</v>
      </c>
      <c r="N80" s="145">
        <v>1</v>
      </c>
      <c r="O80" s="155">
        <v>20</v>
      </c>
      <c r="P80" s="118"/>
      <c r="Q80" s="118"/>
      <c r="R80" s="118"/>
      <c r="S80" s="118"/>
      <c r="T80" s="121">
        <f t="shared" si="1"/>
        <v>0</v>
      </c>
    </row>
    <row r="81" spans="1:20" ht="51" x14ac:dyDescent="0.2">
      <c r="A81" s="134" t="s">
        <v>227</v>
      </c>
      <c r="B81" s="141" t="s">
        <v>197</v>
      </c>
      <c r="C81" s="142" t="s">
        <v>196</v>
      </c>
      <c r="D81" s="142" t="s">
        <v>49</v>
      </c>
      <c r="E81" s="142" t="s">
        <v>50</v>
      </c>
      <c r="F81" s="143">
        <v>3174</v>
      </c>
      <c r="G81" s="142" t="s">
        <v>51</v>
      </c>
      <c r="H81" s="142" t="s">
        <v>52</v>
      </c>
      <c r="I81" s="142" t="s">
        <v>199</v>
      </c>
      <c r="J81" s="142" t="s">
        <v>200</v>
      </c>
      <c r="K81" s="142"/>
      <c r="L81" s="141" t="s">
        <v>230</v>
      </c>
      <c r="M81" s="144">
        <v>2012</v>
      </c>
      <c r="N81" s="145">
        <v>3</v>
      </c>
      <c r="O81" s="155">
        <v>12</v>
      </c>
      <c r="P81" s="118"/>
      <c r="Q81" s="118"/>
      <c r="R81" s="118"/>
      <c r="S81" s="118"/>
      <c r="T81" s="121">
        <f t="shared" si="1"/>
        <v>0</v>
      </c>
    </row>
    <row r="82" spans="1:20" ht="51" x14ac:dyDescent="0.2">
      <c r="A82" s="134" t="s">
        <v>227</v>
      </c>
      <c r="B82" s="141" t="s">
        <v>197</v>
      </c>
      <c r="C82" s="142" t="s">
        <v>196</v>
      </c>
      <c r="D82" s="142" t="s">
        <v>49</v>
      </c>
      <c r="E82" s="142" t="s">
        <v>50</v>
      </c>
      <c r="F82" s="143">
        <v>3174</v>
      </c>
      <c r="G82" s="142" t="s">
        <v>51</v>
      </c>
      <c r="H82" s="142" t="s">
        <v>55</v>
      </c>
      <c r="I82" s="142" t="s">
        <v>201</v>
      </c>
      <c r="J82" s="142"/>
      <c r="K82" s="142"/>
      <c r="L82" s="141" t="s">
        <v>229</v>
      </c>
      <c r="M82" s="144">
        <v>2012</v>
      </c>
      <c r="N82" s="145">
        <v>2</v>
      </c>
      <c r="O82" s="155">
        <v>15</v>
      </c>
      <c r="P82" s="118"/>
      <c r="Q82" s="118"/>
      <c r="R82" s="118"/>
      <c r="S82" s="118"/>
      <c r="T82" s="121">
        <f t="shared" si="1"/>
        <v>0</v>
      </c>
    </row>
    <row r="83" spans="1:20" ht="76.5" x14ac:dyDescent="0.2">
      <c r="A83" s="134" t="s">
        <v>227</v>
      </c>
      <c r="B83" s="141" t="s">
        <v>202</v>
      </c>
      <c r="C83" s="142" t="s">
        <v>196</v>
      </c>
      <c r="D83" s="142" t="s">
        <v>49</v>
      </c>
      <c r="E83" s="142" t="s">
        <v>50</v>
      </c>
      <c r="F83" s="143">
        <v>8958</v>
      </c>
      <c r="G83" s="142" t="s">
        <v>51</v>
      </c>
      <c r="H83" s="142" t="s">
        <v>52</v>
      </c>
      <c r="I83" s="142" t="s">
        <v>203</v>
      </c>
      <c r="J83" s="142" t="s">
        <v>204</v>
      </c>
      <c r="K83" s="142"/>
      <c r="L83" s="141" t="s">
        <v>157</v>
      </c>
      <c r="M83" s="144">
        <v>2009</v>
      </c>
      <c r="N83" s="145">
        <v>2</v>
      </c>
      <c r="O83" s="155">
        <v>15</v>
      </c>
      <c r="P83" s="118"/>
      <c r="Q83" s="118"/>
      <c r="R83" s="118"/>
      <c r="S83" s="118"/>
      <c r="T83" s="121">
        <f t="shared" si="1"/>
        <v>0</v>
      </c>
    </row>
    <row r="84" spans="1:20" ht="51" x14ac:dyDescent="0.2">
      <c r="A84" s="134" t="s">
        <v>227</v>
      </c>
      <c r="B84" s="141" t="s">
        <v>202</v>
      </c>
      <c r="C84" s="142" t="s">
        <v>196</v>
      </c>
      <c r="D84" s="142" t="s">
        <v>49</v>
      </c>
      <c r="E84" s="142" t="s">
        <v>50</v>
      </c>
      <c r="F84" s="143">
        <v>8958</v>
      </c>
      <c r="G84" s="142" t="s">
        <v>51</v>
      </c>
      <c r="H84" s="142" t="s">
        <v>55</v>
      </c>
      <c r="I84" s="142" t="s">
        <v>68</v>
      </c>
      <c r="J84" s="142"/>
      <c r="K84" s="142"/>
      <c r="L84" s="141" t="s">
        <v>228</v>
      </c>
      <c r="M84" s="144">
        <v>2009</v>
      </c>
      <c r="N84" s="145">
        <v>2</v>
      </c>
      <c r="O84" s="155">
        <v>15</v>
      </c>
      <c r="P84" s="118"/>
      <c r="Q84" s="118"/>
      <c r="R84" s="118"/>
      <c r="S84" s="118"/>
      <c r="T84" s="121">
        <f t="shared" si="1"/>
        <v>0</v>
      </c>
    </row>
    <row r="85" spans="1:20" ht="76.5" x14ac:dyDescent="0.2">
      <c r="A85" s="134" t="s">
        <v>227</v>
      </c>
      <c r="B85" s="141" t="s">
        <v>205</v>
      </c>
      <c r="C85" s="142" t="s">
        <v>196</v>
      </c>
      <c r="D85" s="142" t="s">
        <v>49</v>
      </c>
      <c r="E85" s="142" t="s">
        <v>50</v>
      </c>
      <c r="F85" s="143">
        <v>2241</v>
      </c>
      <c r="G85" s="142" t="s">
        <v>51</v>
      </c>
      <c r="H85" s="142" t="s">
        <v>52</v>
      </c>
      <c r="I85" s="142" t="s">
        <v>206</v>
      </c>
      <c r="J85" s="142"/>
      <c r="K85" s="142"/>
      <c r="L85" s="141" t="s">
        <v>157</v>
      </c>
      <c r="M85" s="144">
        <v>2015</v>
      </c>
      <c r="N85" s="145">
        <v>3</v>
      </c>
      <c r="O85" s="155">
        <v>15</v>
      </c>
      <c r="P85" s="118"/>
      <c r="Q85" s="118"/>
      <c r="R85" s="118"/>
      <c r="S85" s="118"/>
      <c r="T85" s="121">
        <f t="shared" si="1"/>
        <v>0</v>
      </c>
    </row>
    <row r="86" spans="1:20" ht="51" x14ac:dyDescent="0.2">
      <c r="A86" s="134" t="s">
        <v>227</v>
      </c>
      <c r="B86" s="141" t="s">
        <v>205</v>
      </c>
      <c r="C86" s="142" t="s">
        <v>196</v>
      </c>
      <c r="D86" s="142" t="s">
        <v>49</v>
      </c>
      <c r="E86" s="142" t="s">
        <v>50</v>
      </c>
      <c r="F86" s="143">
        <v>2241</v>
      </c>
      <c r="G86" s="142" t="s">
        <v>51</v>
      </c>
      <c r="H86" s="142" t="s">
        <v>55</v>
      </c>
      <c r="I86" s="142" t="s">
        <v>68</v>
      </c>
      <c r="J86" s="142"/>
      <c r="K86" s="142"/>
      <c r="L86" s="141" t="s">
        <v>207</v>
      </c>
      <c r="M86" s="144">
        <v>2006</v>
      </c>
      <c r="N86" s="145">
        <v>4</v>
      </c>
      <c r="O86" s="155">
        <v>15</v>
      </c>
      <c r="P86" s="118"/>
      <c r="Q86" s="118"/>
      <c r="R86" s="118"/>
      <c r="S86" s="118"/>
      <c r="T86" s="121">
        <f t="shared" si="1"/>
        <v>0</v>
      </c>
    </row>
    <row r="87" spans="1:20" ht="63.75" x14ac:dyDescent="0.2">
      <c r="A87" s="134" t="s">
        <v>227</v>
      </c>
      <c r="B87" s="141" t="s">
        <v>208</v>
      </c>
      <c r="C87" s="142" t="s">
        <v>196</v>
      </c>
      <c r="D87" s="142" t="s">
        <v>92</v>
      </c>
      <c r="E87" s="142" t="s">
        <v>50</v>
      </c>
      <c r="F87" s="143">
        <v>14798</v>
      </c>
      <c r="G87" s="142" t="s">
        <v>209</v>
      </c>
      <c r="H87" s="142" t="s">
        <v>93</v>
      </c>
      <c r="I87" s="142" t="s">
        <v>68</v>
      </c>
      <c r="J87" s="142"/>
      <c r="K87" s="142"/>
      <c r="L87" s="141" t="s">
        <v>210</v>
      </c>
      <c r="M87" s="144">
        <v>2011</v>
      </c>
      <c r="N87" s="145">
        <v>2</v>
      </c>
      <c r="O87" s="155">
        <v>15</v>
      </c>
      <c r="P87" s="118"/>
      <c r="Q87" s="118"/>
      <c r="R87" s="118"/>
      <c r="S87" s="118"/>
      <c r="T87" s="121">
        <f t="shared" si="1"/>
        <v>0</v>
      </c>
    </row>
    <row r="88" spans="1:20" ht="51" x14ac:dyDescent="0.2">
      <c r="A88" s="134" t="s">
        <v>227</v>
      </c>
      <c r="B88" s="141" t="s">
        <v>208</v>
      </c>
      <c r="C88" s="142" t="s">
        <v>196</v>
      </c>
      <c r="D88" s="142" t="s">
        <v>49</v>
      </c>
      <c r="E88" s="142" t="s">
        <v>50</v>
      </c>
      <c r="F88" s="143">
        <v>14798</v>
      </c>
      <c r="G88" s="142" t="s">
        <v>51</v>
      </c>
      <c r="H88" s="142" t="s">
        <v>52</v>
      </c>
      <c r="I88" s="142" t="s">
        <v>211</v>
      </c>
      <c r="J88" s="142" t="s">
        <v>212</v>
      </c>
      <c r="K88" s="142"/>
      <c r="L88" s="141" t="s">
        <v>231</v>
      </c>
      <c r="M88" s="144">
        <v>2014</v>
      </c>
      <c r="N88" s="145">
        <v>1</v>
      </c>
      <c r="O88" s="155">
        <v>15</v>
      </c>
      <c r="P88" s="118"/>
      <c r="Q88" s="118"/>
      <c r="R88" s="118"/>
      <c r="S88" s="118"/>
      <c r="T88" s="121">
        <f t="shared" si="1"/>
        <v>0</v>
      </c>
    </row>
    <row r="89" spans="1:20" ht="51" x14ac:dyDescent="0.2">
      <c r="A89" s="134" t="s">
        <v>227</v>
      </c>
      <c r="B89" s="141" t="s">
        <v>208</v>
      </c>
      <c r="C89" s="142" t="s">
        <v>196</v>
      </c>
      <c r="D89" s="142" t="s">
        <v>49</v>
      </c>
      <c r="E89" s="142" t="s">
        <v>50</v>
      </c>
      <c r="F89" s="143">
        <v>14798</v>
      </c>
      <c r="G89" s="142" t="s">
        <v>51</v>
      </c>
      <c r="H89" s="142" t="s">
        <v>55</v>
      </c>
      <c r="I89" s="142" t="s">
        <v>68</v>
      </c>
      <c r="J89" s="142"/>
      <c r="K89" s="142"/>
      <c r="L89" s="141" t="s">
        <v>213</v>
      </c>
      <c r="M89" s="144">
        <v>1995</v>
      </c>
      <c r="N89" s="145">
        <v>4</v>
      </c>
      <c r="O89" s="155">
        <v>15</v>
      </c>
      <c r="P89" s="118"/>
      <c r="Q89" s="118"/>
      <c r="R89" s="118"/>
      <c r="S89" s="118"/>
      <c r="T89" s="121">
        <f t="shared" si="1"/>
        <v>0</v>
      </c>
    </row>
    <row r="90" spans="1:20" ht="63.75" x14ac:dyDescent="0.2">
      <c r="A90" s="134" t="s">
        <v>227</v>
      </c>
      <c r="B90" s="141" t="s">
        <v>214</v>
      </c>
      <c r="C90" s="142" t="s">
        <v>196</v>
      </c>
      <c r="D90" s="142" t="s">
        <v>92</v>
      </c>
      <c r="E90" s="142" t="s">
        <v>50</v>
      </c>
      <c r="F90" s="143">
        <v>1</v>
      </c>
      <c r="G90" s="142" t="s">
        <v>95</v>
      </c>
      <c r="H90" s="142" t="s">
        <v>93</v>
      </c>
      <c r="I90" s="142" t="s">
        <v>68</v>
      </c>
      <c r="J90" s="142"/>
      <c r="K90" s="142"/>
      <c r="L90" s="141" t="s">
        <v>215</v>
      </c>
      <c r="M90" s="144">
        <v>2011</v>
      </c>
      <c r="N90" s="145">
        <v>2</v>
      </c>
      <c r="O90" s="155">
        <v>15</v>
      </c>
      <c r="P90" s="118"/>
      <c r="Q90" s="118"/>
      <c r="R90" s="118"/>
      <c r="S90" s="118"/>
      <c r="T90" s="121">
        <f t="shared" si="1"/>
        <v>0</v>
      </c>
    </row>
    <row r="91" spans="1:20" ht="51" x14ac:dyDescent="0.2">
      <c r="A91" s="134" t="s">
        <v>227</v>
      </c>
      <c r="B91" s="141" t="s">
        <v>214</v>
      </c>
      <c r="C91" s="142" t="s">
        <v>196</v>
      </c>
      <c r="D91" s="142" t="s">
        <v>49</v>
      </c>
      <c r="E91" s="142" t="s">
        <v>50</v>
      </c>
      <c r="F91" s="143">
        <v>4464</v>
      </c>
      <c r="G91" s="142" t="s">
        <v>51</v>
      </c>
      <c r="H91" s="142" t="s">
        <v>52</v>
      </c>
      <c r="I91" s="142" t="s">
        <v>216</v>
      </c>
      <c r="J91" s="142" t="s">
        <v>217</v>
      </c>
      <c r="K91" s="142"/>
      <c r="L91" s="141" t="s">
        <v>231</v>
      </c>
      <c r="M91" s="144">
        <v>2019</v>
      </c>
      <c r="N91" s="145">
        <v>1</v>
      </c>
      <c r="O91" s="155">
        <v>15</v>
      </c>
      <c r="P91" s="118"/>
      <c r="Q91" s="118"/>
      <c r="R91" s="118"/>
      <c r="S91" s="118"/>
      <c r="T91" s="121">
        <f t="shared" si="1"/>
        <v>0</v>
      </c>
    </row>
    <row r="92" spans="1:20" ht="51" x14ac:dyDescent="0.2">
      <c r="A92" s="134" t="s">
        <v>227</v>
      </c>
      <c r="B92" s="141" t="s">
        <v>214</v>
      </c>
      <c r="C92" s="142" t="s">
        <v>196</v>
      </c>
      <c r="D92" s="142" t="s">
        <v>49</v>
      </c>
      <c r="E92" s="142" t="s">
        <v>50</v>
      </c>
      <c r="F92" s="143">
        <v>4464</v>
      </c>
      <c r="G92" s="142" t="s">
        <v>51</v>
      </c>
      <c r="H92" s="142" t="s">
        <v>55</v>
      </c>
      <c r="I92" s="142" t="s">
        <v>68</v>
      </c>
      <c r="J92" s="142"/>
      <c r="K92" s="142"/>
      <c r="L92" s="141" t="s">
        <v>218</v>
      </c>
      <c r="M92" s="144">
        <v>2019</v>
      </c>
      <c r="N92" s="145">
        <v>1</v>
      </c>
      <c r="O92" s="155">
        <v>15</v>
      </c>
      <c r="P92" s="118"/>
      <c r="Q92" s="118"/>
      <c r="R92" s="118"/>
      <c r="S92" s="118"/>
      <c r="T92" s="121">
        <f t="shared" si="1"/>
        <v>0</v>
      </c>
    </row>
    <row r="93" spans="1:20" ht="51" x14ac:dyDescent="0.2">
      <c r="A93" s="134" t="s">
        <v>227</v>
      </c>
      <c r="B93" s="141" t="s">
        <v>219</v>
      </c>
      <c r="C93" s="142" t="s">
        <v>196</v>
      </c>
      <c r="D93" s="142" t="s">
        <v>49</v>
      </c>
      <c r="E93" s="142" t="s">
        <v>50</v>
      </c>
      <c r="F93" s="143">
        <v>1096</v>
      </c>
      <c r="G93" s="142" t="s">
        <v>51</v>
      </c>
      <c r="H93" s="142" t="s">
        <v>52</v>
      </c>
      <c r="I93" s="142" t="s">
        <v>53</v>
      </c>
      <c r="J93" s="142"/>
      <c r="K93" s="142"/>
      <c r="L93" s="141" t="s">
        <v>168</v>
      </c>
      <c r="M93" s="144">
        <v>2007</v>
      </c>
      <c r="N93" s="145">
        <v>4</v>
      </c>
      <c r="O93" s="155">
        <v>15</v>
      </c>
      <c r="P93" s="118"/>
      <c r="Q93" s="118"/>
      <c r="R93" s="118"/>
      <c r="S93" s="118"/>
      <c r="T93" s="121">
        <f t="shared" si="1"/>
        <v>0</v>
      </c>
    </row>
    <row r="94" spans="1:20" ht="51" x14ac:dyDescent="0.2">
      <c r="A94" s="134" t="s">
        <v>227</v>
      </c>
      <c r="B94" s="141" t="s">
        <v>219</v>
      </c>
      <c r="C94" s="142" t="s">
        <v>196</v>
      </c>
      <c r="D94" s="142" t="s">
        <v>49</v>
      </c>
      <c r="E94" s="142" t="s">
        <v>50</v>
      </c>
      <c r="F94" s="143">
        <v>1096</v>
      </c>
      <c r="G94" s="142" t="s">
        <v>51</v>
      </c>
      <c r="H94" s="142" t="s">
        <v>55</v>
      </c>
      <c r="I94" s="142" t="s">
        <v>68</v>
      </c>
      <c r="J94" s="142"/>
      <c r="K94" s="142"/>
      <c r="L94" s="141" t="s">
        <v>167</v>
      </c>
      <c r="M94" s="144">
        <v>2007</v>
      </c>
      <c r="N94" s="145">
        <v>4</v>
      </c>
      <c r="O94" s="155">
        <v>15</v>
      </c>
      <c r="P94" s="118"/>
      <c r="Q94" s="118"/>
      <c r="R94" s="118"/>
      <c r="S94" s="118"/>
      <c r="T94" s="121">
        <f t="shared" si="1"/>
        <v>0</v>
      </c>
    </row>
    <row r="95" spans="1:20" ht="63.75" x14ac:dyDescent="0.2">
      <c r="A95" s="134" t="s">
        <v>227</v>
      </c>
      <c r="B95" s="141" t="s">
        <v>220</v>
      </c>
      <c r="C95" s="142" t="s">
        <v>196</v>
      </c>
      <c r="D95" s="142" t="s">
        <v>92</v>
      </c>
      <c r="E95" s="142" t="s">
        <v>50</v>
      </c>
      <c r="F95" s="143">
        <v>3808</v>
      </c>
      <c r="G95" s="142" t="s">
        <v>51</v>
      </c>
      <c r="H95" s="142" t="s">
        <v>93</v>
      </c>
      <c r="I95" s="142" t="s">
        <v>68</v>
      </c>
      <c r="J95" s="142"/>
      <c r="K95" s="142"/>
      <c r="L95" s="141" t="s">
        <v>221</v>
      </c>
      <c r="M95" s="144">
        <v>2008</v>
      </c>
      <c r="N95" s="145">
        <v>2</v>
      </c>
      <c r="O95" s="155">
        <v>20</v>
      </c>
      <c r="P95" s="118"/>
      <c r="Q95" s="118"/>
      <c r="R95" s="118"/>
      <c r="S95" s="118"/>
      <c r="T95" s="121">
        <f t="shared" si="1"/>
        <v>0</v>
      </c>
    </row>
    <row r="96" spans="1:20" ht="63.75" x14ac:dyDescent="0.2">
      <c r="A96" s="134" t="s">
        <v>227</v>
      </c>
      <c r="B96" s="141" t="s">
        <v>220</v>
      </c>
      <c r="C96" s="142" t="s">
        <v>196</v>
      </c>
      <c r="D96" s="142" t="s">
        <v>49</v>
      </c>
      <c r="E96" s="142" t="s">
        <v>50</v>
      </c>
      <c r="F96" s="143">
        <v>3808</v>
      </c>
      <c r="G96" s="142" t="s">
        <v>51</v>
      </c>
      <c r="H96" s="142" t="s">
        <v>52</v>
      </c>
      <c r="I96" s="142" t="s">
        <v>53</v>
      </c>
      <c r="J96" s="142" t="s">
        <v>222</v>
      </c>
      <c r="K96" s="142"/>
      <c r="L96" s="141" t="s">
        <v>271</v>
      </c>
      <c r="M96" s="144">
        <v>2008</v>
      </c>
      <c r="N96" s="145">
        <v>4</v>
      </c>
      <c r="O96" s="155">
        <v>15</v>
      </c>
      <c r="P96" s="118"/>
      <c r="Q96" s="118"/>
      <c r="R96" s="118"/>
      <c r="S96" s="118"/>
      <c r="T96" s="121">
        <f t="shared" si="1"/>
        <v>0</v>
      </c>
    </row>
    <row r="97" spans="1:20" ht="51" x14ac:dyDescent="0.2">
      <c r="A97" s="134" t="s">
        <v>227</v>
      </c>
      <c r="B97" s="141" t="s">
        <v>220</v>
      </c>
      <c r="C97" s="142" t="s">
        <v>196</v>
      </c>
      <c r="D97" s="142" t="s">
        <v>49</v>
      </c>
      <c r="E97" s="142" t="s">
        <v>50</v>
      </c>
      <c r="F97" s="143">
        <v>3808</v>
      </c>
      <c r="G97" s="142" t="s">
        <v>51</v>
      </c>
      <c r="H97" s="142" t="s">
        <v>55</v>
      </c>
      <c r="I97" s="142" t="s">
        <v>135</v>
      </c>
      <c r="J97" s="142" t="s">
        <v>223</v>
      </c>
      <c r="K97" s="142"/>
      <c r="L97" s="141" t="s">
        <v>232</v>
      </c>
      <c r="M97" s="144">
        <v>2008</v>
      </c>
      <c r="N97" s="145">
        <v>4</v>
      </c>
      <c r="O97" s="155">
        <v>15</v>
      </c>
      <c r="P97" s="118"/>
      <c r="Q97" s="118"/>
      <c r="R97" s="118"/>
      <c r="S97" s="118"/>
      <c r="T97" s="121">
        <f t="shared" si="1"/>
        <v>0</v>
      </c>
    </row>
    <row r="98" spans="1:20" ht="63.75" x14ac:dyDescent="0.2">
      <c r="A98" s="134" t="s">
        <v>227</v>
      </c>
      <c r="B98" s="141" t="s">
        <v>224</v>
      </c>
      <c r="C98" s="142" t="s">
        <v>196</v>
      </c>
      <c r="D98" s="142" t="s">
        <v>92</v>
      </c>
      <c r="E98" s="142" t="s">
        <v>50</v>
      </c>
      <c r="F98" s="143">
        <v>3712</v>
      </c>
      <c r="G98" s="142" t="s">
        <v>51</v>
      </c>
      <c r="H98" s="142" t="s">
        <v>93</v>
      </c>
      <c r="I98" s="142" t="s">
        <v>68</v>
      </c>
      <c r="J98" s="142"/>
      <c r="K98" s="142"/>
      <c r="L98" s="141" t="s">
        <v>233</v>
      </c>
      <c r="M98" s="144">
        <v>2012</v>
      </c>
      <c r="N98" s="145">
        <v>2</v>
      </c>
      <c r="O98" s="155">
        <v>20</v>
      </c>
      <c r="P98" s="118"/>
      <c r="Q98" s="118"/>
      <c r="R98" s="118"/>
      <c r="S98" s="118"/>
      <c r="T98" s="121">
        <f t="shared" si="1"/>
        <v>0</v>
      </c>
    </row>
    <row r="99" spans="1:20" ht="51" x14ac:dyDescent="0.2">
      <c r="A99" s="134" t="s">
        <v>227</v>
      </c>
      <c r="B99" s="141" t="s">
        <v>224</v>
      </c>
      <c r="C99" s="142" t="s">
        <v>196</v>
      </c>
      <c r="D99" s="142" t="s">
        <v>49</v>
      </c>
      <c r="E99" s="142" t="s">
        <v>50</v>
      </c>
      <c r="F99" s="143">
        <v>3712</v>
      </c>
      <c r="G99" s="142" t="s">
        <v>51</v>
      </c>
      <c r="H99" s="142" t="s">
        <v>52</v>
      </c>
      <c r="I99" s="142" t="s">
        <v>75</v>
      </c>
      <c r="J99" s="142" t="s">
        <v>225</v>
      </c>
      <c r="K99" s="142"/>
      <c r="L99" s="141" t="s">
        <v>234</v>
      </c>
      <c r="M99" s="144">
        <v>2022</v>
      </c>
      <c r="N99" s="145">
        <v>1</v>
      </c>
      <c r="O99" s="155">
        <v>15</v>
      </c>
      <c r="P99" s="118"/>
      <c r="Q99" s="118"/>
      <c r="R99" s="118"/>
      <c r="S99" s="118"/>
      <c r="T99" s="121">
        <f t="shared" si="1"/>
        <v>0</v>
      </c>
    </row>
    <row r="100" spans="1:20" ht="51" x14ac:dyDescent="0.2">
      <c r="A100" s="134" t="s">
        <v>227</v>
      </c>
      <c r="B100" s="141" t="s">
        <v>224</v>
      </c>
      <c r="C100" s="142" t="s">
        <v>196</v>
      </c>
      <c r="D100" s="142" t="s">
        <v>49</v>
      </c>
      <c r="E100" s="142" t="s">
        <v>50</v>
      </c>
      <c r="F100" s="143">
        <v>3712</v>
      </c>
      <c r="G100" s="142" t="s">
        <v>51</v>
      </c>
      <c r="H100" s="142" t="s">
        <v>55</v>
      </c>
      <c r="I100" s="142" t="s">
        <v>68</v>
      </c>
      <c r="J100" s="142"/>
      <c r="K100" s="142"/>
      <c r="L100" s="141" t="s">
        <v>226</v>
      </c>
      <c r="M100" s="144">
        <v>2005</v>
      </c>
      <c r="N100" s="145">
        <v>4</v>
      </c>
      <c r="O100" s="155">
        <v>15</v>
      </c>
      <c r="P100" s="118"/>
      <c r="Q100" s="118"/>
      <c r="R100" s="118"/>
      <c r="S100" s="118"/>
      <c r="T100" s="121">
        <f t="shared" si="1"/>
        <v>0</v>
      </c>
    </row>
    <row r="101" spans="1:20" x14ac:dyDescent="0.2">
      <c r="A101" s="134" t="s">
        <v>227</v>
      </c>
      <c r="B101" s="142" t="s">
        <v>235</v>
      </c>
      <c r="C101" s="142" t="s">
        <v>196</v>
      </c>
      <c r="D101" s="142" t="s">
        <v>92</v>
      </c>
      <c r="E101" s="142" t="s">
        <v>94</v>
      </c>
      <c r="F101" s="143">
        <v>650</v>
      </c>
      <c r="G101" s="142" t="s">
        <v>51</v>
      </c>
      <c r="H101" s="142" t="s">
        <v>93</v>
      </c>
      <c r="I101" s="157"/>
      <c r="J101" s="157"/>
      <c r="K101" s="157"/>
      <c r="L101" s="154" t="s">
        <v>236</v>
      </c>
      <c r="M101" s="144">
        <v>2022</v>
      </c>
      <c r="N101" s="145">
        <v>1</v>
      </c>
      <c r="O101" s="155">
        <v>20</v>
      </c>
      <c r="P101" s="118"/>
      <c r="Q101" s="118"/>
      <c r="R101" s="118"/>
      <c r="S101" s="118"/>
      <c r="T101" s="121">
        <f t="shared" si="1"/>
        <v>0</v>
      </c>
    </row>
    <row r="102" spans="1:20" x14ac:dyDescent="0.2">
      <c r="A102" s="134" t="s">
        <v>227</v>
      </c>
      <c r="B102" s="142" t="s">
        <v>235</v>
      </c>
      <c r="C102" s="142" t="s">
        <v>196</v>
      </c>
      <c r="D102" s="142" t="s">
        <v>49</v>
      </c>
      <c r="E102" s="142" t="s">
        <v>50</v>
      </c>
      <c r="F102" s="143">
        <v>1286</v>
      </c>
      <c r="G102" s="142" t="s">
        <v>51</v>
      </c>
      <c r="H102" s="142" t="s">
        <v>52</v>
      </c>
      <c r="I102" s="157"/>
      <c r="J102" s="157"/>
      <c r="K102" s="157"/>
      <c r="L102" s="154" t="s">
        <v>236</v>
      </c>
      <c r="M102" s="144">
        <v>2022</v>
      </c>
      <c r="N102" s="145">
        <v>1</v>
      </c>
      <c r="O102" s="155">
        <v>15</v>
      </c>
      <c r="P102" s="118"/>
      <c r="Q102" s="118"/>
      <c r="R102" s="118"/>
      <c r="S102" s="118"/>
      <c r="T102" s="121">
        <f t="shared" si="1"/>
        <v>0</v>
      </c>
    </row>
    <row r="103" spans="1:20" x14ac:dyDescent="0.2">
      <c r="A103" s="134" t="s">
        <v>227</v>
      </c>
      <c r="B103" s="142" t="s">
        <v>235</v>
      </c>
      <c r="C103" s="142" t="s">
        <v>196</v>
      </c>
      <c r="D103" s="142" t="s">
        <v>49</v>
      </c>
      <c r="E103" s="142" t="s">
        <v>50</v>
      </c>
      <c r="F103" s="143">
        <v>1286</v>
      </c>
      <c r="G103" s="142" t="s">
        <v>51</v>
      </c>
      <c r="H103" s="142" t="s">
        <v>55</v>
      </c>
      <c r="I103" s="157"/>
      <c r="J103" s="157"/>
      <c r="K103" s="157"/>
      <c r="L103" s="154" t="s">
        <v>236</v>
      </c>
      <c r="M103" s="144">
        <v>2022</v>
      </c>
      <c r="N103" s="145">
        <v>1</v>
      </c>
      <c r="O103" s="155">
        <v>15</v>
      </c>
      <c r="P103" s="118"/>
      <c r="Q103" s="118"/>
      <c r="R103" s="118"/>
      <c r="S103" s="118"/>
      <c r="T103" s="121">
        <f t="shared" si="1"/>
        <v>0</v>
      </c>
    </row>
    <row r="104" spans="1:20" ht="25.5" x14ac:dyDescent="0.2">
      <c r="A104" s="134" t="s">
        <v>227</v>
      </c>
      <c r="B104" s="142" t="s">
        <v>237</v>
      </c>
      <c r="C104" s="142" t="s">
        <v>196</v>
      </c>
      <c r="D104" s="142" t="s">
        <v>92</v>
      </c>
      <c r="E104" s="142" t="s">
        <v>50</v>
      </c>
      <c r="F104" s="143">
        <v>7463</v>
      </c>
      <c r="G104" s="142" t="s">
        <v>51</v>
      </c>
      <c r="H104" s="142" t="s">
        <v>93</v>
      </c>
      <c r="I104" s="142" t="s">
        <v>68</v>
      </c>
      <c r="J104" s="142"/>
      <c r="K104" s="142"/>
      <c r="L104" s="141" t="s">
        <v>238</v>
      </c>
      <c r="M104" s="144">
        <v>2011</v>
      </c>
      <c r="N104" s="145">
        <v>2</v>
      </c>
      <c r="O104" s="155">
        <v>20</v>
      </c>
      <c r="P104" s="118"/>
      <c r="Q104" s="118"/>
      <c r="R104" s="118"/>
      <c r="S104" s="118"/>
      <c r="T104" s="121">
        <f t="shared" si="1"/>
        <v>0</v>
      </c>
    </row>
    <row r="105" spans="1:20" ht="51" x14ac:dyDescent="0.2">
      <c r="A105" s="134" t="s">
        <v>227</v>
      </c>
      <c r="B105" s="142" t="s">
        <v>237</v>
      </c>
      <c r="C105" s="142" t="s">
        <v>196</v>
      </c>
      <c r="D105" s="142" t="s">
        <v>49</v>
      </c>
      <c r="E105" s="142" t="s">
        <v>50</v>
      </c>
      <c r="F105" s="143">
        <v>7463</v>
      </c>
      <c r="G105" s="142" t="s">
        <v>51</v>
      </c>
      <c r="H105" s="142" t="s">
        <v>52</v>
      </c>
      <c r="I105" s="142" t="s">
        <v>53</v>
      </c>
      <c r="J105" s="142" t="s">
        <v>54</v>
      </c>
      <c r="K105" s="142"/>
      <c r="L105" s="141" t="s">
        <v>240</v>
      </c>
      <c r="M105" s="144">
        <v>2021</v>
      </c>
      <c r="N105" s="145">
        <v>1</v>
      </c>
      <c r="O105" s="155">
        <v>15</v>
      </c>
      <c r="P105" s="118"/>
      <c r="Q105" s="118"/>
      <c r="R105" s="118"/>
      <c r="S105" s="118"/>
      <c r="T105" s="121">
        <f t="shared" si="1"/>
        <v>0</v>
      </c>
    </row>
    <row r="106" spans="1:20" ht="51" x14ac:dyDescent="0.2">
      <c r="A106" s="134" t="s">
        <v>227</v>
      </c>
      <c r="B106" s="142" t="s">
        <v>237</v>
      </c>
      <c r="C106" s="142" t="s">
        <v>196</v>
      </c>
      <c r="D106" s="142" t="s">
        <v>49</v>
      </c>
      <c r="E106" s="142" t="s">
        <v>50</v>
      </c>
      <c r="F106" s="143">
        <v>7463</v>
      </c>
      <c r="G106" s="142" t="s">
        <v>51</v>
      </c>
      <c r="H106" s="142" t="s">
        <v>55</v>
      </c>
      <c r="I106" s="142" t="s">
        <v>68</v>
      </c>
      <c r="J106" s="142"/>
      <c r="K106" s="142"/>
      <c r="L106" s="141" t="s">
        <v>239</v>
      </c>
      <c r="M106" s="144">
        <v>2021</v>
      </c>
      <c r="N106" s="145">
        <v>1</v>
      </c>
      <c r="O106" s="155">
        <v>15</v>
      </c>
      <c r="P106" s="118"/>
      <c r="Q106" s="118"/>
      <c r="R106" s="118"/>
      <c r="S106" s="118"/>
      <c r="T106" s="121">
        <f t="shared" si="1"/>
        <v>0</v>
      </c>
    </row>
    <row r="107" spans="1:20" ht="25.5" x14ac:dyDescent="0.2">
      <c r="A107" s="134" t="s">
        <v>227</v>
      </c>
      <c r="B107" s="142" t="s">
        <v>241</v>
      </c>
      <c r="C107" s="142" t="s">
        <v>196</v>
      </c>
      <c r="D107" s="142" t="s">
        <v>92</v>
      </c>
      <c r="E107" s="142" t="s">
        <v>94</v>
      </c>
      <c r="F107" s="143">
        <v>11543</v>
      </c>
      <c r="G107" s="142" t="s">
        <v>51</v>
      </c>
      <c r="H107" s="142" t="s">
        <v>93</v>
      </c>
      <c r="I107" s="157"/>
      <c r="J107" s="157"/>
      <c r="K107" s="157"/>
      <c r="L107" s="141" t="s">
        <v>242</v>
      </c>
      <c r="M107" s="144"/>
      <c r="N107" s="145">
        <v>3</v>
      </c>
      <c r="O107" s="155">
        <v>20</v>
      </c>
      <c r="P107" s="118"/>
      <c r="Q107" s="118"/>
      <c r="R107" s="118"/>
      <c r="S107" s="118"/>
      <c r="T107" s="121">
        <f t="shared" si="1"/>
        <v>0</v>
      </c>
    </row>
    <row r="108" spans="1:20" ht="51" x14ac:dyDescent="0.2">
      <c r="A108" s="134" t="s">
        <v>227</v>
      </c>
      <c r="B108" s="142" t="s">
        <v>241</v>
      </c>
      <c r="C108" s="142" t="s">
        <v>196</v>
      </c>
      <c r="D108" s="142" t="s">
        <v>49</v>
      </c>
      <c r="E108" s="142" t="s">
        <v>50</v>
      </c>
      <c r="F108" s="143">
        <v>11543</v>
      </c>
      <c r="G108" s="142" t="s">
        <v>51</v>
      </c>
      <c r="H108" s="142" t="s">
        <v>52</v>
      </c>
      <c r="I108" s="142" t="s">
        <v>68</v>
      </c>
      <c r="J108" s="149"/>
      <c r="K108" s="157"/>
      <c r="L108" s="141" t="s">
        <v>175</v>
      </c>
      <c r="M108" s="144"/>
      <c r="N108" s="145">
        <v>4</v>
      </c>
      <c r="O108" s="155">
        <v>15</v>
      </c>
      <c r="P108" s="118"/>
      <c r="Q108" s="118"/>
      <c r="R108" s="118"/>
      <c r="S108" s="118"/>
      <c r="T108" s="121">
        <f t="shared" si="1"/>
        <v>0</v>
      </c>
    </row>
    <row r="109" spans="1:20" ht="51" x14ac:dyDescent="0.2">
      <c r="A109" s="134" t="s">
        <v>227</v>
      </c>
      <c r="B109" s="142" t="s">
        <v>241</v>
      </c>
      <c r="C109" s="142" t="s">
        <v>196</v>
      </c>
      <c r="D109" s="142" t="s">
        <v>49</v>
      </c>
      <c r="E109" s="142" t="s">
        <v>50</v>
      </c>
      <c r="F109" s="143">
        <v>11543</v>
      </c>
      <c r="G109" s="142" t="s">
        <v>51</v>
      </c>
      <c r="H109" s="142" t="s">
        <v>55</v>
      </c>
      <c r="I109" s="142" t="s">
        <v>135</v>
      </c>
      <c r="J109" s="149"/>
      <c r="K109" s="157"/>
      <c r="L109" s="141" t="s">
        <v>162</v>
      </c>
      <c r="M109" s="144"/>
      <c r="N109" s="145">
        <v>4</v>
      </c>
      <c r="O109" s="155">
        <v>15</v>
      </c>
      <c r="P109" s="118"/>
      <c r="Q109" s="118"/>
      <c r="R109" s="118"/>
      <c r="S109" s="118"/>
      <c r="T109" s="121">
        <f t="shared" si="1"/>
        <v>0</v>
      </c>
    </row>
    <row r="110" spans="1:20" ht="38.25" x14ac:dyDescent="0.2">
      <c r="A110" s="134" t="s">
        <v>227</v>
      </c>
      <c r="B110" s="142" t="s">
        <v>243</v>
      </c>
      <c r="C110" s="142" t="s">
        <v>196</v>
      </c>
      <c r="D110" s="142" t="s">
        <v>92</v>
      </c>
      <c r="E110" s="142" t="s">
        <v>50</v>
      </c>
      <c r="F110" s="143">
        <v>3906</v>
      </c>
      <c r="G110" s="142" t="s">
        <v>51</v>
      </c>
      <c r="H110" s="142" t="s">
        <v>93</v>
      </c>
      <c r="I110" s="141" t="s">
        <v>274</v>
      </c>
      <c r="J110" s="157"/>
      <c r="K110" s="157"/>
      <c r="L110" s="141" t="s">
        <v>104</v>
      </c>
      <c r="M110" s="144">
        <v>2020</v>
      </c>
      <c r="N110" s="145">
        <v>1</v>
      </c>
      <c r="O110" s="155">
        <v>20</v>
      </c>
      <c r="P110" s="118"/>
      <c r="Q110" s="118"/>
      <c r="R110" s="118"/>
      <c r="S110" s="118"/>
      <c r="T110" s="121">
        <f t="shared" si="1"/>
        <v>0</v>
      </c>
    </row>
    <row r="111" spans="1:20" ht="63.75" x14ac:dyDescent="0.2">
      <c r="A111" s="134" t="s">
        <v>227</v>
      </c>
      <c r="B111" s="142" t="s">
        <v>243</v>
      </c>
      <c r="C111" s="142" t="s">
        <v>196</v>
      </c>
      <c r="D111" s="142" t="s">
        <v>49</v>
      </c>
      <c r="E111" s="142" t="s">
        <v>50</v>
      </c>
      <c r="F111" s="143">
        <v>3906</v>
      </c>
      <c r="G111" s="142" t="s">
        <v>51</v>
      </c>
      <c r="H111" s="142" t="s">
        <v>52</v>
      </c>
      <c r="I111" s="142" t="s">
        <v>53</v>
      </c>
      <c r="J111" s="142" t="s">
        <v>81</v>
      </c>
      <c r="K111" s="157"/>
      <c r="L111" s="141" t="s">
        <v>272</v>
      </c>
      <c r="M111" s="144">
        <v>2020</v>
      </c>
      <c r="N111" s="145">
        <v>1</v>
      </c>
      <c r="O111" s="155">
        <v>15</v>
      </c>
      <c r="P111" s="118"/>
      <c r="Q111" s="118"/>
      <c r="R111" s="118"/>
      <c r="S111" s="118"/>
      <c r="T111" s="121">
        <f t="shared" si="1"/>
        <v>0</v>
      </c>
    </row>
    <row r="112" spans="1:20" ht="38.25" x14ac:dyDescent="0.2">
      <c r="A112" s="134" t="s">
        <v>227</v>
      </c>
      <c r="B112" s="142" t="s">
        <v>243</v>
      </c>
      <c r="C112" s="142" t="s">
        <v>196</v>
      </c>
      <c r="D112" s="142" t="s">
        <v>49</v>
      </c>
      <c r="E112" s="142" t="s">
        <v>50</v>
      </c>
      <c r="F112" s="143">
        <v>3906</v>
      </c>
      <c r="G112" s="142" t="s">
        <v>51</v>
      </c>
      <c r="H112" s="142" t="s">
        <v>55</v>
      </c>
      <c r="I112" s="142" t="s">
        <v>86</v>
      </c>
      <c r="J112" s="142" t="s">
        <v>273</v>
      </c>
      <c r="K112" s="157"/>
      <c r="L112" s="141" t="s">
        <v>171</v>
      </c>
      <c r="M112" s="144">
        <v>2017</v>
      </c>
      <c r="N112" s="145">
        <v>2</v>
      </c>
      <c r="O112" s="155">
        <v>15</v>
      </c>
      <c r="P112" s="118"/>
      <c r="Q112" s="118"/>
      <c r="R112" s="118"/>
      <c r="S112" s="118"/>
      <c r="T112" s="121">
        <f t="shared" si="1"/>
        <v>0</v>
      </c>
    </row>
    <row r="113" spans="1:20" ht="38.25" x14ac:dyDescent="0.2">
      <c r="A113" s="134" t="s">
        <v>227</v>
      </c>
      <c r="B113" s="142" t="s">
        <v>244</v>
      </c>
      <c r="C113" s="142" t="s">
        <v>196</v>
      </c>
      <c r="D113" s="142" t="s">
        <v>92</v>
      </c>
      <c r="E113" s="142" t="s">
        <v>50</v>
      </c>
      <c r="F113" s="143">
        <v>5451</v>
      </c>
      <c r="G113" s="142" t="s">
        <v>51</v>
      </c>
      <c r="H113" s="142" t="s">
        <v>93</v>
      </c>
      <c r="I113" s="142" t="s">
        <v>68</v>
      </c>
      <c r="J113" s="142"/>
      <c r="K113" s="142"/>
      <c r="L113" s="141" t="s">
        <v>287</v>
      </c>
      <c r="M113" s="144">
        <v>2019</v>
      </c>
      <c r="N113" s="145">
        <v>1</v>
      </c>
      <c r="O113" s="155">
        <v>20</v>
      </c>
      <c r="P113" s="126"/>
      <c r="Q113" s="118"/>
      <c r="R113" s="118"/>
      <c r="S113" s="118"/>
      <c r="T113" s="121">
        <f>Q113+R113+S113</f>
        <v>0</v>
      </c>
    </row>
    <row r="114" spans="1:20" ht="63.75" x14ac:dyDescent="0.2">
      <c r="A114" s="134" t="s">
        <v>227</v>
      </c>
      <c r="B114" s="142" t="s">
        <v>244</v>
      </c>
      <c r="C114" s="142" t="s">
        <v>196</v>
      </c>
      <c r="D114" s="142" t="s">
        <v>49</v>
      </c>
      <c r="E114" s="142" t="s">
        <v>50</v>
      </c>
      <c r="F114" s="143">
        <v>5451</v>
      </c>
      <c r="G114" s="142" t="s">
        <v>51</v>
      </c>
      <c r="H114" s="142" t="s">
        <v>52</v>
      </c>
      <c r="I114" s="142" t="s">
        <v>75</v>
      </c>
      <c r="J114" s="142" t="s">
        <v>245</v>
      </c>
      <c r="K114" s="142"/>
      <c r="L114" s="141" t="s">
        <v>288</v>
      </c>
      <c r="M114" s="144">
        <v>2010</v>
      </c>
      <c r="N114" s="145">
        <v>4</v>
      </c>
      <c r="O114" s="155">
        <v>15</v>
      </c>
      <c r="P114" s="126"/>
      <c r="Q114" s="118"/>
      <c r="R114" s="118"/>
      <c r="S114" s="118"/>
      <c r="T114" s="121">
        <f>Q114+R114+S114</f>
        <v>0</v>
      </c>
    </row>
    <row r="115" spans="1:20" ht="63.75" x14ac:dyDescent="0.2">
      <c r="A115" s="134" t="s">
        <v>227</v>
      </c>
      <c r="B115" s="142" t="s">
        <v>244</v>
      </c>
      <c r="C115" s="142" t="s">
        <v>196</v>
      </c>
      <c r="D115" s="142" t="s">
        <v>49</v>
      </c>
      <c r="E115" s="142" t="s">
        <v>50</v>
      </c>
      <c r="F115" s="143">
        <v>5451</v>
      </c>
      <c r="G115" s="142" t="s">
        <v>51</v>
      </c>
      <c r="H115" s="142" t="s">
        <v>55</v>
      </c>
      <c r="I115" s="142" t="s">
        <v>246</v>
      </c>
      <c r="J115" s="142" t="s">
        <v>247</v>
      </c>
      <c r="K115" s="142"/>
      <c r="L115" s="141" t="s">
        <v>289</v>
      </c>
      <c r="M115" s="144">
        <v>2010</v>
      </c>
      <c r="N115" s="145">
        <v>2</v>
      </c>
      <c r="O115" s="155">
        <v>15</v>
      </c>
      <c r="P115" s="126"/>
      <c r="Q115" s="118"/>
      <c r="R115" s="118"/>
      <c r="S115" s="118"/>
      <c r="T115" s="121">
        <f>Q115+R115+S115</f>
        <v>0</v>
      </c>
    </row>
    <row r="116" spans="1:20" x14ac:dyDescent="0.2">
      <c r="A116" s="134" t="s">
        <v>227</v>
      </c>
      <c r="B116" s="142" t="s">
        <v>248</v>
      </c>
      <c r="C116" s="142" t="s">
        <v>196</v>
      </c>
      <c r="D116" s="142" t="s">
        <v>49</v>
      </c>
      <c r="E116" s="142" t="s">
        <v>50</v>
      </c>
      <c r="F116" s="143">
        <v>9734</v>
      </c>
      <c r="G116" s="142" t="s">
        <v>51</v>
      </c>
      <c r="H116" s="142" t="s">
        <v>52</v>
      </c>
      <c r="I116" s="142" t="s">
        <v>275</v>
      </c>
      <c r="J116" s="142"/>
      <c r="K116" s="142"/>
      <c r="L116" s="154" t="s">
        <v>249</v>
      </c>
      <c r="M116" s="144">
        <v>2022</v>
      </c>
      <c r="N116" s="145">
        <v>1</v>
      </c>
      <c r="O116" s="155">
        <v>15</v>
      </c>
      <c r="P116" s="118"/>
      <c r="Q116" s="118"/>
      <c r="R116" s="118"/>
      <c r="S116" s="118"/>
      <c r="T116" s="121">
        <f t="shared" si="1"/>
        <v>0</v>
      </c>
    </row>
    <row r="117" spans="1:20" x14ac:dyDescent="0.2">
      <c r="A117" s="134" t="s">
        <v>227</v>
      </c>
      <c r="B117" s="142" t="s">
        <v>248</v>
      </c>
      <c r="C117" s="142" t="s">
        <v>196</v>
      </c>
      <c r="D117" s="142" t="s">
        <v>49</v>
      </c>
      <c r="E117" s="142" t="s">
        <v>50</v>
      </c>
      <c r="F117" s="143">
        <v>9734</v>
      </c>
      <c r="G117" s="142" t="s">
        <v>51</v>
      </c>
      <c r="H117" s="142" t="s">
        <v>55</v>
      </c>
      <c r="I117" s="142" t="s">
        <v>276</v>
      </c>
      <c r="J117" s="142"/>
      <c r="K117" s="142" t="s">
        <v>277</v>
      </c>
      <c r="L117" s="154" t="s">
        <v>249</v>
      </c>
      <c r="M117" s="144">
        <v>2022</v>
      </c>
      <c r="N117" s="145">
        <v>1</v>
      </c>
      <c r="O117" s="155">
        <v>15</v>
      </c>
      <c r="P117" s="118"/>
      <c r="Q117" s="118"/>
      <c r="R117" s="118"/>
      <c r="S117" s="118"/>
      <c r="T117" s="121">
        <f t="shared" si="1"/>
        <v>0</v>
      </c>
    </row>
    <row r="118" spans="1:20" x14ac:dyDescent="0.2">
      <c r="A118" s="134" t="s">
        <v>227</v>
      </c>
      <c r="B118" s="142" t="s">
        <v>248</v>
      </c>
      <c r="C118" s="142" t="s">
        <v>196</v>
      </c>
      <c r="D118" s="142" t="s">
        <v>49</v>
      </c>
      <c r="E118" s="142" t="s">
        <v>50</v>
      </c>
      <c r="F118" s="143">
        <v>9734</v>
      </c>
      <c r="G118" s="142" t="s">
        <v>51</v>
      </c>
      <c r="H118" s="142" t="s">
        <v>93</v>
      </c>
      <c r="I118" s="142" t="s">
        <v>278</v>
      </c>
      <c r="J118" s="142"/>
      <c r="K118" s="142" t="s">
        <v>279</v>
      </c>
      <c r="L118" s="154" t="s">
        <v>249</v>
      </c>
      <c r="M118" s="144">
        <v>2022</v>
      </c>
      <c r="N118" s="145">
        <v>1</v>
      </c>
      <c r="O118" s="155">
        <v>15</v>
      </c>
      <c r="P118" s="118"/>
      <c r="Q118" s="118"/>
      <c r="R118" s="118"/>
      <c r="S118" s="118"/>
      <c r="T118" s="121">
        <f t="shared" si="1"/>
        <v>0</v>
      </c>
    </row>
    <row r="119" spans="1:20" x14ac:dyDescent="0.2">
      <c r="A119" s="134" t="s">
        <v>227</v>
      </c>
      <c r="B119" s="142" t="s">
        <v>250</v>
      </c>
      <c r="C119" s="142" t="s">
        <v>196</v>
      </c>
      <c r="D119" s="142" t="s">
        <v>49</v>
      </c>
      <c r="E119" s="142" t="s">
        <v>50</v>
      </c>
      <c r="F119" s="143">
        <v>1678</v>
      </c>
      <c r="G119" s="142" t="s">
        <v>51</v>
      </c>
      <c r="H119" s="142" t="s">
        <v>52</v>
      </c>
      <c r="I119" s="142"/>
      <c r="J119" s="142"/>
      <c r="K119" s="142"/>
      <c r="L119" s="154" t="s">
        <v>249</v>
      </c>
      <c r="M119" s="144">
        <v>2022</v>
      </c>
      <c r="N119" s="145">
        <v>1</v>
      </c>
      <c r="O119" s="155">
        <v>15</v>
      </c>
      <c r="P119" s="118"/>
      <c r="Q119" s="118"/>
      <c r="R119" s="118"/>
      <c r="S119" s="118"/>
      <c r="T119" s="121">
        <f t="shared" si="1"/>
        <v>0</v>
      </c>
    </row>
    <row r="120" spans="1:20" x14ac:dyDescent="0.2">
      <c r="A120" s="134" t="s">
        <v>227</v>
      </c>
      <c r="B120" s="142" t="s">
        <v>250</v>
      </c>
      <c r="C120" s="142" t="s">
        <v>196</v>
      </c>
      <c r="D120" s="142" t="s">
        <v>49</v>
      </c>
      <c r="E120" s="142" t="s">
        <v>50</v>
      </c>
      <c r="F120" s="143">
        <v>1678</v>
      </c>
      <c r="G120" s="142" t="s">
        <v>51</v>
      </c>
      <c r="H120" s="142" t="s">
        <v>55</v>
      </c>
      <c r="I120" s="142"/>
      <c r="J120" s="142"/>
      <c r="K120" s="142"/>
      <c r="L120" s="154" t="s">
        <v>249</v>
      </c>
      <c r="M120" s="144">
        <v>2022</v>
      </c>
      <c r="N120" s="145">
        <v>1</v>
      </c>
      <c r="O120" s="155">
        <v>15</v>
      </c>
      <c r="P120" s="118"/>
      <c r="Q120" s="118"/>
      <c r="R120" s="118"/>
      <c r="S120" s="118"/>
      <c r="T120" s="121">
        <f t="shared" si="1"/>
        <v>0</v>
      </c>
    </row>
    <row r="121" spans="1:20" x14ac:dyDescent="0.2">
      <c r="O121" s="128" t="s">
        <v>42</v>
      </c>
      <c r="P121" s="119">
        <f>SUM(P13:P120)</f>
        <v>0</v>
      </c>
      <c r="Q121" s="119">
        <f t="shared" ref="Q121:S121" si="2">SUM(Q13:Q120)</f>
        <v>0</v>
      </c>
      <c r="R121" s="119">
        <f t="shared" si="2"/>
        <v>0</v>
      </c>
      <c r="S121" s="119">
        <f t="shared" si="2"/>
        <v>0</v>
      </c>
      <c r="T121" s="127">
        <f>P121+Q121+R121+S121</f>
        <v>0</v>
      </c>
    </row>
  </sheetData>
  <autoFilter ref="A11:O121" xr:uid="{00000000-0001-0000-0100-000000000000}"/>
  <sortState xmlns:xlrd2="http://schemas.microsoft.com/office/spreadsheetml/2017/richdata2" ref="B12:O53">
    <sortCondition ref="B12:B53"/>
  </sortState>
  <mergeCells count="1">
    <mergeCell ref="P8:T9"/>
  </mergeCells>
  <pageMargins left="0.82677165354330717" right="0.9055118110236221" top="0.51181102362204722" bottom="0.35" header="0.35433070866141736" footer="0.15748031496062992"/>
  <pageSetup paperSize="8" scale="34" fitToHeight="0" orientation="landscape" r:id="rId1"/>
  <headerFooter>
    <oddHeader>&amp;C&amp;"-,Vet"&amp;14&amp;K006666
&amp;R&amp;G</oddHeader>
    <oddFooter>&amp;L&amp;"Calibri,Standaard"&amp;9Inschrijvingsleidraad prestatiegericht onderhoud W-/E-installaties
Kenmerk 26-05-16 PW&amp;R&amp;"Calibri,Standaard"&amp;9Pagina &amp;P van &amp;N</oddFooter>
  </headerFooter>
  <ignoredErrors>
    <ignoredError sqref="J13 J21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26"/>
  <sheetViews>
    <sheetView showGridLines="0" zoomScale="110" zoomScaleNormal="110" zoomScaleSheetLayoutView="89" workbookViewId="0">
      <selection activeCell="D12" sqref="D12"/>
    </sheetView>
  </sheetViews>
  <sheetFormatPr defaultColWidth="9.140625" defaultRowHeight="12.75" x14ac:dyDescent="0.2"/>
  <cols>
    <col min="1" max="1" width="4.140625" style="1" customWidth="1"/>
    <col min="2" max="2" width="16.5703125" style="1" customWidth="1"/>
    <col min="3" max="3" width="31.5703125" style="1" bestFit="1" customWidth="1"/>
    <col min="4" max="4" width="40.7109375" style="1" customWidth="1"/>
    <col min="5" max="5" width="18.7109375" style="1" customWidth="1"/>
    <col min="6" max="6" width="27" style="1" customWidth="1"/>
    <col min="7" max="7" width="5.85546875" style="2" customWidth="1"/>
    <col min="8" max="8" width="9.140625" style="1"/>
    <col min="9" max="9" width="14.5703125" style="3" customWidth="1"/>
    <col min="10" max="10" width="9.140625" style="29"/>
    <col min="11" max="16384" width="9.140625" style="1"/>
  </cols>
  <sheetData>
    <row r="1" spans="2:10" ht="18.75" x14ac:dyDescent="0.3">
      <c r="B1" s="4" t="s">
        <v>122</v>
      </c>
      <c r="C1" s="4"/>
      <c r="D1" s="4"/>
      <c r="E1" s="4"/>
      <c r="F1" s="4"/>
      <c r="G1" s="6"/>
    </row>
    <row r="2" spans="2:10" customFormat="1" ht="18.75" customHeight="1" x14ac:dyDescent="0.25">
      <c r="J2" s="30"/>
    </row>
    <row r="3" spans="2:10" s="9" customFormat="1" ht="15" x14ac:dyDescent="0.25">
      <c r="B3" s="79" t="s">
        <v>0</v>
      </c>
      <c r="C3"/>
      <c r="D3"/>
      <c r="E3"/>
      <c r="F3"/>
      <c r="J3" s="31"/>
    </row>
    <row r="4" spans="2:10" s="9" customFormat="1" ht="15" x14ac:dyDescent="0.25">
      <c r="B4"/>
      <c r="C4"/>
      <c r="D4"/>
      <c r="E4"/>
      <c r="F4"/>
      <c r="J4" s="31"/>
    </row>
    <row r="5" spans="2:10" s="10" customFormat="1" ht="30" x14ac:dyDescent="0.25">
      <c r="B5" s="44" t="s">
        <v>20</v>
      </c>
      <c r="C5" s="45" t="s">
        <v>118</v>
      </c>
      <c r="D5" s="45" t="s">
        <v>186</v>
      </c>
      <c r="E5" s="45" t="s">
        <v>260</v>
      </c>
      <c r="F5" s="45" t="s">
        <v>1</v>
      </c>
      <c r="I5" s="32"/>
      <c r="J5" s="33"/>
    </row>
    <row r="6" spans="2:10" s="11" customFormat="1" ht="41.25" customHeight="1" x14ac:dyDescent="0.25">
      <c r="B6" s="80" t="s">
        <v>2</v>
      </c>
      <c r="C6" s="81" t="s">
        <v>17</v>
      </c>
      <c r="D6" s="82"/>
      <c r="E6" s="83">
        <v>500</v>
      </c>
      <c r="F6" s="84">
        <f>D6*E6</f>
        <v>0</v>
      </c>
      <c r="I6" s="34"/>
      <c r="J6" s="35"/>
    </row>
    <row r="7" spans="2:10" s="12" customFormat="1" ht="41.25" customHeight="1" x14ac:dyDescent="0.25">
      <c r="B7" s="80" t="s">
        <v>3</v>
      </c>
      <c r="C7" s="81" t="s">
        <v>18</v>
      </c>
      <c r="D7" s="82"/>
      <c r="E7" s="83">
        <v>500</v>
      </c>
      <c r="F7" s="84">
        <f>D7*E7</f>
        <v>0</v>
      </c>
      <c r="I7" s="36"/>
      <c r="J7" s="37"/>
    </row>
    <row r="8" spans="2:10" s="12" customFormat="1" ht="41.25" customHeight="1" x14ac:dyDescent="0.25">
      <c r="B8" s="80" t="s">
        <v>4</v>
      </c>
      <c r="C8" s="81" t="s">
        <v>19</v>
      </c>
      <c r="D8" s="82"/>
      <c r="E8" s="83">
        <v>250</v>
      </c>
      <c r="F8" s="84">
        <f>D8*E8</f>
        <v>0</v>
      </c>
      <c r="I8" s="36"/>
      <c r="J8" s="37"/>
    </row>
    <row r="9" spans="2:10" s="9" customFormat="1" ht="12.75" customHeight="1" x14ac:dyDescent="0.25">
      <c r="B9" s="112" t="s">
        <v>185</v>
      </c>
      <c r="C9" s="113"/>
      <c r="D9" s="114"/>
      <c r="E9" s="85">
        <f>SUM(E6:E8)</f>
        <v>1250</v>
      </c>
      <c r="F9" s="86">
        <f>SUM(F6:F8)</f>
        <v>0</v>
      </c>
      <c r="J9" s="31"/>
    </row>
    <row r="10" spans="2:10" s="9" customFormat="1" ht="15" x14ac:dyDescent="0.25">
      <c r="B10"/>
      <c r="C10"/>
      <c r="D10"/>
      <c r="E10"/>
      <c r="F10"/>
      <c r="J10" s="31"/>
    </row>
    <row r="11" spans="2:10" s="13" customFormat="1" ht="16.5" customHeight="1" x14ac:dyDescent="0.25">
      <c r="B11" s="42" t="s">
        <v>23</v>
      </c>
      <c r="C11" s="43"/>
      <c r="D11" s="43" t="s">
        <v>5</v>
      </c>
      <c r="E11" s="45" t="s">
        <v>119</v>
      </c>
      <c r="F11" s="43" t="s">
        <v>192</v>
      </c>
      <c r="J11" s="38"/>
    </row>
    <row r="12" spans="2:10" s="13" customFormat="1" ht="16.5" customHeight="1" x14ac:dyDescent="0.25">
      <c r="B12" s="87" t="s">
        <v>188</v>
      </c>
      <c r="C12" s="105" t="s">
        <v>264</v>
      </c>
      <c r="D12" s="107"/>
      <c r="E12" s="106" t="s">
        <v>266</v>
      </c>
      <c r="F12" s="110">
        <f>F9*D12</f>
        <v>0</v>
      </c>
      <c r="J12" s="38"/>
    </row>
    <row r="13" spans="2:10" s="13" customFormat="1" ht="16.5" customHeight="1" x14ac:dyDescent="0.25">
      <c r="B13" s="87" t="s">
        <v>189</v>
      </c>
      <c r="C13" s="105" t="s">
        <v>265</v>
      </c>
      <c r="D13" s="107"/>
      <c r="E13" s="106" t="s">
        <v>266</v>
      </c>
      <c r="F13" s="110">
        <f>F9*D13</f>
        <v>0</v>
      </c>
      <c r="J13" s="38"/>
    </row>
    <row r="14" spans="2:10" s="13" customFormat="1" ht="16.5" customHeight="1" x14ac:dyDescent="0.25">
      <c r="B14" s="87" t="s">
        <v>187</v>
      </c>
      <c r="C14" s="88" t="s">
        <v>6</v>
      </c>
      <c r="D14" s="108"/>
      <c r="E14" s="87" t="s">
        <v>266</v>
      </c>
      <c r="F14" s="111">
        <f>F9*D14</f>
        <v>0</v>
      </c>
      <c r="J14" s="38"/>
    </row>
    <row r="15" spans="2:10" s="11" customFormat="1" ht="26.25" customHeight="1" x14ac:dyDescent="0.25">
      <c r="B15" s="87" t="s">
        <v>190</v>
      </c>
      <c r="C15" s="88" t="s">
        <v>180</v>
      </c>
      <c r="D15" s="108"/>
      <c r="E15" s="89">
        <v>50</v>
      </c>
      <c r="F15" s="109">
        <f>(D7*D15)*E15</f>
        <v>0</v>
      </c>
      <c r="J15" s="35"/>
    </row>
    <row r="16" spans="2:10" s="11" customFormat="1" ht="26.25" customHeight="1" x14ac:dyDescent="0.25">
      <c r="B16" s="87" t="s">
        <v>262</v>
      </c>
      <c r="C16" s="88" t="s">
        <v>179</v>
      </c>
      <c r="D16" s="108"/>
      <c r="E16" s="89">
        <v>20</v>
      </c>
      <c r="F16" s="109">
        <f>(D7*D16)*E16</f>
        <v>0</v>
      </c>
      <c r="J16" s="35"/>
    </row>
    <row r="17" spans="2:10" s="11" customFormat="1" ht="26.25" customHeight="1" x14ac:dyDescent="0.25">
      <c r="B17" s="87" t="s">
        <v>263</v>
      </c>
      <c r="C17" s="88" t="s">
        <v>178</v>
      </c>
      <c r="D17" s="108"/>
      <c r="E17" s="89">
        <v>20</v>
      </c>
      <c r="F17" s="109">
        <f>(D7*D17)*E17</f>
        <v>0</v>
      </c>
      <c r="J17" s="35"/>
    </row>
    <row r="18" spans="2:10" s="11" customFormat="1" ht="15" x14ac:dyDescent="0.25">
      <c r="B18" s="115" t="s">
        <v>191</v>
      </c>
      <c r="C18" s="116"/>
      <c r="D18" s="116"/>
      <c r="E18" s="117"/>
      <c r="F18" s="90">
        <f>SUM(F12:F17)</f>
        <v>0</v>
      </c>
      <c r="J18" s="35"/>
    </row>
    <row r="19" spans="2:10" s="9" customFormat="1" x14ac:dyDescent="0.2">
      <c r="C19" s="1"/>
      <c r="D19" s="1"/>
      <c r="E19" s="1"/>
      <c r="J19" s="31"/>
    </row>
    <row r="20" spans="2:10" s="9" customFormat="1" ht="15" x14ac:dyDescent="0.25">
      <c r="B20" s="25" t="s">
        <v>184</v>
      </c>
      <c r="C20" s="1"/>
      <c r="D20" s="1"/>
      <c r="E20" s="1"/>
      <c r="J20" s="31"/>
    </row>
    <row r="21" spans="2:10" s="9" customFormat="1" ht="15" x14ac:dyDescent="0.25">
      <c r="B21" s="25" t="s">
        <v>182</v>
      </c>
      <c r="J21" s="31"/>
    </row>
    <row r="22" spans="2:10" s="9" customFormat="1" ht="15" x14ac:dyDescent="0.25">
      <c r="B22" s="25" t="s">
        <v>181</v>
      </c>
      <c r="J22" s="31"/>
    </row>
    <row r="23" spans="2:10" ht="15" x14ac:dyDescent="0.25">
      <c r="B23" s="25" t="s">
        <v>183</v>
      </c>
      <c r="G23" s="1"/>
      <c r="I23" s="1"/>
    </row>
    <row r="24" spans="2:10" ht="15" x14ac:dyDescent="0.25">
      <c r="B24" s="25" t="s">
        <v>267</v>
      </c>
      <c r="G24" s="1"/>
      <c r="I24" s="1"/>
    </row>
    <row r="25" spans="2:10" ht="15" x14ac:dyDescent="0.25">
      <c r="B25" s="25" t="s">
        <v>107</v>
      </c>
    </row>
    <row r="26" spans="2:10" ht="15" x14ac:dyDescent="0.25">
      <c r="B26" s="25" t="s">
        <v>268</v>
      </c>
    </row>
  </sheetData>
  <mergeCells count="2">
    <mergeCell ref="B9:D9"/>
    <mergeCell ref="B18:E18"/>
  </mergeCells>
  <pageMargins left="0.82677165354330717" right="0.9055118110236221" top="0.95" bottom="0.74803149606299213" header="0.35433070866141736" footer="0.27559055118110237"/>
  <pageSetup paperSize="8" scale="95" orientation="portrait" r:id="rId1"/>
  <headerFooter>
    <oddHeader>&amp;C&amp;"-,Vet"&amp;14&amp;K006666
&amp;R&amp;G</oddHeader>
    <oddFooter>&amp;L&amp;"Calibri,Standaard"&amp;9Inschrijvingsleidraad prestatiegericht onderhoud W-/E-installaties
Kenmerk 26-05-16 PW&amp;R&amp;"Calibri,Standaard"&amp;9Pagina &amp;P van &amp;N</oddFooter>
  </headerFooter>
  <ignoredErrors>
    <ignoredError sqref="F6:F8 F15:F17" unlocked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G.1 Prijs - Totaalprijs </vt:lpstr>
      <vt:lpstr>G.1. Prijs - Assetlijst</vt:lpstr>
      <vt:lpstr>G.1. Prijs - Man+toesl.</vt:lpstr>
      <vt:lpstr>'G.1. Prijs - Assetlijst'!Afdrukbereik</vt:lpstr>
      <vt:lpstr>'G.1. Prijs - Man+toesl.'!Afdrukbereik</vt:lpstr>
      <vt:lpstr>'G.1. Prijs - Assetlijst'!Afdruktitels</vt:lpstr>
    </vt:vector>
  </TitlesOfParts>
  <Company>Koëter Vastgoed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Koëter Vastgoed Adviseurs</dc:creator>
  <cp:lastModifiedBy>Marjoleine Koeter</cp:lastModifiedBy>
  <cp:lastPrinted>2016-09-28T08:20:20Z</cp:lastPrinted>
  <dcterms:created xsi:type="dcterms:W3CDTF">2016-05-23T09:07:07Z</dcterms:created>
  <dcterms:modified xsi:type="dcterms:W3CDTF">2023-06-20T13:29:03Z</dcterms:modified>
</cp:coreProperties>
</file>