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ureau Verkeersmaatregelen\Vervanging, beheer en onderhoud verkeerscamerasysteem\Nota van Inlichtingen\"/>
    </mc:Choice>
  </mc:AlternateContent>
  <xr:revisionPtr revIDLastSave="0" documentId="8_{4BBCF158-6B9B-4165-AA09-F38AEB0C26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schrijfsom" sheetId="1" r:id="rId1"/>
    <sheet name="Realisatiefase" sheetId="3" r:id="rId2"/>
    <sheet name="Beheer- en Onderhoudsfase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4" i="6" l="1"/>
  <c r="E94" i="6" s="1"/>
  <c r="B94" i="6"/>
  <c r="D75" i="6"/>
  <c r="E75" i="6" s="1"/>
  <c r="B75" i="6"/>
  <c r="D56" i="6"/>
  <c r="E56" i="6" s="1"/>
  <c r="B56" i="6"/>
  <c r="D37" i="6"/>
  <c r="E37" i="6" s="1"/>
  <c r="B37" i="6"/>
  <c r="B18" i="6"/>
  <c r="D18" i="6"/>
  <c r="E18" i="6" s="1"/>
  <c r="E142" i="6"/>
  <c r="C141" i="6"/>
  <c r="E141" i="6" s="1"/>
  <c r="E126" i="6"/>
  <c r="C125" i="6"/>
  <c r="E125" i="6" s="1"/>
  <c r="E110" i="6"/>
  <c r="C109" i="6"/>
  <c r="E109" i="6" s="1"/>
  <c r="E91" i="6"/>
  <c r="C90" i="6"/>
  <c r="E90" i="6" s="1"/>
  <c r="E72" i="6"/>
  <c r="C71" i="6"/>
  <c r="E71" i="6" s="1"/>
  <c r="E53" i="6"/>
  <c r="C52" i="6"/>
  <c r="E52" i="6" s="1"/>
  <c r="E34" i="6"/>
  <c r="C33" i="6"/>
  <c r="E33" i="6" s="1"/>
  <c r="E15" i="6"/>
  <c r="E12" i="3"/>
  <c r="C14" i="6"/>
  <c r="E14" i="6" s="1"/>
  <c r="E16" i="3"/>
  <c r="E11" i="3"/>
  <c r="E13" i="3"/>
  <c r="E14" i="3"/>
  <c r="E15" i="3"/>
  <c r="C137" i="6"/>
  <c r="E137" i="6" s="1"/>
  <c r="C136" i="6"/>
  <c r="E136" i="6" s="1"/>
  <c r="C121" i="6"/>
  <c r="E121" i="6" s="1"/>
  <c r="C120" i="6"/>
  <c r="E120" i="6" s="1"/>
  <c r="C105" i="6"/>
  <c r="E105" i="6" s="1"/>
  <c r="C104" i="6"/>
  <c r="E104" i="6" s="1"/>
  <c r="C86" i="6"/>
  <c r="E86" i="6" s="1"/>
  <c r="C85" i="6"/>
  <c r="E85" i="6" s="1"/>
  <c r="C67" i="6"/>
  <c r="E67" i="6" s="1"/>
  <c r="C66" i="6"/>
  <c r="E66" i="6" s="1"/>
  <c r="C48" i="6"/>
  <c r="E48" i="6" s="1"/>
  <c r="C47" i="6"/>
  <c r="E47" i="6" s="1"/>
  <c r="C29" i="6"/>
  <c r="C28" i="6"/>
  <c r="E28" i="6" s="1"/>
  <c r="E9" i="6"/>
  <c r="E10" i="6"/>
  <c r="E24" i="3"/>
  <c r="E140" i="6"/>
  <c r="E124" i="6"/>
  <c r="E108" i="6"/>
  <c r="E89" i="6"/>
  <c r="E70" i="6"/>
  <c r="E51" i="6"/>
  <c r="E32" i="6"/>
  <c r="E13" i="6"/>
  <c r="E144" i="6"/>
  <c r="E128" i="6"/>
  <c r="E112" i="6"/>
  <c r="E96" i="6"/>
  <c r="E77" i="6"/>
  <c r="E58" i="6"/>
  <c r="E39" i="6"/>
  <c r="E20" i="6"/>
  <c r="E35" i="3"/>
  <c r="E134" i="6"/>
  <c r="E118" i="6"/>
  <c r="E102" i="6"/>
  <c r="E83" i="6"/>
  <c r="E64" i="6"/>
  <c r="D95" i="6"/>
  <c r="E95" i="6" s="1"/>
  <c r="D93" i="6"/>
  <c r="E93" i="6" s="1"/>
  <c r="D76" i="6"/>
  <c r="E76" i="6" s="1"/>
  <c r="D74" i="6"/>
  <c r="E74" i="6" s="1"/>
  <c r="D57" i="6"/>
  <c r="E57" i="6" s="1"/>
  <c r="D55" i="6"/>
  <c r="E55" i="6" s="1"/>
  <c r="D38" i="6"/>
  <c r="E38" i="6" s="1"/>
  <c r="D36" i="6"/>
  <c r="E36" i="6" s="1"/>
  <c r="D19" i="6"/>
  <c r="E19" i="6" s="1"/>
  <c r="D17" i="6"/>
  <c r="E17" i="6" s="1"/>
  <c r="E45" i="6"/>
  <c r="E26" i="6"/>
  <c r="E7" i="6"/>
  <c r="E147" i="6"/>
  <c r="E146" i="6"/>
  <c r="E145" i="6"/>
  <c r="E143" i="6"/>
  <c r="E139" i="6"/>
  <c r="E138" i="6"/>
  <c r="E135" i="6"/>
  <c r="E131" i="6"/>
  <c r="E130" i="6"/>
  <c r="E129" i="6"/>
  <c r="E127" i="6"/>
  <c r="E123" i="6"/>
  <c r="E122" i="6"/>
  <c r="E119" i="6"/>
  <c r="E115" i="6"/>
  <c r="E114" i="6"/>
  <c r="E113" i="6"/>
  <c r="E111" i="6"/>
  <c r="E107" i="6"/>
  <c r="E106" i="6"/>
  <c r="E103" i="6"/>
  <c r="E99" i="6"/>
  <c r="E98" i="6"/>
  <c r="E97" i="6"/>
  <c r="E92" i="6"/>
  <c r="E88" i="6"/>
  <c r="E87" i="6"/>
  <c r="E84" i="6"/>
  <c r="E80" i="6"/>
  <c r="E79" i="6"/>
  <c r="E78" i="6"/>
  <c r="E73" i="6"/>
  <c r="E69" i="6"/>
  <c r="E68" i="6"/>
  <c r="E65" i="6"/>
  <c r="E61" i="6"/>
  <c r="E60" i="6"/>
  <c r="E59" i="6"/>
  <c r="E54" i="6"/>
  <c r="E50" i="6"/>
  <c r="E49" i="6"/>
  <c r="E46" i="6"/>
  <c r="E42" i="6"/>
  <c r="E41" i="6"/>
  <c r="E40" i="6"/>
  <c r="E35" i="6"/>
  <c r="E31" i="6"/>
  <c r="E30" i="6"/>
  <c r="E27" i="6"/>
  <c r="E23" i="6"/>
  <c r="E22" i="6"/>
  <c r="E21" i="6"/>
  <c r="E16" i="6"/>
  <c r="E12" i="6"/>
  <c r="E11" i="6"/>
  <c r="E8" i="6"/>
  <c r="E33" i="3"/>
  <c r="E44" i="3"/>
  <c r="E25" i="3"/>
  <c r="E37" i="3"/>
  <c r="E36" i="3"/>
  <c r="E32" i="3"/>
  <c r="E21" i="3"/>
  <c r="E9" i="3"/>
  <c r="E10" i="3"/>
  <c r="D42" i="3"/>
  <c r="D41" i="3"/>
  <c r="E41" i="3" s="1"/>
  <c r="D40" i="3"/>
  <c r="E40" i="3" s="1"/>
  <c r="D39" i="3"/>
  <c r="E18" i="3"/>
  <c r="E19" i="3"/>
  <c r="E28" i="3"/>
  <c r="E30" i="3"/>
  <c r="E31" i="3"/>
  <c r="E29" i="3"/>
  <c r="E23" i="3"/>
  <c r="E22" i="3"/>
  <c r="E26" i="3"/>
  <c r="E27" i="3"/>
  <c r="E20" i="3"/>
  <c r="E29" i="6" l="1"/>
  <c r="E43" i="6" s="1"/>
  <c r="E132" i="6"/>
  <c r="E148" i="6"/>
  <c r="E100" i="6"/>
  <c r="E24" i="6"/>
  <c r="E116" i="6"/>
  <c r="E17" i="3"/>
  <c r="E62" i="6" l="1"/>
  <c r="E81" i="6"/>
  <c r="E42" i="3"/>
  <c r="E149" i="6" l="1"/>
  <c r="E12" i="1" s="1"/>
  <c r="E34" i="3"/>
  <c r="E8" i="3" l="1"/>
  <c r="E52" i="3" l="1"/>
  <c r="E51" i="3"/>
  <c r="E50" i="3"/>
  <c r="E49" i="3"/>
  <c r="E48" i="3"/>
  <c r="E39" i="3"/>
  <c r="E46" i="3" l="1"/>
  <c r="E53" i="3" l="1"/>
  <c r="E11" i="1" l="1"/>
  <c r="E13" i="1" s="1"/>
</calcChain>
</file>

<file path=xl/sharedStrings.xml><?xml version="1.0" encoding="utf-8"?>
<sst xmlns="http://schemas.openxmlformats.org/spreadsheetml/2006/main" count="294" uniqueCount="132">
  <si>
    <t>Bedrag</t>
  </si>
  <si>
    <t>TOTAAL</t>
  </si>
  <si>
    <t>Rapportages en overleggen</t>
  </si>
  <si>
    <t>Totaal</t>
  </si>
  <si>
    <t>Indien in het PvE componenten of werkzaamheden zijn genoemd als onderdeel van een levering  of installatie dan dienen deze onderdeel te zijn van hieronder te benoemen prijzen.</t>
  </si>
  <si>
    <t>De eisen uit het PvE zijn leidend.</t>
  </si>
  <si>
    <t>Aantal</t>
  </si>
  <si>
    <t>Andere activiteiten</t>
  </si>
  <si>
    <t>Prijs</t>
  </si>
  <si>
    <t>De uiteindelijke inschrijfsom voor dit onderdeel is het bedrag waarvoor inschrijvende partij de opdracht uit gaat voeren.</t>
  </si>
  <si>
    <t>Inschrijver kan zoveel regels met kostenposten toevoegen als nodig wordt geacht. Alle leveringen en werkzaamheden m.b.t. Fase 1 realisatie dienen hier te worden benoemd.</t>
  </si>
  <si>
    <t>De eisen uit het PvE zijn leidend. Prijzen die hier worden gebruikt gelden als eenheidsprijzen gedurende de looptijd van het contract.</t>
  </si>
  <si>
    <t>Indien in het PvE componenten of werkzaamheden zijn genoemd als onderdeel van een levering of installatie dan dienen deze onderdeel te zijn van in dit formulier te benoemen prijzen.</t>
  </si>
  <si>
    <t>Fase 1 Realisatie</t>
  </si>
  <si>
    <t>Tabblad 3: Detaillering fase 1</t>
  </si>
  <si>
    <t>Tabblad 4: Detaillering fase 2</t>
  </si>
  <si>
    <t>Projectmanagement + coördinatie in uren</t>
  </si>
  <si>
    <t>Door Inschrijver te specificeren kosten op jaarbasis</t>
  </si>
  <si>
    <t>Door Inschrijver te specificeren kosten</t>
  </si>
  <si>
    <t>Reserve-onderdelen</t>
  </si>
  <si>
    <t>Aantal uur</t>
  </si>
  <si>
    <t>Totale inschrijfsom</t>
  </si>
  <si>
    <r>
      <t xml:space="preserve">Inschrijver dient de </t>
    </r>
    <r>
      <rPr>
        <b/>
        <sz val="10"/>
        <rFont val="Calibri"/>
        <family val="2"/>
        <scheme val="minor"/>
      </rPr>
      <t>GROENE</t>
    </r>
    <r>
      <rPr>
        <sz val="10"/>
        <color theme="1"/>
        <rFont val="Calibri"/>
        <family val="2"/>
        <scheme val="minor"/>
      </rPr>
      <t xml:space="preserve"> velden in te vullen en deze af te ronden op 2 cijfers achter de komma.</t>
    </r>
  </si>
  <si>
    <r>
      <t xml:space="preserve">Alle </t>
    </r>
    <r>
      <rPr>
        <b/>
        <sz val="10"/>
        <color theme="1"/>
        <rFont val="Calibri"/>
        <family val="2"/>
        <scheme val="minor"/>
      </rPr>
      <t>GEEL</t>
    </r>
    <r>
      <rPr>
        <sz val="10"/>
        <color theme="1"/>
        <rFont val="Calibri"/>
        <family val="2"/>
        <scheme val="minor"/>
      </rPr>
      <t xml:space="preserve"> gearceerde cellen worden automatisch gevuld en zijn daarom beveiligd. Het is niet toegestaan de formules in deze cellen aan te passen, te verwijderen, of anderszins te wijzigen</t>
    </r>
  </si>
  <si>
    <t>Camera</t>
  </si>
  <si>
    <t>Uitkijkstation voor bovenste deel videowall</t>
  </si>
  <si>
    <t>Uitkijkstation voor onderste deel videowall en desk</t>
  </si>
  <si>
    <t>Reserve-Uitkijkstation</t>
  </si>
  <si>
    <t>Uitkijkstation politie</t>
  </si>
  <si>
    <t>Prijs per uur</t>
  </si>
  <si>
    <t>Bedieningsconsole</t>
  </si>
  <si>
    <t>Alle andere activiteiten of leveringen nodig om aan het PvE te voldoen</t>
  </si>
  <si>
    <t>Totaal fase 2 Beheer en Onderhoud gedurende maximale looptijd van 8 jaar</t>
  </si>
  <si>
    <t>Fase 2 Beheer en Onderhoud</t>
  </si>
  <si>
    <t>Meerkosten afwerken op 230V bij de Camera zelf.</t>
  </si>
  <si>
    <t xml:space="preserve">Het betreft hierbij een paar die samen één monitorsignaal kunnen transporteren. </t>
  </si>
  <si>
    <t xml:space="preserve">Het betreft hierbij een paar die samen één USB-signaal kunnen uitwisselen. </t>
  </si>
  <si>
    <t>Bevestigingsmateriaal Camera</t>
  </si>
  <si>
    <t>In dit geval is het dus niet mogelijk om een PoE-voeding in de straatkast te plaatsen vanwege de afstand. De voeding of transformator dient in de beugels of camerabehuizing te worden geplaatst. Zichtbare aanvullende onderdelen zijn in RAL-kleur</t>
  </si>
  <si>
    <t>Werkstation voor beheertaken</t>
  </si>
  <si>
    <t>Documentatie van het systeem</t>
  </si>
  <si>
    <t>Installatie op locatie politie</t>
  </si>
  <si>
    <t>Opleiding uitkijkers</t>
  </si>
  <si>
    <t>Opleiding functioneel beheerders</t>
  </si>
  <si>
    <t>Patchbekabeling</t>
  </si>
  <si>
    <t>Optioneel</t>
  </si>
  <si>
    <t>Levering en inrichting monitoringsysteem</t>
  </si>
  <si>
    <t>Uitvoeren afnametesten preFAT, FAT en SAT</t>
  </si>
  <si>
    <t>Jaar 1</t>
  </si>
  <si>
    <t>Beheer en Onderhoud Camera</t>
  </si>
  <si>
    <t>Beheer en Onderhoud Uitkijkstation</t>
  </si>
  <si>
    <t>Subtotaal Beheer en Onderhoud voor jaar 1</t>
  </si>
  <si>
    <t>De eisen uit het PvE zijn leidend, incl. eisen over de garantie.</t>
  </si>
  <si>
    <t>Totaal Realisatiefase</t>
  </si>
  <si>
    <t>Beheer- en Onderhoudsfase gedurende 8 jaar (incl. optionele verlenging)</t>
  </si>
  <si>
    <t>Realisatiefase (incl. optionele afname)</t>
  </si>
  <si>
    <t>De in dit document opgegeven prijzen zullen worden gehanteerd gedurende de looptijd van het contract, eventueel opgehoogd o.b.v. indexering onder voorwaarden zoals genoemd in het PvE of Overeenkomst.</t>
  </si>
  <si>
    <t>Jaar 2</t>
  </si>
  <si>
    <t>Toename van 10 camera's</t>
  </si>
  <si>
    <t>Subtotaal Beheer en Onderhoud voor jaar 2</t>
  </si>
  <si>
    <t>Jaar 3</t>
  </si>
  <si>
    <t>Subtotaal Beheer en Onderhoud voor jaar 3</t>
  </si>
  <si>
    <t>Jaar 4</t>
  </si>
  <si>
    <t>Subtotaal Beheer en Onderhoud voor jaar 4</t>
  </si>
  <si>
    <t>Jaar 5</t>
  </si>
  <si>
    <t>Subtotaal Beheer en Onderhoud voor jaar 5</t>
  </si>
  <si>
    <t>Subtotaal Beheer en Onderhoud voor jaar 6</t>
  </si>
  <si>
    <t>Subtotaal Beheer en Onderhoud voor jaar 7</t>
  </si>
  <si>
    <t>Subtotaal Beheer en Onderhoud voor jaar 8</t>
  </si>
  <si>
    <t>Jaar 6 (optioneel)</t>
  </si>
  <si>
    <t>Jaar 7 (optioneel)</t>
  </si>
  <si>
    <t>Jaar 8 (optioneel)</t>
  </si>
  <si>
    <t>Maximum aantal camera's is bereikt</t>
  </si>
  <si>
    <t>Toelichting</t>
  </si>
  <si>
    <t>Extender-paar monitorsignaal</t>
  </si>
  <si>
    <t>Extender-paar USB-signaal</t>
  </si>
  <si>
    <t>Tabblad 1: Prijzenblad</t>
  </si>
  <si>
    <t>Dit prijzenblad bestaat uit een drietal tabbladen. Alleen het tweede en derde tabblad dient ingevuld te worden. Dit tabblad wordt automatisch ingevuld.</t>
  </si>
  <si>
    <t>Lokale switch</t>
  </si>
  <si>
    <t>Installatie op locatie Opdrachtgever van alle hardware</t>
  </si>
  <si>
    <t>Toename van 5 camera's</t>
  </si>
  <si>
    <t>Het opstellen van SLA, DAP en Exit-plan, inrichten Storingsmanagement</t>
  </si>
  <si>
    <t>Onderhouden van de Camera's gedurende de Realisatiefase</t>
  </si>
  <si>
    <t>Beugels in RAL-kleur, bevestigingsmiddelen zoals klembanden, metaalbescherming. Er wordt een viertal vormen van montage gebruikt (zie ook Achtergronddocumentatie). Inschrijver dient één prijs voor alle beugeltypes te gebruiken. Zie ook eis-86.</t>
  </si>
  <si>
    <t>In stand houden zicht op bestaande oude camera's totdat deze vervangen zijn</t>
  </si>
  <si>
    <t>Zie paragraaf 8.9 PvE</t>
  </si>
  <si>
    <t>Zie eis-77</t>
  </si>
  <si>
    <t>Zie paragraaf 6.3 PvE</t>
  </si>
  <si>
    <t>Zie toelichting in tabblad Realisatiefase</t>
  </si>
  <si>
    <t>Uitgaande van groei per jaar van ca. 10. Zie toelichting in tabblad Realisatiefase</t>
  </si>
  <si>
    <t>Beheer en Onderhoud VMS</t>
  </si>
  <si>
    <t>Incl. eventuele kosten voor verlenging licenties, etc. Dit geldt ook voor de rest van dit tabblad</t>
  </si>
  <si>
    <t xml:space="preserve">3x verkeersleiding + 1x politie. </t>
  </si>
  <si>
    <t>Beheer en Onderhoud fysieke server</t>
  </si>
  <si>
    <t>Beheer en Onderhoud virtuele server</t>
  </si>
  <si>
    <t>Beheer en Onderhoud switch en lokale netwerk</t>
  </si>
  <si>
    <t>Incl. Updates en Upgrades op de applicatie, kosten voor licenties, etc. Dit geldt ook voor de rest van dit tabblad</t>
  </si>
  <si>
    <t>Incl. Updates en Upgrades op het OS, etc. Dit geldt ook voor de rest van dit tabblad</t>
  </si>
  <si>
    <t>Incl. Updates en Upgrades op het OS, etc. Indien er geen virtuele servers worden aangeboden dan leeglaten. Dit geldt ook voor de rest van dit tabblad</t>
  </si>
  <si>
    <t>Functioneel beheer Opdrachtgever.</t>
  </si>
  <si>
    <t>Incl. Updates en Upgrades. Dit geldt ook voor de rest van dit tabblad</t>
  </si>
  <si>
    <t>Incl. Updates en Upgrades op het OS, de applicatie, etc. Dit geldt ook voor de rest van dit tabblad</t>
  </si>
  <si>
    <t>Het aantal servers, zowel fysiek als virtueel wordt bepaald door Jaar 1</t>
  </si>
  <si>
    <t>Kosten Beheer en Onderhoud optioneel Monitoringsysteem</t>
  </si>
  <si>
    <t xml:space="preserve">Incl. RAL-kleur,  PoE-voeding en/of trafo, configuratie zowel Camera zelf als toevoegen aan VMS, en transport. </t>
  </si>
  <si>
    <t>Incl. eventuele failover licentie</t>
  </si>
  <si>
    <t>3x Uitkijkstation, 1x politie, 1x werkstation</t>
  </si>
  <si>
    <t>Licentie VMS eenmalig per Camera</t>
  </si>
  <si>
    <t>Licentie VMS eenmalig per server</t>
  </si>
  <si>
    <t>Licentie VMS eenmalig per werkstation</t>
  </si>
  <si>
    <t>Licentie VMS eenmalig kaartapplicatie</t>
  </si>
  <si>
    <t>Licentie VMS eenmalig webserver</t>
  </si>
  <si>
    <t>Licentiekosten jaarlijks VMS per camera</t>
  </si>
  <si>
    <t>Licentie VMS eenmalig overall</t>
  </si>
  <si>
    <t>Gebruiken indien er een basislicentie noodzakelijk is.</t>
  </si>
  <si>
    <t>Licentiekosten jaarlijks VMS opgeteld</t>
  </si>
  <si>
    <t>Indien er meer jaarlijkse licentiekosten zijn hier bij elkaar optellen o.b.v. de omvang in de Realisatiefase. Dit geldt ook voor de rest van dit tabblad</t>
  </si>
  <si>
    <t>Hier alle leveringen en diensten opnemen die nodig zijn om aan de eisen uit het PvE te voldoen. Indien er te weinig regels zijn dan</t>
  </si>
  <si>
    <t>uitwerken in een apart Excel-bestand en hier op hoofdlijnen naar verwijzen. Dit geldt ook voor de rest van dit tabblad</t>
  </si>
  <si>
    <t>Configuratie alle Servers, Uitkijkstations, werkstation en lokale switch + netwerk</t>
  </si>
  <si>
    <t>Fysieke Server</t>
  </si>
  <si>
    <t>Indien er meer licenties nodig zijn voor het VMS dan hierboven genoemd dan kan dat op de groene regels onderaan het tabblad worden gespecificeerd.</t>
  </si>
  <si>
    <t>Beheer en Onderhoud werkstation voor beheertaken</t>
  </si>
  <si>
    <t>Zie ook PvE eis-299 m.b.t. vervanging van Uitkijkstation, werkstation en Servers bij ingang van jaar 6</t>
  </si>
  <si>
    <t>Voor het vervangen van de in eis-299 genoemde Hardware dient de prijs verdisconteerd te worden in het onderhoud van jaar 6.</t>
  </si>
  <si>
    <t>Zie eis-239</t>
  </si>
  <si>
    <t>Zie eis-242</t>
  </si>
  <si>
    <t>Zie eis-76</t>
  </si>
  <si>
    <t xml:space="preserve">Incl. RAL-kleur,  PoE-voeding en/of transformator, configuratie en transport. </t>
  </si>
  <si>
    <t>Bij te weinig regels dient Inschrijver een apart Excel-bestand bijvoegen en hier op hoofdlijnen naar bedragen in dat bestand verwijzen</t>
  </si>
  <si>
    <t>Indien er virtuele servers worden ingezet dienen de kosten hiervan in regels 48 t/m 52 verwerkt te worden</t>
  </si>
  <si>
    <t>Idem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</si>
</sst>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#,##0_ ;\-#,##0\ 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9.5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7"/>
      <color theme="1" tint="0.34998626667073579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5" fillId="4" borderId="14" xfId="0" applyFont="1" applyFill="1" applyBorder="1" applyAlignment="1" applyProtection="1">
      <alignment horizontal="left" vertical="top" wrapText="1"/>
      <protection locked="0"/>
    </xf>
    <xf numFmtId="0" fontId="0" fillId="4" borderId="12" xfId="0" applyFill="1" applyBorder="1" applyAlignment="1" applyProtection="1">
      <alignment vertical="top"/>
      <protection locked="0"/>
    </xf>
    <xf numFmtId="44" fontId="0" fillId="4" borderId="12" xfId="0" applyNumberFormat="1" applyFill="1" applyBorder="1" applyAlignment="1" applyProtection="1">
      <alignment vertical="top" wrapText="1"/>
      <protection locked="0"/>
    </xf>
    <xf numFmtId="0" fontId="15" fillId="4" borderId="11" xfId="0" applyFont="1" applyFill="1" applyBorder="1" applyAlignment="1" applyProtection="1">
      <alignment horizontal="left" vertical="top" wrapText="1"/>
      <protection locked="0"/>
    </xf>
    <xf numFmtId="0" fontId="0" fillId="4" borderId="20" xfId="0" applyFill="1" applyBorder="1" applyAlignment="1" applyProtection="1">
      <alignment vertical="top"/>
      <protection locked="0"/>
    </xf>
    <xf numFmtId="44" fontId="0" fillId="4" borderId="20" xfId="0" applyNumberFormat="1" applyFill="1" applyBorder="1" applyAlignment="1" applyProtection="1">
      <alignment vertical="top" wrapText="1"/>
      <protection locked="0"/>
    </xf>
    <xf numFmtId="44" fontId="0" fillId="4" borderId="19" xfId="0" applyNumberFormat="1" applyFill="1" applyBorder="1" applyAlignment="1" applyProtection="1">
      <alignment vertical="top" wrapText="1"/>
      <protection locked="0"/>
    </xf>
    <xf numFmtId="0" fontId="0" fillId="4" borderId="19" xfId="0" applyFill="1" applyBorder="1" applyAlignment="1" applyProtection="1">
      <alignment vertical="top"/>
      <protection locked="0"/>
    </xf>
    <xf numFmtId="0" fontId="0" fillId="4" borderId="16" xfId="0" applyFill="1" applyBorder="1" applyAlignment="1" applyProtection="1">
      <alignment vertical="top" wrapText="1"/>
      <protection locked="0"/>
    </xf>
    <xf numFmtId="44" fontId="0" fillId="4" borderId="16" xfId="0" applyNumberFormat="1" applyFill="1" applyBorder="1" applyAlignment="1" applyProtection="1">
      <alignment vertical="top" wrapText="1"/>
      <protection locked="0"/>
    </xf>
    <xf numFmtId="44" fontId="8" fillId="5" borderId="19" xfId="0" applyNumberFormat="1" applyFont="1" applyFill="1" applyBorder="1" applyAlignment="1">
      <alignment vertical="top" wrapText="1"/>
    </xf>
    <xf numFmtId="44" fontId="7" fillId="3" borderId="16" xfId="0" applyNumberFormat="1" applyFont="1" applyFill="1" applyBorder="1" applyAlignment="1">
      <alignment vertical="top" wrapText="1"/>
    </xf>
    <xf numFmtId="0" fontId="6" fillId="0" borderId="0" xfId="0" applyFont="1"/>
    <xf numFmtId="0" fontId="12" fillId="0" borderId="0" xfId="0" applyFont="1" applyAlignment="1">
      <alignment horizontal="left" vertical="top"/>
    </xf>
    <xf numFmtId="0" fontId="8" fillId="0" borderId="0" xfId="0" applyFont="1"/>
    <xf numFmtId="0" fontId="8" fillId="0" borderId="0" xfId="0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3" borderId="7" xfId="0" applyFont="1" applyFill="1" applyBorder="1" applyAlignment="1">
      <alignment vertical="top"/>
    </xf>
    <xf numFmtId="0" fontId="10" fillId="3" borderId="2" xfId="0" applyFont="1" applyFill="1" applyBorder="1" applyAlignment="1">
      <alignment vertical="top" wrapText="1"/>
    </xf>
    <xf numFmtId="0" fontId="10" fillId="3" borderId="3" xfId="0" applyFont="1" applyFill="1" applyBorder="1" applyAlignment="1">
      <alignment vertical="top" wrapText="1"/>
    </xf>
    <xf numFmtId="0" fontId="8" fillId="3" borderId="8" xfId="0" applyFont="1" applyFill="1" applyBorder="1" applyAlignment="1">
      <alignment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8" fillId="3" borderId="21" xfId="0" applyFont="1" applyFill="1" applyBorder="1" applyAlignment="1">
      <alignment vertical="top" wrapText="1"/>
    </xf>
    <xf numFmtId="0" fontId="8" fillId="3" borderId="13" xfId="0" applyFont="1" applyFill="1" applyBorder="1" applyAlignment="1">
      <alignment vertical="top" wrapText="1"/>
    </xf>
    <xf numFmtId="0" fontId="7" fillId="3" borderId="6" xfId="0" applyFont="1" applyFill="1" applyBorder="1" applyAlignment="1">
      <alignment vertical="top" wrapText="1"/>
    </xf>
    <xf numFmtId="44" fontId="8" fillId="0" borderId="0" xfId="0" applyNumberFormat="1" applyFont="1" applyAlignment="1">
      <alignment vertical="top" wrapText="1"/>
    </xf>
    <xf numFmtId="7" fontId="8" fillId="0" borderId="0" xfId="0" applyNumberFormat="1" applyFont="1"/>
    <xf numFmtId="0" fontId="13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4" fillId="2" borderId="13" xfId="0" applyFont="1" applyFill="1" applyBorder="1" applyAlignment="1">
      <alignment vertical="top" wrapText="1"/>
    </xf>
    <xf numFmtId="44" fontId="2" fillId="5" borderId="15" xfId="0" applyNumberFormat="1" applyFont="1" applyFill="1" applyBorder="1" applyAlignment="1">
      <alignment vertical="top" wrapText="1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44" fontId="0" fillId="5" borderId="23" xfId="0" applyNumberFormat="1" applyFill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44" fontId="0" fillId="5" borderId="19" xfId="0" applyNumberFormat="1" applyFill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0" fillId="2" borderId="12" xfId="0" applyFill="1" applyBorder="1" applyAlignment="1">
      <alignment vertical="top" wrapText="1"/>
    </xf>
    <xf numFmtId="0" fontId="3" fillId="2" borderId="12" xfId="0" applyFont="1" applyFill="1" applyBorder="1" applyAlignment="1">
      <alignment vertical="top" wrapText="1"/>
    </xf>
    <xf numFmtId="0" fontId="14" fillId="2" borderId="9" xfId="0" applyFont="1" applyFill="1" applyBorder="1" applyAlignment="1">
      <alignment vertical="top"/>
    </xf>
    <xf numFmtId="0" fontId="14" fillId="2" borderId="9" xfId="0" applyFont="1" applyFill="1" applyBorder="1" applyAlignment="1">
      <alignment horizontal="left" vertical="top"/>
    </xf>
    <xf numFmtId="0" fontId="14" fillId="2" borderId="6" xfId="0" applyFont="1" applyFill="1" applyBorder="1" applyAlignment="1">
      <alignment horizontal="left" vertical="top"/>
    </xf>
    <xf numFmtId="0" fontId="14" fillId="2" borderId="4" xfId="0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8" fillId="2" borderId="8" xfId="0" applyFont="1" applyFill="1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5" borderId="23" xfId="0" applyFill="1" applyBorder="1" applyAlignment="1">
      <alignment vertical="top" wrapText="1"/>
    </xf>
    <xf numFmtId="44" fontId="0" fillId="5" borderId="16" xfId="0" applyNumberFormat="1" applyFill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14" fillId="2" borderId="5" xfId="0" applyFont="1" applyFill="1" applyBorder="1" applyAlignment="1">
      <alignment vertical="top"/>
    </xf>
    <xf numFmtId="0" fontId="14" fillId="2" borderId="24" xfId="0" applyFont="1" applyFill="1" applyBorder="1" applyAlignment="1">
      <alignment vertical="top"/>
    </xf>
    <xf numFmtId="0" fontId="0" fillId="0" borderId="16" xfId="0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0" fillId="0" borderId="14" xfId="0" applyBorder="1" applyAlignment="1">
      <alignment horizontal="left" vertical="top" wrapText="1"/>
    </xf>
    <xf numFmtId="0" fontId="0" fillId="5" borderId="18" xfId="0" applyFill="1" applyBorder="1" applyAlignment="1">
      <alignment vertical="top" wrapText="1"/>
    </xf>
    <xf numFmtId="44" fontId="0" fillId="5" borderId="18" xfId="0" applyNumberFormat="1" applyFill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vertical="top" wrapText="1"/>
    </xf>
    <xf numFmtId="0" fontId="0" fillId="0" borderId="11" xfId="0" applyBorder="1" applyAlignment="1">
      <alignment horizontal="left" vertical="top" wrapText="1"/>
    </xf>
    <xf numFmtId="0" fontId="0" fillId="5" borderId="13" xfId="0" applyFill="1" applyBorder="1" applyAlignment="1">
      <alignment vertical="top" wrapText="1"/>
    </xf>
    <xf numFmtId="44" fontId="0" fillId="5" borderId="25" xfId="0" applyNumberFormat="1" applyFill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14" fillId="2" borderId="4" xfId="0" applyFont="1" applyFill="1" applyBorder="1" applyAlignment="1">
      <alignment vertical="top"/>
    </xf>
    <xf numFmtId="44" fontId="0" fillId="5" borderId="22" xfId="0" applyNumberFormat="1" applyFill="1" applyBorder="1" applyAlignment="1">
      <alignment vertical="top" wrapText="1"/>
    </xf>
    <xf numFmtId="0" fontId="0" fillId="5" borderId="19" xfId="0" applyFill="1" applyBorder="1" applyAlignment="1">
      <alignment vertical="top" wrapText="1"/>
    </xf>
    <xf numFmtId="0" fontId="0" fillId="0" borderId="0" xfId="0" applyAlignment="1">
      <alignment horizontal="left" vertical="top"/>
    </xf>
    <xf numFmtId="0" fontId="0" fillId="5" borderId="12" xfId="0" applyFill="1" applyBorder="1" applyAlignment="1">
      <alignment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4" fillId="2" borderId="7" xfId="0" applyFont="1" applyFill="1" applyBorder="1" applyAlignment="1">
      <alignment horizontal="left" vertical="top"/>
    </xf>
    <xf numFmtId="0" fontId="14" fillId="2" borderId="2" xfId="0" applyFont="1" applyFill="1" applyBorder="1" applyAlignment="1">
      <alignment horizontal="left" vertical="top"/>
    </xf>
    <xf numFmtId="0" fontId="14" fillId="2" borderId="3" xfId="0" applyFont="1" applyFill="1" applyBorder="1" applyAlignment="1">
      <alignment vertical="top" wrapText="1"/>
    </xf>
    <xf numFmtId="0" fontId="14" fillId="2" borderId="16" xfId="0" applyFont="1" applyFill="1" applyBorder="1" applyAlignment="1">
      <alignment horizontal="left" vertical="top" wrapText="1"/>
    </xf>
    <xf numFmtId="0" fontId="0" fillId="4" borderId="19" xfId="0" applyFill="1" applyBorder="1" applyAlignment="1" applyProtection="1">
      <alignment vertical="top" wrapText="1"/>
      <protection locked="0"/>
    </xf>
    <xf numFmtId="0" fontId="14" fillId="2" borderId="7" xfId="0" applyFont="1" applyFill="1" applyBorder="1" applyAlignment="1">
      <alignment vertical="top"/>
    </xf>
    <xf numFmtId="0" fontId="3" fillId="2" borderId="2" xfId="0" applyFont="1" applyFill="1" applyBorder="1" applyAlignment="1">
      <alignment vertical="top"/>
    </xf>
    <xf numFmtId="44" fontId="14" fillId="2" borderId="17" xfId="0" applyNumberFormat="1" applyFont="1" applyFill="1" applyBorder="1" applyAlignment="1">
      <alignment horizontal="center" vertical="top"/>
    </xf>
    <xf numFmtId="0" fontId="14" fillId="2" borderId="8" xfId="0" applyFont="1" applyFill="1" applyBorder="1" applyAlignment="1">
      <alignment vertical="top"/>
    </xf>
    <xf numFmtId="0" fontId="7" fillId="2" borderId="9" xfId="0" applyFont="1" applyFill="1" applyBorder="1" applyAlignment="1">
      <alignment vertical="top"/>
    </xf>
    <xf numFmtId="0" fontId="7" fillId="2" borderId="16" xfId="0" applyFont="1" applyFill="1" applyBorder="1" applyAlignment="1">
      <alignment horizontal="center" vertical="top"/>
    </xf>
    <xf numFmtId="44" fontId="7" fillId="2" borderId="4" xfId="0" applyNumberFormat="1" applyFont="1" applyFill="1" applyBorder="1" applyAlignment="1">
      <alignment horizontal="center" vertical="top"/>
    </xf>
    <xf numFmtId="44" fontId="14" fillId="2" borderId="16" xfId="0" applyNumberFormat="1" applyFont="1" applyFill="1" applyBorder="1" applyAlignment="1">
      <alignment horizontal="center" vertical="top"/>
    </xf>
    <xf numFmtId="0" fontId="8" fillId="2" borderId="12" xfId="0" applyFont="1" applyFill="1" applyBorder="1" applyAlignment="1">
      <alignment vertical="top"/>
    </xf>
    <xf numFmtId="0" fontId="0" fillId="0" borderId="1" xfId="0" applyBorder="1" applyAlignment="1">
      <alignment vertical="top"/>
    </xf>
    <xf numFmtId="164" fontId="0" fillId="5" borderId="19" xfId="0" applyNumberFormat="1" applyFill="1" applyBorder="1" applyAlignment="1">
      <alignment vertical="top"/>
    </xf>
    <xf numFmtId="44" fontId="0" fillId="5" borderId="19" xfId="0" applyNumberFormat="1" applyFill="1" applyBorder="1" applyAlignment="1">
      <alignment vertical="top"/>
    </xf>
    <xf numFmtId="0" fontId="0" fillId="0" borderId="12" xfId="0" quotePrefix="1" applyBorder="1" applyAlignment="1">
      <alignment vertical="top"/>
    </xf>
    <xf numFmtId="0" fontId="0" fillId="0" borderId="11" xfId="0" applyBorder="1" applyAlignment="1">
      <alignment vertical="top"/>
    </xf>
    <xf numFmtId="44" fontId="0" fillId="5" borderId="23" xfId="0" applyNumberFormat="1" applyFill="1" applyBorder="1" applyAlignment="1">
      <alignment vertical="top"/>
    </xf>
    <xf numFmtId="0" fontId="0" fillId="0" borderId="13" xfId="0" quotePrefix="1" applyBorder="1" applyAlignment="1">
      <alignment vertical="top"/>
    </xf>
    <xf numFmtId="44" fontId="0" fillId="5" borderId="18" xfId="0" applyNumberFormat="1" applyFill="1" applyBorder="1" applyAlignment="1">
      <alignment vertical="top"/>
    </xf>
    <xf numFmtId="0" fontId="0" fillId="0" borderId="0" xfId="0" quotePrefix="1" applyAlignment="1">
      <alignment vertical="top"/>
    </xf>
    <xf numFmtId="0" fontId="8" fillId="2" borderId="8" xfId="0" applyFont="1" applyFill="1" applyBorder="1" applyAlignment="1">
      <alignment vertical="top"/>
    </xf>
    <xf numFmtId="0" fontId="0" fillId="0" borderId="17" xfId="0" quotePrefix="1" applyBorder="1" applyAlignment="1">
      <alignment vertical="top"/>
    </xf>
    <xf numFmtId="0" fontId="0" fillId="0" borderId="12" xfId="0" applyBorder="1" applyAlignment="1">
      <alignment vertical="top"/>
    </xf>
    <xf numFmtId="0" fontId="4" fillId="2" borderId="13" xfId="0" applyFont="1" applyFill="1" applyBorder="1" applyAlignment="1">
      <alignment vertical="top"/>
    </xf>
    <xf numFmtId="44" fontId="2" fillId="5" borderId="13" xfId="0" applyNumberFormat="1" applyFont="1" applyFill="1" applyBorder="1" applyAlignment="1">
      <alignment vertical="top"/>
    </xf>
    <xf numFmtId="44" fontId="0" fillId="4" borderId="19" xfId="0" applyNumberFormat="1" applyFill="1" applyBorder="1" applyAlignment="1" applyProtection="1">
      <alignment vertical="top"/>
      <protection locked="0"/>
    </xf>
    <xf numFmtId="164" fontId="0" fillId="4" borderId="19" xfId="0" applyNumberFormat="1" applyFill="1" applyBorder="1" applyAlignment="1" applyProtection="1">
      <alignment vertical="top"/>
      <protection locked="0"/>
    </xf>
    <xf numFmtId="0" fontId="8" fillId="0" borderId="5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14" fillId="2" borderId="7" xfId="0" applyFont="1" applyFill="1" applyBorder="1" applyAlignment="1">
      <alignment horizontal="left" vertical="top"/>
    </xf>
    <xf numFmtId="0" fontId="14" fillId="2" borderId="2" xfId="0" applyFont="1" applyFill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44" fontId="16" fillId="2" borderId="6" xfId="0" applyNumberFormat="1" applyFont="1" applyFill="1" applyBorder="1" applyAlignment="1">
      <alignment horizontal="center" vertical="top"/>
    </xf>
    <xf numFmtId="44" fontId="16" fillId="2" borderId="4" xfId="0" applyNumberFormat="1" applyFont="1" applyFill="1" applyBorder="1" applyAlignment="1">
      <alignment horizontal="center" vertical="top"/>
    </xf>
    <xf numFmtId="0" fontId="15" fillId="0" borderId="9" xfId="0" applyFont="1" applyBorder="1" applyAlignment="1">
      <alignment horizontal="left" vertical="top"/>
    </xf>
    <xf numFmtId="0" fontId="15" fillId="0" borderId="6" xfId="0" applyFont="1" applyBorder="1" applyAlignment="1">
      <alignment horizontal="left" vertical="top"/>
    </xf>
    <xf numFmtId="0" fontId="15" fillId="0" borderId="4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zoomScale="130" zoomScaleNormal="130" workbookViewId="0">
      <selection activeCell="E12" sqref="E12"/>
    </sheetView>
  </sheetViews>
  <sheetFormatPr defaultColWidth="9.140625" defaultRowHeight="12.75" x14ac:dyDescent="0.2"/>
  <cols>
    <col min="1" max="1" width="10.7109375" style="17" customWidth="1"/>
    <col min="2" max="2" width="89.28515625" style="17" customWidth="1"/>
    <col min="3" max="4" width="19" style="17" customWidth="1"/>
    <col min="5" max="5" width="30" style="17" customWidth="1"/>
    <col min="6" max="6" width="81.42578125" style="17" customWidth="1"/>
    <col min="7" max="10" width="9.140625" style="15"/>
    <col min="11" max="11" width="18" style="15" customWidth="1"/>
    <col min="12" max="16384" width="9.140625" style="15"/>
  </cols>
  <sheetData>
    <row r="1" spans="1:11" s="13" customFormat="1" ht="21" x14ac:dyDescent="0.35">
      <c r="A1" s="109" t="s">
        <v>76</v>
      </c>
      <c r="B1" s="109"/>
      <c r="C1" s="109"/>
      <c r="D1" s="109"/>
      <c r="E1" s="109"/>
      <c r="F1" s="109"/>
    </row>
    <row r="2" spans="1:11" ht="12.75" customHeight="1" x14ac:dyDescent="0.2">
      <c r="A2" s="111"/>
      <c r="B2" s="111"/>
      <c r="C2" s="14"/>
      <c r="D2" s="14"/>
      <c r="E2" s="14"/>
      <c r="F2" s="14"/>
    </row>
    <row r="3" spans="1:11" x14ac:dyDescent="0.2">
      <c r="A3" s="110" t="s">
        <v>77</v>
      </c>
      <c r="B3" s="110"/>
      <c r="C3" s="110"/>
      <c r="D3" s="110"/>
      <c r="E3" s="110"/>
      <c r="F3" s="110"/>
      <c r="G3" s="110"/>
      <c r="H3" s="110"/>
    </row>
    <row r="4" spans="1:11" x14ac:dyDescent="0.2">
      <c r="A4" s="110" t="s">
        <v>22</v>
      </c>
      <c r="B4" s="110"/>
      <c r="C4" s="110"/>
      <c r="D4" s="110"/>
      <c r="E4" s="110"/>
      <c r="G4" s="16"/>
      <c r="H4" s="16"/>
    </row>
    <row r="5" spans="1:11" x14ac:dyDescent="0.2">
      <c r="A5" s="16" t="s">
        <v>23</v>
      </c>
      <c r="B5" s="16"/>
      <c r="C5" s="16"/>
      <c r="D5" s="16"/>
      <c r="E5" s="16"/>
      <c r="F5" s="16"/>
      <c r="G5" s="16"/>
      <c r="H5" s="16"/>
    </row>
    <row r="6" spans="1:11" x14ac:dyDescent="0.2">
      <c r="A6" s="16" t="s">
        <v>12</v>
      </c>
      <c r="B6" s="16"/>
      <c r="C6" s="16"/>
      <c r="D6" s="16"/>
      <c r="E6" s="16"/>
      <c r="F6" s="16"/>
      <c r="G6" s="16"/>
      <c r="H6" s="16"/>
    </row>
    <row r="7" spans="1:11" x14ac:dyDescent="0.2">
      <c r="A7" s="16" t="s">
        <v>5</v>
      </c>
      <c r="B7" s="16"/>
      <c r="C7" s="16"/>
      <c r="D7" s="16"/>
      <c r="E7" s="16"/>
      <c r="F7" s="16"/>
      <c r="G7" s="16"/>
      <c r="H7" s="16"/>
    </row>
    <row r="8" spans="1:11" x14ac:dyDescent="0.2">
      <c r="A8" s="16" t="s">
        <v>56</v>
      </c>
      <c r="B8" s="16"/>
      <c r="C8" s="16"/>
      <c r="D8" s="16"/>
      <c r="E8" s="16"/>
      <c r="F8" s="16"/>
      <c r="G8" s="16"/>
      <c r="H8" s="16"/>
    </row>
    <row r="9" spans="1:11" ht="15.75" customHeight="1" thickBot="1" x14ac:dyDescent="0.25">
      <c r="A9" s="106"/>
      <c r="B9" s="106"/>
      <c r="C9" s="106"/>
      <c r="D9" s="106"/>
      <c r="E9" s="106"/>
    </row>
    <row r="10" spans="1:11" x14ac:dyDescent="0.2">
      <c r="A10" s="18" t="s">
        <v>1</v>
      </c>
      <c r="B10" s="19"/>
      <c r="C10" s="19"/>
      <c r="D10" s="19"/>
      <c r="E10" s="20" t="s">
        <v>0</v>
      </c>
    </row>
    <row r="11" spans="1:11" x14ac:dyDescent="0.2">
      <c r="A11" s="21"/>
      <c r="B11" s="107" t="s">
        <v>55</v>
      </c>
      <c r="C11" s="108"/>
      <c r="D11" s="23"/>
      <c r="E11" s="11">
        <f>Realisatiefase!E53</f>
        <v>0</v>
      </c>
    </row>
    <row r="12" spans="1:11" ht="13.5" thickBot="1" x14ac:dyDescent="0.25">
      <c r="A12" s="24"/>
      <c r="B12" s="108" t="s">
        <v>54</v>
      </c>
      <c r="C12" s="108"/>
      <c r="D12" s="22"/>
      <c r="E12" s="11">
        <f>'Beheer- en Onderhoudsfase'!E149</f>
        <v>0</v>
      </c>
    </row>
    <row r="13" spans="1:11" ht="15.75" thickBot="1" x14ac:dyDescent="0.25">
      <c r="A13" s="25"/>
      <c r="B13" s="26" t="s">
        <v>21</v>
      </c>
      <c r="C13" s="26"/>
      <c r="D13" s="26"/>
      <c r="E13" s="12">
        <f>SUM(E11:E12)</f>
        <v>0</v>
      </c>
    </row>
    <row r="14" spans="1:11" x14ac:dyDescent="0.2">
      <c r="E14" s="27"/>
      <c r="K14" s="28"/>
    </row>
    <row r="15" spans="1:11" x14ac:dyDescent="0.2">
      <c r="A15" s="15"/>
      <c r="B15" s="15"/>
      <c r="C15" s="15"/>
      <c r="D15" s="15"/>
      <c r="E15" s="15"/>
    </row>
    <row r="16" spans="1:11" x14ac:dyDescent="0.2">
      <c r="A16" s="15"/>
      <c r="B16" s="15"/>
      <c r="C16" s="15"/>
      <c r="D16" s="15"/>
      <c r="E16" s="15"/>
    </row>
    <row r="17" spans="1:6" x14ac:dyDescent="0.2">
      <c r="A17" s="15"/>
      <c r="B17" s="15"/>
      <c r="C17" s="15"/>
      <c r="D17" s="15"/>
      <c r="E17" s="15"/>
    </row>
    <row r="18" spans="1:6" x14ac:dyDescent="0.2">
      <c r="A18" s="15"/>
      <c r="B18" s="29"/>
      <c r="C18" s="15"/>
      <c r="D18" s="15"/>
      <c r="E18" s="15"/>
    </row>
    <row r="19" spans="1:6" ht="15.75" customHeight="1" x14ac:dyDescent="0.2">
      <c r="A19" s="15"/>
      <c r="B19" s="30"/>
      <c r="C19" s="15"/>
      <c r="D19" s="15"/>
      <c r="E19" s="15"/>
    </row>
    <row r="20" spans="1:6" ht="15.75" customHeight="1" x14ac:dyDescent="0.2">
      <c r="A20" s="15"/>
      <c r="B20" s="15"/>
      <c r="C20" s="15"/>
      <c r="D20" s="15"/>
      <c r="E20" s="15"/>
    </row>
    <row r="21" spans="1:6" x14ac:dyDescent="0.2">
      <c r="F21" s="15"/>
    </row>
    <row r="23" spans="1:6" ht="12.75" customHeight="1" x14ac:dyDescent="0.2">
      <c r="B23" s="15"/>
      <c r="C23" s="15"/>
      <c r="D23" s="15"/>
      <c r="E23" s="15"/>
    </row>
    <row r="24" spans="1:6" ht="16.5" customHeight="1" x14ac:dyDescent="0.2">
      <c r="B24" s="15"/>
      <c r="C24" s="15"/>
      <c r="D24" s="15"/>
      <c r="E24" s="15"/>
    </row>
    <row r="25" spans="1:6" ht="18.75" customHeight="1" x14ac:dyDescent="0.2">
      <c r="B25" s="15"/>
      <c r="C25" s="15"/>
      <c r="D25" s="15"/>
      <c r="E25" s="15"/>
    </row>
    <row r="26" spans="1:6" ht="52.5" customHeight="1" x14ac:dyDescent="0.2">
      <c r="B26" s="15"/>
      <c r="C26" s="15"/>
      <c r="D26" s="15"/>
      <c r="E26" s="15"/>
    </row>
    <row r="27" spans="1:6" ht="18" customHeight="1" x14ac:dyDescent="0.2">
      <c r="B27" s="15"/>
      <c r="C27" s="15"/>
      <c r="D27" s="15"/>
      <c r="E27" s="15"/>
    </row>
    <row r="42" ht="13.5" customHeight="1" x14ac:dyDescent="0.2"/>
  </sheetData>
  <sheetProtection algorithmName="SHA-512" hashValue="i5LPmrlo/B18dYhyriUxKxliD6aA5MPmqkGOhgfBdthXM2zewG8c9A6rFuZ2TrtXwaGYdv7np2+iYg2srHxVDw==" saltValue="wx0oXKYkYSJjEt2X3wSsPg==" spinCount="100000" sheet="1" objects="1" scenarios="1"/>
  <mergeCells count="7">
    <mergeCell ref="A9:E9"/>
    <mergeCell ref="B11:C11"/>
    <mergeCell ref="B12:C12"/>
    <mergeCell ref="A1:F1"/>
    <mergeCell ref="A3:H3"/>
    <mergeCell ref="A4:E4"/>
    <mergeCell ref="A2:B2"/>
  </mergeCells>
  <pageMargins left="0.70866141732283472" right="0.39370078740157483" top="0.74803149606299213" bottom="0.49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6"/>
  <sheetViews>
    <sheetView zoomScaleNormal="100" workbookViewId="0">
      <pane ySplit="5" topLeftCell="A39" activePane="bottomLeft" state="frozen"/>
      <selection pane="bottomLeft" activeCell="G49" sqref="G49"/>
    </sheetView>
  </sheetViews>
  <sheetFormatPr defaultRowHeight="15" x14ac:dyDescent="0.25"/>
  <cols>
    <col min="1" max="1" width="9.140625" style="35"/>
    <col min="2" max="2" width="72" style="35" customWidth="1"/>
    <col min="3" max="3" width="11.42578125" style="35" bestFit="1" customWidth="1"/>
    <col min="4" max="4" width="15.28515625" style="35" customWidth="1"/>
    <col min="5" max="5" width="19.140625" style="35" customWidth="1"/>
    <col min="6" max="6" width="6.140625" style="35" customWidth="1"/>
    <col min="7" max="7" width="103.5703125" style="36" customWidth="1"/>
    <col min="8" max="16384" width="9.140625" style="35"/>
  </cols>
  <sheetData>
    <row r="1" spans="1:7" s="73" customFormat="1" ht="21" x14ac:dyDescent="0.25">
      <c r="A1" s="109" t="s">
        <v>14</v>
      </c>
      <c r="B1" s="109"/>
      <c r="G1" s="74"/>
    </row>
    <row r="2" spans="1:7" x14ac:dyDescent="0.25">
      <c r="A2" s="75" t="s">
        <v>4</v>
      </c>
    </row>
    <row r="3" spans="1:7" x14ac:dyDescent="0.25">
      <c r="A3" s="75" t="s">
        <v>11</v>
      </c>
    </row>
    <row r="4" spans="1:7" x14ac:dyDescent="0.25">
      <c r="A4" s="75" t="s">
        <v>10</v>
      </c>
    </row>
    <row r="5" spans="1:7" ht="22.5" customHeight="1" x14ac:dyDescent="0.25">
      <c r="A5" s="75" t="s">
        <v>9</v>
      </c>
    </row>
    <row r="6" spans="1:7" ht="15.75" thickBot="1" x14ac:dyDescent="0.3"/>
    <row r="7" spans="1:7" s="48" customFormat="1" ht="16.5" thickBot="1" x14ac:dyDescent="0.3">
      <c r="A7" s="115" t="s">
        <v>13</v>
      </c>
      <c r="B7" s="116"/>
      <c r="C7" s="76" t="s">
        <v>6</v>
      </c>
      <c r="D7" s="77" t="s">
        <v>8</v>
      </c>
      <c r="E7" s="78" t="s">
        <v>3</v>
      </c>
      <c r="G7" s="79" t="s">
        <v>73</v>
      </c>
    </row>
    <row r="8" spans="1:7" x14ac:dyDescent="0.25">
      <c r="A8" s="49"/>
      <c r="B8" s="62" t="s">
        <v>24</v>
      </c>
      <c r="C8" s="70">
        <v>155</v>
      </c>
      <c r="D8" s="7">
        <v>0</v>
      </c>
      <c r="E8" s="69">
        <f>D8*C8</f>
        <v>0</v>
      </c>
      <c r="G8" s="61" t="s">
        <v>104</v>
      </c>
    </row>
    <row r="9" spans="1:7" ht="45" x14ac:dyDescent="0.25">
      <c r="A9" s="49"/>
      <c r="B9" s="62" t="s">
        <v>37</v>
      </c>
      <c r="C9" s="70">
        <v>155</v>
      </c>
      <c r="D9" s="7">
        <v>0</v>
      </c>
      <c r="E9" s="69">
        <f t="shared" ref="E9:E15" si="0">D9*C9</f>
        <v>0</v>
      </c>
      <c r="G9" s="72" t="s">
        <v>83</v>
      </c>
    </row>
    <row r="10" spans="1:7" ht="45" x14ac:dyDescent="0.25">
      <c r="A10" s="49"/>
      <c r="B10" s="62" t="s">
        <v>34</v>
      </c>
      <c r="C10" s="70">
        <v>30</v>
      </c>
      <c r="D10" s="7">
        <v>0</v>
      </c>
      <c r="E10" s="69">
        <f t="shared" si="0"/>
        <v>0</v>
      </c>
      <c r="G10" s="63" t="s">
        <v>38</v>
      </c>
    </row>
    <row r="11" spans="1:7" x14ac:dyDescent="0.25">
      <c r="A11" s="49"/>
      <c r="B11" s="62" t="s">
        <v>107</v>
      </c>
      <c r="C11" s="70">
        <v>155</v>
      </c>
      <c r="D11" s="7">
        <v>0</v>
      </c>
      <c r="E11" s="69">
        <f t="shared" si="0"/>
        <v>0</v>
      </c>
      <c r="G11" s="63" t="s">
        <v>105</v>
      </c>
    </row>
    <row r="12" spans="1:7" x14ac:dyDescent="0.25">
      <c r="A12" s="49"/>
      <c r="B12" s="62" t="s">
        <v>113</v>
      </c>
      <c r="C12" s="70">
        <v>1</v>
      </c>
      <c r="D12" s="7">
        <v>0</v>
      </c>
      <c r="E12" s="69">
        <f t="shared" si="0"/>
        <v>0</v>
      </c>
      <c r="G12" s="63" t="s">
        <v>114</v>
      </c>
    </row>
    <row r="13" spans="1:7" x14ac:dyDescent="0.25">
      <c r="A13" s="49"/>
      <c r="B13" s="62" t="s">
        <v>108</v>
      </c>
      <c r="C13" s="80"/>
      <c r="D13" s="7">
        <v>0</v>
      </c>
      <c r="E13" s="69">
        <f t="shared" si="0"/>
        <v>0</v>
      </c>
      <c r="G13" s="63"/>
    </row>
    <row r="14" spans="1:7" x14ac:dyDescent="0.25">
      <c r="A14" s="49"/>
      <c r="B14" s="62" t="s">
        <v>109</v>
      </c>
      <c r="C14" s="70">
        <v>5</v>
      </c>
      <c r="D14" s="7">
        <v>0</v>
      </c>
      <c r="E14" s="69">
        <f t="shared" si="0"/>
        <v>0</v>
      </c>
      <c r="G14" s="63" t="s">
        <v>106</v>
      </c>
    </row>
    <row r="15" spans="1:7" x14ac:dyDescent="0.25">
      <c r="A15" s="49"/>
      <c r="B15" s="62" t="s">
        <v>110</v>
      </c>
      <c r="C15" s="70">
        <v>1</v>
      </c>
      <c r="D15" s="7">
        <v>0</v>
      </c>
      <c r="E15" s="69">
        <f t="shared" si="0"/>
        <v>0</v>
      </c>
      <c r="G15" s="63"/>
    </row>
    <row r="16" spans="1:7" ht="30" x14ac:dyDescent="0.25">
      <c r="A16" s="49"/>
      <c r="B16" s="62" t="s">
        <v>111</v>
      </c>
      <c r="C16" s="70">
        <v>1</v>
      </c>
      <c r="D16" s="7">
        <v>0</v>
      </c>
      <c r="E16" s="69">
        <f t="shared" ref="E16" si="1">D16*C16</f>
        <v>0</v>
      </c>
      <c r="G16" s="63" t="s">
        <v>121</v>
      </c>
    </row>
    <row r="17" spans="1:7" x14ac:dyDescent="0.25">
      <c r="A17" s="49"/>
      <c r="B17" s="62" t="s">
        <v>25</v>
      </c>
      <c r="C17" s="70">
        <v>1</v>
      </c>
      <c r="D17" s="7">
        <v>0</v>
      </c>
      <c r="E17" s="69">
        <f>D17*C17</f>
        <v>0</v>
      </c>
      <c r="G17" s="63"/>
    </row>
    <row r="18" spans="1:7" x14ac:dyDescent="0.25">
      <c r="A18" s="49"/>
      <c r="B18" s="62" t="s">
        <v>26</v>
      </c>
      <c r="C18" s="70">
        <v>1</v>
      </c>
      <c r="D18" s="7">
        <v>0</v>
      </c>
      <c r="E18" s="69">
        <f t="shared" ref="E18:E31" si="2">D18*C18</f>
        <v>0</v>
      </c>
      <c r="G18" s="63"/>
    </row>
    <row r="19" spans="1:7" x14ac:dyDescent="0.25">
      <c r="A19" s="49"/>
      <c r="B19" s="62" t="s">
        <v>27</v>
      </c>
      <c r="C19" s="70">
        <v>1</v>
      </c>
      <c r="D19" s="7">
        <v>0</v>
      </c>
      <c r="E19" s="69">
        <f t="shared" si="2"/>
        <v>0</v>
      </c>
      <c r="G19" s="63"/>
    </row>
    <row r="20" spans="1:7" x14ac:dyDescent="0.25">
      <c r="A20" s="49"/>
      <c r="B20" s="62" t="s">
        <v>28</v>
      </c>
      <c r="C20" s="70">
        <v>1</v>
      </c>
      <c r="D20" s="7">
        <v>0</v>
      </c>
      <c r="E20" s="69">
        <f t="shared" si="2"/>
        <v>0</v>
      </c>
      <c r="G20" s="63"/>
    </row>
    <row r="21" spans="1:7" x14ac:dyDescent="0.25">
      <c r="A21" s="49"/>
      <c r="B21" s="62" t="s">
        <v>39</v>
      </c>
      <c r="C21" s="70">
        <v>1</v>
      </c>
      <c r="D21" s="7">
        <v>0</v>
      </c>
      <c r="E21" s="69">
        <f t="shared" ref="E21" si="3">D21*C21</f>
        <v>0</v>
      </c>
      <c r="G21" s="63"/>
    </row>
    <row r="22" spans="1:7" x14ac:dyDescent="0.25">
      <c r="A22" s="49"/>
      <c r="B22" s="62" t="s">
        <v>74</v>
      </c>
      <c r="C22" s="70">
        <v>11</v>
      </c>
      <c r="D22" s="7">
        <v>0</v>
      </c>
      <c r="E22" s="69">
        <f t="shared" si="2"/>
        <v>0</v>
      </c>
      <c r="G22" s="63" t="s">
        <v>35</v>
      </c>
    </row>
    <row r="23" spans="1:7" x14ac:dyDescent="0.25">
      <c r="A23" s="49"/>
      <c r="B23" s="62" t="s">
        <v>75</v>
      </c>
      <c r="C23" s="70">
        <v>1</v>
      </c>
      <c r="D23" s="7">
        <v>0</v>
      </c>
      <c r="E23" s="69">
        <f t="shared" si="2"/>
        <v>0</v>
      </c>
      <c r="G23" s="63" t="s">
        <v>36</v>
      </c>
    </row>
    <row r="24" spans="1:7" x14ac:dyDescent="0.25">
      <c r="A24" s="49"/>
      <c r="B24" s="62" t="s">
        <v>78</v>
      </c>
      <c r="C24" s="70">
        <v>1</v>
      </c>
      <c r="D24" s="7">
        <v>0</v>
      </c>
      <c r="E24" s="69">
        <f t="shared" si="2"/>
        <v>0</v>
      </c>
      <c r="G24" s="63"/>
    </row>
    <row r="25" spans="1:7" x14ac:dyDescent="0.25">
      <c r="A25" s="49"/>
      <c r="B25" s="62" t="s">
        <v>44</v>
      </c>
      <c r="C25" s="70">
        <v>1</v>
      </c>
      <c r="D25" s="7">
        <v>0</v>
      </c>
      <c r="E25" s="69">
        <f t="shared" ref="E25" si="4">D25*C25</f>
        <v>0</v>
      </c>
      <c r="G25" s="63"/>
    </row>
    <row r="26" spans="1:7" x14ac:dyDescent="0.25">
      <c r="A26" s="49"/>
      <c r="B26" s="62" t="s">
        <v>30</v>
      </c>
      <c r="C26" s="70">
        <v>1</v>
      </c>
      <c r="D26" s="7">
        <v>0</v>
      </c>
      <c r="E26" s="69">
        <f t="shared" si="2"/>
        <v>0</v>
      </c>
      <c r="G26" s="63"/>
    </row>
    <row r="27" spans="1:7" x14ac:dyDescent="0.25">
      <c r="A27" s="49"/>
      <c r="B27" s="62" t="s">
        <v>120</v>
      </c>
      <c r="C27" s="80"/>
      <c r="D27" s="7">
        <v>0</v>
      </c>
      <c r="E27" s="69">
        <f t="shared" si="2"/>
        <v>0</v>
      </c>
      <c r="G27" s="63" t="s">
        <v>130</v>
      </c>
    </row>
    <row r="28" spans="1:7" x14ac:dyDescent="0.25">
      <c r="A28" s="49"/>
      <c r="B28" s="62" t="s">
        <v>119</v>
      </c>
      <c r="C28" s="70">
        <v>1</v>
      </c>
      <c r="D28" s="7">
        <v>0</v>
      </c>
      <c r="E28" s="69">
        <f t="shared" si="2"/>
        <v>0</v>
      </c>
      <c r="G28" s="63"/>
    </row>
    <row r="29" spans="1:7" x14ac:dyDescent="0.25">
      <c r="A29" s="49"/>
      <c r="B29" s="35" t="s">
        <v>84</v>
      </c>
      <c r="C29" s="70">
        <v>1</v>
      </c>
      <c r="D29" s="7">
        <v>0</v>
      </c>
      <c r="E29" s="69">
        <f t="shared" si="2"/>
        <v>0</v>
      </c>
      <c r="G29" s="63" t="s">
        <v>125</v>
      </c>
    </row>
    <row r="30" spans="1:7" x14ac:dyDescent="0.25">
      <c r="A30" s="49"/>
      <c r="B30" s="62" t="s">
        <v>40</v>
      </c>
      <c r="C30" s="70">
        <v>1</v>
      </c>
      <c r="D30" s="7">
        <v>0</v>
      </c>
      <c r="E30" s="69">
        <f t="shared" si="2"/>
        <v>0</v>
      </c>
      <c r="G30" s="63" t="s">
        <v>85</v>
      </c>
    </row>
    <row r="31" spans="1:7" x14ac:dyDescent="0.25">
      <c r="A31" s="49"/>
      <c r="B31" s="62" t="s">
        <v>79</v>
      </c>
      <c r="C31" s="70">
        <v>1</v>
      </c>
      <c r="D31" s="7">
        <v>0</v>
      </c>
      <c r="E31" s="69">
        <f t="shared" si="2"/>
        <v>0</v>
      </c>
      <c r="G31" s="63"/>
    </row>
    <row r="32" spans="1:7" x14ac:dyDescent="0.25">
      <c r="A32" s="49"/>
      <c r="B32" s="62" t="s">
        <v>41</v>
      </c>
      <c r="C32" s="70">
        <v>1</v>
      </c>
      <c r="D32" s="7">
        <v>0</v>
      </c>
      <c r="E32" s="69">
        <f t="shared" ref="E32" si="5">D32*C32</f>
        <v>0</v>
      </c>
      <c r="G32" s="63"/>
    </row>
    <row r="33" spans="1:8" x14ac:dyDescent="0.25">
      <c r="A33" s="49"/>
      <c r="B33" s="62" t="s">
        <v>47</v>
      </c>
      <c r="C33" s="70">
        <v>1</v>
      </c>
      <c r="D33" s="7">
        <v>0</v>
      </c>
      <c r="E33" s="69">
        <f t="shared" ref="E33" si="6">D33*C33</f>
        <v>0</v>
      </c>
      <c r="G33" s="63"/>
    </row>
    <row r="34" spans="1:8" x14ac:dyDescent="0.25">
      <c r="A34" s="49"/>
      <c r="B34" s="62" t="s">
        <v>81</v>
      </c>
      <c r="C34" s="70">
        <v>1</v>
      </c>
      <c r="D34" s="7">
        <v>0</v>
      </c>
      <c r="E34" s="69">
        <f>D34*C34</f>
        <v>0</v>
      </c>
      <c r="G34" s="63"/>
    </row>
    <row r="35" spans="1:8" x14ac:dyDescent="0.25">
      <c r="A35" s="49"/>
      <c r="B35" s="62" t="s">
        <v>82</v>
      </c>
      <c r="C35" s="70">
        <v>1</v>
      </c>
      <c r="D35" s="7">
        <v>0</v>
      </c>
      <c r="E35" s="69">
        <f>D35*C35</f>
        <v>0</v>
      </c>
      <c r="G35" s="63" t="s">
        <v>126</v>
      </c>
    </row>
    <row r="36" spans="1:8" x14ac:dyDescent="0.25">
      <c r="A36" s="49"/>
      <c r="B36" s="62" t="s">
        <v>42</v>
      </c>
      <c r="C36" s="70">
        <v>2</v>
      </c>
      <c r="D36" s="7">
        <v>0</v>
      </c>
      <c r="E36" s="69">
        <f t="shared" ref="E36" si="7">D36*C36</f>
        <v>0</v>
      </c>
      <c r="G36" s="63" t="s">
        <v>127</v>
      </c>
    </row>
    <row r="37" spans="1:8" ht="15.75" thickBot="1" x14ac:dyDescent="0.3">
      <c r="A37" s="49"/>
      <c r="B37" s="71" t="s">
        <v>43</v>
      </c>
      <c r="C37" s="70">
        <v>2</v>
      </c>
      <c r="D37" s="7">
        <v>0</v>
      </c>
      <c r="E37" s="69">
        <f>D37*C37</f>
        <v>0</v>
      </c>
      <c r="G37" s="67" t="s">
        <v>86</v>
      </c>
    </row>
    <row r="38" spans="1:8" s="48" customFormat="1" ht="16.5" thickBot="1" x14ac:dyDescent="0.3">
      <c r="A38" s="43"/>
      <c r="B38" s="44" t="s">
        <v>19</v>
      </c>
      <c r="C38" s="45" t="s">
        <v>6</v>
      </c>
      <c r="D38" s="46" t="s">
        <v>8</v>
      </c>
      <c r="E38" s="47" t="s">
        <v>3</v>
      </c>
      <c r="G38" s="36"/>
    </row>
    <row r="39" spans="1:8" x14ac:dyDescent="0.25">
      <c r="A39" s="49"/>
      <c r="B39" s="58" t="s">
        <v>24</v>
      </c>
      <c r="C39" s="59">
        <v>10</v>
      </c>
      <c r="D39" s="60">
        <f>D8</f>
        <v>0</v>
      </c>
      <c r="E39" s="60">
        <f>D39*C39</f>
        <v>0</v>
      </c>
      <c r="G39" s="61" t="s">
        <v>128</v>
      </c>
      <c r="H39" s="57"/>
    </row>
    <row r="40" spans="1:8" ht="15.75" x14ac:dyDescent="0.25">
      <c r="A40" s="49"/>
      <c r="B40" s="62" t="s">
        <v>74</v>
      </c>
      <c r="C40" s="51">
        <v>1</v>
      </c>
      <c r="D40" s="37">
        <f>D22</f>
        <v>0</v>
      </c>
      <c r="E40" s="37">
        <f>D40*C40</f>
        <v>0</v>
      </c>
      <c r="G40" s="40"/>
      <c r="H40" s="57"/>
    </row>
    <row r="41" spans="1:8" x14ac:dyDescent="0.25">
      <c r="A41" s="49"/>
      <c r="B41" s="58" t="s">
        <v>75</v>
      </c>
      <c r="C41" s="51">
        <v>1</v>
      </c>
      <c r="D41" s="37">
        <f>D23</f>
        <v>0</v>
      </c>
      <c r="E41" s="37">
        <f>D41*C41</f>
        <v>0</v>
      </c>
      <c r="G41" s="63"/>
      <c r="H41" s="57"/>
    </row>
    <row r="42" spans="1:8" ht="15.75" thickBot="1" x14ac:dyDescent="0.3">
      <c r="A42" s="49"/>
      <c r="B42" s="64" t="s">
        <v>30</v>
      </c>
      <c r="C42" s="65">
        <v>1</v>
      </c>
      <c r="D42" s="66">
        <f>D26</f>
        <v>0</v>
      </c>
      <c r="E42" s="66">
        <f>D42*C42</f>
        <v>0</v>
      </c>
      <c r="G42" s="67"/>
      <c r="H42" s="57"/>
    </row>
    <row r="43" spans="1:8" ht="16.5" thickBot="1" x14ac:dyDescent="0.3">
      <c r="A43" s="49"/>
      <c r="B43" s="44" t="s">
        <v>7</v>
      </c>
      <c r="C43" s="68" t="s">
        <v>20</v>
      </c>
      <c r="D43" s="68" t="s">
        <v>29</v>
      </c>
      <c r="E43" s="68" t="s">
        <v>3</v>
      </c>
      <c r="H43" s="57"/>
    </row>
    <row r="44" spans="1:8" ht="15.75" thickBot="1" x14ac:dyDescent="0.3">
      <c r="A44" s="49"/>
      <c r="B44" s="50" t="s">
        <v>16</v>
      </c>
      <c r="C44" s="9"/>
      <c r="D44" s="10">
        <v>0</v>
      </c>
      <c r="E44" s="52">
        <f>D44*C44</f>
        <v>0</v>
      </c>
      <c r="G44" s="56"/>
      <c r="H44" s="57"/>
    </row>
    <row r="45" spans="1:8" s="48" customFormat="1" ht="16.5" thickBot="1" x14ac:dyDescent="0.3">
      <c r="A45" s="43"/>
      <c r="B45" s="44" t="s">
        <v>45</v>
      </c>
      <c r="C45" s="45" t="s">
        <v>6</v>
      </c>
      <c r="D45" s="46" t="s">
        <v>8</v>
      </c>
      <c r="E45" s="47" t="s">
        <v>3</v>
      </c>
      <c r="G45" s="34"/>
    </row>
    <row r="46" spans="1:8" ht="16.5" thickBot="1" x14ac:dyDescent="0.3">
      <c r="A46" s="49"/>
      <c r="B46" s="50" t="s">
        <v>46</v>
      </c>
      <c r="C46" s="51">
        <v>1</v>
      </c>
      <c r="D46" s="10">
        <v>0</v>
      </c>
      <c r="E46" s="52">
        <f>D46*C46</f>
        <v>0</v>
      </c>
      <c r="G46" s="53" t="s">
        <v>87</v>
      </c>
    </row>
    <row r="47" spans="1:8" s="48" customFormat="1" ht="16.5" thickBot="1" x14ac:dyDescent="0.3">
      <c r="A47" s="43"/>
      <c r="B47" s="54" t="s">
        <v>31</v>
      </c>
      <c r="C47" s="55" t="s">
        <v>6</v>
      </c>
      <c r="D47" s="55" t="s">
        <v>8</v>
      </c>
      <c r="E47" s="55" t="s">
        <v>3</v>
      </c>
      <c r="G47" s="34"/>
    </row>
    <row r="48" spans="1:8" ht="15.75" x14ac:dyDescent="0.25">
      <c r="A48" s="42"/>
      <c r="B48" s="1" t="s">
        <v>18</v>
      </c>
      <c r="C48" s="2"/>
      <c r="D48" s="3">
        <v>0</v>
      </c>
      <c r="E48" s="37">
        <f>D48*C48</f>
        <v>0</v>
      </c>
      <c r="G48" s="38"/>
    </row>
    <row r="49" spans="1:7" ht="31.5" x14ac:dyDescent="0.25">
      <c r="A49" s="42"/>
      <c r="B49" s="4" t="s">
        <v>18</v>
      </c>
      <c r="C49" s="5"/>
      <c r="D49" s="6">
        <v>0</v>
      </c>
      <c r="E49" s="39">
        <f>D49*C49</f>
        <v>0</v>
      </c>
      <c r="G49" s="40" t="s">
        <v>129</v>
      </c>
    </row>
    <row r="50" spans="1:7" ht="15.75" x14ac:dyDescent="0.25">
      <c r="A50" s="42"/>
      <c r="B50" s="4" t="s">
        <v>18</v>
      </c>
      <c r="C50" s="5"/>
      <c r="D50" s="6">
        <v>0</v>
      </c>
      <c r="E50" s="39">
        <f>D50*C50</f>
        <v>0</v>
      </c>
      <c r="G50" s="40"/>
    </row>
    <row r="51" spans="1:7" ht="15.75" x14ac:dyDescent="0.25">
      <c r="A51" s="42"/>
      <c r="B51" s="4" t="s">
        <v>18</v>
      </c>
      <c r="C51" s="5"/>
      <c r="D51" s="6">
        <v>0</v>
      </c>
      <c r="E51" s="39">
        <f>D51*C51</f>
        <v>0</v>
      </c>
      <c r="G51" s="40"/>
    </row>
    <row r="52" spans="1:7" ht="16.5" thickBot="1" x14ac:dyDescent="0.3">
      <c r="A52" s="42"/>
      <c r="B52" s="4" t="s">
        <v>18</v>
      </c>
      <c r="C52" s="5"/>
      <c r="D52" s="6">
        <v>0</v>
      </c>
      <c r="E52" s="39">
        <f>D52*C52</f>
        <v>0</v>
      </c>
      <c r="G52" s="41"/>
    </row>
    <row r="53" spans="1:7" s="33" customFormat="1" ht="19.5" thickBot="1" x14ac:dyDescent="0.3">
      <c r="A53" s="31"/>
      <c r="B53" s="112" t="s">
        <v>53</v>
      </c>
      <c r="C53" s="113"/>
      <c r="D53" s="114"/>
      <c r="E53" s="32">
        <f>SUM(E8:E52)</f>
        <v>0</v>
      </c>
      <c r="G53" s="34"/>
    </row>
    <row r="54" spans="1:7" ht="15.75" x14ac:dyDescent="0.25">
      <c r="G54" s="34"/>
    </row>
    <row r="55" spans="1:7" ht="15.75" x14ac:dyDescent="0.25">
      <c r="G55" s="34"/>
    </row>
    <row r="56" spans="1:7" ht="15.75" x14ac:dyDescent="0.25">
      <c r="G56" s="34"/>
    </row>
  </sheetData>
  <sheetProtection algorithmName="SHA-512" hashValue="d27ZtI0qIwHeMhAQwWiP725HXgT/1DWCF8jJy93mGEF9cRm55bPp34kwjk7c4pIL+BOdftJjWhuZsf9ckdjQXQ==" saltValue="/eOpCZrYE8fMLZVXNIUh+g==" spinCount="100000" sheet="1" formatRows="0"/>
  <mergeCells count="3">
    <mergeCell ref="A1:B1"/>
    <mergeCell ref="B53:D53"/>
    <mergeCell ref="A7:B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30556-1028-4FC3-9BF6-C9B53D1ED079}">
  <dimension ref="A1:G149"/>
  <sheetViews>
    <sheetView topLeftCell="A97" workbookViewId="0">
      <selection activeCell="D56" sqref="D56"/>
    </sheetView>
  </sheetViews>
  <sheetFormatPr defaultRowHeight="15" x14ac:dyDescent="0.25"/>
  <cols>
    <col min="1" max="1" width="9.140625" style="35"/>
    <col min="2" max="2" width="55.28515625" style="35" bestFit="1" customWidth="1"/>
    <col min="3" max="3" width="10.7109375" style="35" customWidth="1"/>
    <col min="4" max="4" width="21" style="35" customWidth="1"/>
    <col min="5" max="5" width="27.28515625" style="35" customWidth="1"/>
    <col min="6" max="6" width="4.7109375" style="35" customWidth="1"/>
    <col min="7" max="7" width="133.140625" style="35" customWidth="1"/>
    <col min="8" max="16384" width="9.140625" style="35"/>
  </cols>
  <sheetData>
    <row r="1" spans="1:7" s="73" customFormat="1" ht="21" x14ac:dyDescent="0.25">
      <c r="A1" s="109" t="s">
        <v>15</v>
      </c>
      <c r="B1" s="109"/>
    </row>
    <row r="2" spans="1:7" x14ac:dyDescent="0.25">
      <c r="A2" s="75" t="s">
        <v>4</v>
      </c>
    </row>
    <row r="3" spans="1:7" x14ac:dyDescent="0.25">
      <c r="A3" s="75" t="s">
        <v>52</v>
      </c>
    </row>
    <row r="4" spans="1:7" ht="15.75" thickBot="1" x14ac:dyDescent="0.3"/>
    <row r="5" spans="1:7" s="48" customFormat="1" ht="16.5" thickBot="1" x14ac:dyDescent="0.3">
      <c r="A5" s="81" t="s">
        <v>33</v>
      </c>
      <c r="B5" s="82"/>
      <c r="C5" s="120"/>
      <c r="D5" s="120"/>
      <c r="E5" s="121"/>
      <c r="G5" s="83" t="s">
        <v>73</v>
      </c>
    </row>
    <row r="6" spans="1:7" s="48" customFormat="1" ht="16.5" thickBot="1" x14ac:dyDescent="0.3">
      <c r="A6" s="84"/>
      <c r="B6" s="85" t="s">
        <v>48</v>
      </c>
      <c r="C6" s="86" t="s">
        <v>6</v>
      </c>
      <c r="D6" s="86" t="s">
        <v>8</v>
      </c>
      <c r="E6" s="87" t="s">
        <v>3</v>
      </c>
      <c r="G6" s="88"/>
    </row>
    <row r="7" spans="1:7" x14ac:dyDescent="0.25">
      <c r="A7" s="89"/>
      <c r="B7" s="90" t="s">
        <v>49</v>
      </c>
      <c r="C7" s="91">
        <v>155</v>
      </c>
      <c r="D7" s="104">
        <v>0</v>
      </c>
      <c r="E7" s="92">
        <f t="shared" ref="E7:E23" si="0">C7*D7</f>
        <v>0</v>
      </c>
      <c r="G7" s="93" t="s">
        <v>91</v>
      </c>
    </row>
    <row r="8" spans="1:7" x14ac:dyDescent="0.25">
      <c r="A8" s="89"/>
      <c r="B8" s="90" t="s">
        <v>90</v>
      </c>
      <c r="C8" s="91">
        <v>1</v>
      </c>
      <c r="D8" s="104">
        <v>0</v>
      </c>
      <c r="E8" s="92">
        <f t="shared" si="0"/>
        <v>0</v>
      </c>
      <c r="G8" s="93" t="s">
        <v>96</v>
      </c>
    </row>
    <row r="9" spans="1:7" x14ac:dyDescent="0.25">
      <c r="A9" s="89"/>
      <c r="B9" s="90" t="s">
        <v>93</v>
      </c>
      <c r="C9" s="105"/>
      <c r="D9" s="104">
        <v>0</v>
      </c>
      <c r="E9" s="92">
        <f t="shared" si="0"/>
        <v>0</v>
      </c>
      <c r="G9" s="93" t="s">
        <v>97</v>
      </c>
    </row>
    <row r="10" spans="1:7" x14ac:dyDescent="0.25">
      <c r="A10" s="89"/>
      <c r="B10" s="90" t="s">
        <v>94</v>
      </c>
      <c r="C10" s="105"/>
      <c r="D10" s="104">
        <v>0</v>
      </c>
      <c r="E10" s="92">
        <f t="shared" si="0"/>
        <v>0</v>
      </c>
      <c r="G10" s="93" t="s">
        <v>98</v>
      </c>
    </row>
    <row r="11" spans="1:7" x14ac:dyDescent="0.25">
      <c r="A11" s="89"/>
      <c r="B11" s="90" t="s">
        <v>50</v>
      </c>
      <c r="C11" s="91">
        <v>4</v>
      </c>
      <c r="D11" s="104">
        <v>0</v>
      </c>
      <c r="E11" s="92">
        <f t="shared" si="0"/>
        <v>0</v>
      </c>
      <c r="G11" s="93" t="s">
        <v>92</v>
      </c>
    </row>
    <row r="12" spans="1:7" x14ac:dyDescent="0.25">
      <c r="A12" s="89"/>
      <c r="B12" s="90" t="s">
        <v>122</v>
      </c>
      <c r="C12" s="91">
        <v>1</v>
      </c>
      <c r="D12" s="104">
        <v>0</v>
      </c>
      <c r="E12" s="92">
        <f t="shared" si="0"/>
        <v>0</v>
      </c>
      <c r="G12" s="93" t="s">
        <v>99</v>
      </c>
    </row>
    <row r="13" spans="1:7" x14ac:dyDescent="0.25">
      <c r="A13" s="89"/>
      <c r="B13" s="90" t="s">
        <v>95</v>
      </c>
      <c r="C13" s="91">
        <v>1</v>
      </c>
      <c r="D13" s="104">
        <v>0</v>
      </c>
      <c r="E13" s="92">
        <f t="shared" ref="E13" si="1">C13*D13</f>
        <v>0</v>
      </c>
      <c r="G13" s="93" t="s">
        <v>100</v>
      </c>
    </row>
    <row r="14" spans="1:7" x14ac:dyDescent="0.25">
      <c r="A14" s="89"/>
      <c r="B14" s="90" t="s">
        <v>112</v>
      </c>
      <c r="C14" s="91">
        <f>C7</f>
        <v>155</v>
      </c>
      <c r="D14" s="104">
        <v>0</v>
      </c>
      <c r="E14" s="92">
        <f t="shared" ref="E14:E15" si="2">C14*D14</f>
        <v>0</v>
      </c>
      <c r="G14" s="93"/>
    </row>
    <row r="15" spans="1:7" x14ac:dyDescent="0.25">
      <c r="A15" s="89"/>
      <c r="B15" s="90" t="s">
        <v>115</v>
      </c>
      <c r="C15" s="91">
        <v>1</v>
      </c>
      <c r="D15" s="104">
        <v>0</v>
      </c>
      <c r="E15" s="92">
        <f t="shared" si="2"/>
        <v>0</v>
      </c>
      <c r="G15" s="93" t="s">
        <v>116</v>
      </c>
    </row>
    <row r="16" spans="1:7" x14ac:dyDescent="0.25">
      <c r="A16" s="89"/>
      <c r="B16" s="90" t="s">
        <v>2</v>
      </c>
      <c r="C16" s="91">
        <v>1</v>
      </c>
      <c r="D16" s="104">
        <v>0</v>
      </c>
      <c r="E16" s="92">
        <f t="shared" si="0"/>
        <v>0</v>
      </c>
      <c r="G16" s="93"/>
    </row>
    <row r="17" spans="1:7" x14ac:dyDescent="0.25">
      <c r="A17" s="89"/>
      <c r="B17" s="90" t="s">
        <v>24</v>
      </c>
      <c r="C17" s="91">
        <v>10</v>
      </c>
      <c r="D17" s="92">
        <f>Realisatiefase!$D$8</f>
        <v>0</v>
      </c>
      <c r="E17" s="92">
        <f t="shared" si="0"/>
        <v>0</v>
      </c>
      <c r="G17" s="93" t="s">
        <v>89</v>
      </c>
    </row>
    <row r="18" spans="1:7" x14ac:dyDescent="0.25">
      <c r="A18" s="89"/>
      <c r="B18" s="90" t="str">
        <f>Realisatiefase!$B$11</f>
        <v>Licentie VMS eenmalig per Camera</v>
      </c>
      <c r="C18" s="91">
        <v>10</v>
      </c>
      <c r="D18" s="92">
        <f>Realisatiefase!$D$11</f>
        <v>0</v>
      </c>
      <c r="E18" s="92">
        <f t="shared" si="0"/>
        <v>0</v>
      </c>
      <c r="G18" s="93" t="s">
        <v>131</v>
      </c>
    </row>
    <row r="19" spans="1:7" x14ac:dyDescent="0.25">
      <c r="A19" s="89"/>
      <c r="B19" s="90" t="s">
        <v>37</v>
      </c>
      <c r="C19" s="91">
        <v>10</v>
      </c>
      <c r="D19" s="92">
        <f>Realisatiefase!$D$9</f>
        <v>0</v>
      </c>
      <c r="E19" s="92">
        <f t="shared" si="0"/>
        <v>0</v>
      </c>
      <c r="G19" s="93" t="s">
        <v>88</v>
      </c>
    </row>
    <row r="20" spans="1:7" x14ac:dyDescent="0.25">
      <c r="A20" s="89"/>
      <c r="B20" s="94" t="s">
        <v>103</v>
      </c>
      <c r="C20" s="91">
        <v>1</v>
      </c>
      <c r="D20" s="104">
        <v>0</v>
      </c>
      <c r="E20" s="92">
        <f t="shared" si="0"/>
        <v>0</v>
      </c>
      <c r="G20" s="93" t="s">
        <v>101</v>
      </c>
    </row>
    <row r="21" spans="1:7" x14ac:dyDescent="0.25">
      <c r="A21" s="89"/>
      <c r="B21" s="8" t="s">
        <v>17</v>
      </c>
      <c r="C21" s="105"/>
      <c r="D21" s="104">
        <v>0</v>
      </c>
      <c r="E21" s="92">
        <f t="shared" si="0"/>
        <v>0</v>
      </c>
      <c r="G21" s="93" t="s">
        <v>117</v>
      </c>
    </row>
    <row r="22" spans="1:7" x14ac:dyDescent="0.25">
      <c r="A22" s="89"/>
      <c r="B22" s="8" t="s">
        <v>17</v>
      </c>
      <c r="C22" s="105"/>
      <c r="D22" s="104">
        <v>0</v>
      </c>
      <c r="E22" s="92">
        <f t="shared" si="0"/>
        <v>0</v>
      </c>
      <c r="G22" s="93" t="s">
        <v>118</v>
      </c>
    </row>
    <row r="23" spans="1:7" ht="15.75" thickBot="1" x14ac:dyDescent="0.3">
      <c r="A23" s="89"/>
      <c r="B23" s="8" t="s">
        <v>17</v>
      </c>
      <c r="C23" s="105"/>
      <c r="D23" s="104">
        <v>0</v>
      </c>
      <c r="E23" s="95">
        <f t="shared" si="0"/>
        <v>0</v>
      </c>
      <c r="G23" s="96"/>
    </row>
    <row r="24" spans="1:7" ht="15.75" thickBot="1" x14ac:dyDescent="0.3">
      <c r="A24" s="89"/>
      <c r="B24" s="122" t="s">
        <v>51</v>
      </c>
      <c r="C24" s="123"/>
      <c r="D24" s="124"/>
      <c r="E24" s="97">
        <f>SUBTOTAL(9,E7:E23)</f>
        <v>0</v>
      </c>
      <c r="G24" s="98"/>
    </row>
    <row r="25" spans="1:7" ht="15.75" thickBot="1" x14ac:dyDescent="0.3">
      <c r="A25" s="99"/>
      <c r="B25" s="85" t="s">
        <v>57</v>
      </c>
      <c r="C25" s="86" t="s">
        <v>6</v>
      </c>
      <c r="D25" s="86" t="s">
        <v>8</v>
      </c>
      <c r="E25" s="87" t="s">
        <v>3</v>
      </c>
      <c r="G25" s="98"/>
    </row>
    <row r="26" spans="1:7" x14ac:dyDescent="0.25">
      <c r="A26" s="99"/>
      <c r="B26" s="90" t="s">
        <v>49</v>
      </c>
      <c r="C26" s="91">
        <v>165</v>
      </c>
      <c r="D26" s="104">
        <v>0</v>
      </c>
      <c r="E26" s="92">
        <f t="shared" ref="E26" si="3">C26*D26</f>
        <v>0</v>
      </c>
      <c r="G26" s="100" t="s">
        <v>58</v>
      </c>
    </row>
    <row r="27" spans="1:7" x14ac:dyDescent="0.25">
      <c r="A27" s="99"/>
      <c r="B27" s="90" t="s">
        <v>90</v>
      </c>
      <c r="C27" s="91">
        <v>1</v>
      </c>
      <c r="D27" s="104">
        <v>0</v>
      </c>
      <c r="E27" s="92">
        <f t="shared" ref="E27:E42" si="4">C27*D27</f>
        <v>0</v>
      </c>
      <c r="G27" s="93"/>
    </row>
    <row r="28" spans="1:7" x14ac:dyDescent="0.25">
      <c r="A28" s="89"/>
      <c r="B28" s="90" t="s">
        <v>93</v>
      </c>
      <c r="C28" s="91">
        <f>C$9</f>
        <v>0</v>
      </c>
      <c r="D28" s="104">
        <v>0</v>
      </c>
      <c r="E28" s="92">
        <f t="shared" si="4"/>
        <v>0</v>
      </c>
      <c r="G28" s="93" t="s">
        <v>102</v>
      </c>
    </row>
    <row r="29" spans="1:7" x14ac:dyDescent="0.25">
      <c r="A29" s="89"/>
      <c r="B29" s="90" t="s">
        <v>94</v>
      </c>
      <c r="C29" s="91">
        <f>C$10</f>
        <v>0</v>
      </c>
      <c r="D29" s="104">
        <v>0</v>
      </c>
      <c r="E29" s="92">
        <f t="shared" si="4"/>
        <v>0</v>
      </c>
      <c r="G29" s="93"/>
    </row>
    <row r="30" spans="1:7" x14ac:dyDescent="0.25">
      <c r="A30" s="99"/>
      <c r="B30" s="90" t="s">
        <v>50</v>
      </c>
      <c r="C30" s="91">
        <v>4</v>
      </c>
      <c r="D30" s="104">
        <v>0</v>
      </c>
      <c r="E30" s="92">
        <f t="shared" si="4"/>
        <v>0</v>
      </c>
      <c r="G30" s="93"/>
    </row>
    <row r="31" spans="1:7" x14ac:dyDescent="0.25">
      <c r="A31" s="99"/>
      <c r="B31" s="90" t="s">
        <v>122</v>
      </c>
      <c r="C31" s="91">
        <v>1</v>
      </c>
      <c r="D31" s="104">
        <v>0</v>
      </c>
      <c r="E31" s="92">
        <f t="shared" si="4"/>
        <v>0</v>
      </c>
      <c r="G31" s="93"/>
    </row>
    <row r="32" spans="1:7" x14ac:dyDescent="0.25">
      <c r="A32" s="89"/>
      <c r="B32" s="90" t="s">
        <v>95</v>
      </c>
      <c r="C32" s="91">
        <v>1</v>
      </c>
      <c r="D32" s="104">
        <v>0</v>
      </c>
      <c r="E32" s="92">
        <f t="shared" si="4"/>
        <v>0</v>
      </c>
      <c r="G32" s="93"/>
    </row>
    <row r="33" spans="1:7" x14ac:dyDescent="0.25">
      <c r="A33" s="89"/>
      <c r="B33" s="90" t="s">
        <v>112</v>
      </c>
      <c r="C33" s="91">
        <f>C26</f>
        <v>165</v>
      </c>
      <c r="D33" s="104">
        <v>0</v>
      </c>
      <c r="E33" s="92">
        <f t="shared" si="4"/>
        <v>0</v>
      </c>
      <c r="G33" s="93"/>
    </row>
    <row r="34" spans="1:7" x14ac:dyDescent="0.25">
      <c r="A34" s="89"/>
      <c r="B34" s="90" t="s">
        <v>115</v>
      </c>
      <c r="C34" s="91">
        <v>1</v>
      </c>
      <c r="D34" s="104">
        <v>0</v>
      </c>
      <c r="E34" s="92">
        <f t="shared" si="4"/>
        <v>0</v>
      </c>
      <c r="G34" s="93"/>
    </row>
    <row r="35" spans="1:7" x14ac:dyDescent="0.25">
      <c r="A35" s="99"/>
      <c r="B35" s="90" t="s">
        <v>2</v>
      </c>
      <c r="C35" s="91">
        <v>1</v>
      </c>
      <c r="D35" s="104">
        <v>0</v>
      </c>
      <c r="E35" s="92">
        <f t="shared" si="4"/>
        <v>0</v>
      </c>
      <c r="G35" s="93"/>
    </row>
    <row r="36" spans="1:7" x14ac:dyDescent="0.25">
      <c r="A36" s="99"/>
      <c r="B36" s="90" t="s">
        <v>24</v>
      </c>
      <c r="C36" s="91">
        <v>10</v>
      </c>
      <c r="D36" s="92">
        <f>Realisatiefase!$D$8</f>
        <v>0</v>
      </c>
      <c r="E36" s="92">
        <f t="shared" si="4"/>
        <v>0</v>
      </c>
      <c r="G36" s="93"/>
    </row>
    <row r="37" spans="1:7" x14ac:dyDescent="0.25">
      <c r="A37" s="89"/>
      <c r="B37" s="90" t="str">
        <f>Realisatiefase!$B$11</f>
        <v>Licentie VMS eenmalig per Camera</v>
      </c>
      <c r="C37" s="91">
        <v>10</v>
      </c>
      <c r="D37" s="92">
        <f>Realisatiefase!$D$11</f>
        <v>0</v>
      </c>
      <c r="E37" s="92">
        <f t="shared" si="4"/>
        <v>0</v>
      </c>
      <c r="G37" s="93"/>
    </row>
    <row r="38" spans="1:7" x14ac:dyDescent="0.25">
      <c r="A38" s="99"/>
      <c r="B38" s="90" t="s">
        <v>37</v>
      </c>
      <c r="C38" s="91">
        <v>10</v>
      </c>
      <c r="D38" s="92">
        <f>Realisatiefase!$D$9</f>
        <v>0</v>
      </c>
      <c r="E38" s="92">
        <f t="shared" si="4"/>
        <v>0</v>
      </c>
      <c r="G38" s="93"/>
    </row>
    <row r="39" spans="1:7" x14ac:dyDescent="0.25">
      <c r="A39" s="89"/>
      <c r="B39" s="94" t="s">
        <v>103</v>
      </c>
      <c r="C39" s="91">
        <v>1</v>
      </c>
      <c r="D39" s="104">
        <v>0</v>
      </c>
      <c r="E39" s="92">
        <f t="shared" si="4"/>
        <v>0</v>
      </c>
      <c r="G39" s="93"/>
    </row>
    <row r="40" spans="1:7" x14ac:dyDescent="0.25">
      <c r="A40" s="99"/>
      <c r="B40" s="8" t="s">
        <v>17</v>
      </c>
      <c r="C40" s="105"/>
      <c r="D40" s="104">
        <v>0</v>
      </c>
      <c r="E40" s="92">
        <f t="shared" si="4"/>
        <v>0</v>
      </c>
      <c r="G40" s="93"/>
    </row>
    <row r="41" spans="1:7" x14ac:dyDescent="0.25">
      <c r="A41" s="99"/>
      <c r="B41" s="8" t="s">
        <v>17</v>
      </c>
      <c r="C41" s="105"/>
      <c r="D41" s="104">
        <v>0</v>
      </c>
      <c r="E41" s="92">
        <f t="shared" si="4"/>
        <v>0</v>
      </c>
      <c r="G41" s="93"/>
    </row>
    <row r="42" spans="1:7" ht="15.75" thickBot="1" x14ac:dyDescent="0.3">
      <c r="A42" s="99"/>
      <c r="B42" s="8" t="s">
        <v>17</v>
      </c>
      <c r="C42" s="105"/>
      <c r="D42" s="104">
        <v>0</v>
      </c>
      <c r="E42" s="95">
        <f t="shared" si="4"/>
        <v>0</v>
      </c>
      <c r="G42" s="96"/>
    </row>
    <row r="43" spans="1:7" ht="15.75" thickBot="1" x14ac:dyDescent="0.3">
      <c r="A43" s="99"/>
      <c r="B43" s="122" t="s">
        <v>59</v>
      </c>
      <c r="C43" s="123"/>
      <c r="D43" s="124"/>
      <c r="E43" s="97">
        <f>SUBTOTAL(9,E26:E42)</f>
        <v>0</v>
      </c>
      <c r="G43" s="98"/>
    </row>
    <row r="44" spans="1:7" ht="15.75" thickBot="1" x14ac:dyDescent="0.3">
      <c r="A44" s="99"/>
      <c r="B44" s="85" t="s">
        <v>60</v>
      </c>
      <c r="C44" s="86" t="s">
        <v>6</v>
      </c>
      <c r="D44" s="86" t="s">
        <v>8</v>
      </c>
      <c r="E44" s="87" t="s">
        <v>3</v>
      </c>
      <c r="G44" s="98"/>
    </row>
    <row r="45" spans="1:7" x14ac:dyDescent="0.25">
      <c r="A45" s="99"/>
      <c r="B45" s="90" t="s">
        <v>49</v>
      </c>
      <c r="C45" s="91">
        <v>175</v>
      </c>
      <c r="D45" s="104">
        <v>0</v>
      </c>
      <c r="E45" s="92">
        <f t="shared" ref="E45" si="5">C45*D45</f>
        <v>0</v>
      </c>
      <c r="G45" s="100" t="s">
        <v>58</v>
      </c>
    </row>
    <row r="46" spans="1:7" x14ac:dyDescent="0.25">
      <c r="A46" s="99"/>
      <c r="B46" s="90" t="s">
        <v>90</v>
      </c>
      <c r="C46" s="91">
        <v>1</v>
      </c>
      <c r="D46" s="104">
        <v>0</v>
      </c>
      <c r="E46" s="92">
        <f t="shared" ref="E46:E61" si="6">C46*D46</f>
        <v>0</v>
      </c>
      <c r="G46" s="93"/>
    </row>
    <row r="47" spans="1:7" x14ac:dyDescent="0.25">
      <c r="A47" s="89"/>
      <c r="B47" s="90" t="s">
        <v>93</v>
      </c>
      <c r="C47" s="91">
        <f>C$9</f>
        <v>0</v>
      </c>
      <c r="D47" s="104">
        <v>0</v>
      </c>
      <c r="E47" s="92">
        <f t="shared" si="6"/>
        <v>0</v>
      </c>
      <c r="G47" s="93" t="s">
        <v>102</v>
      </c>
    </row>
    <row r="48" spans="1:7" x14ac:dyDescent="0.25">
      <c r="A48" s="89"/>
      <c r="B48" s="90" t="s">
        <v>94</v>
      </c>
      <c r="C48" s="91">
        <f>C$10</f>
        <v>0</v>
      </c>
      <c r="D48" s="104">
        <v>0</v>
      </c>
      <c r="E48" s="92">
        <f t="shared" si="6"/>
        <v>0</v>
      </c>
      <c r="G48" s="93"/>
    </row>
    <row r="49" spans="1:7" x14ac:dyDescent="0.25">
      <c r="A49" s="99"/>
      <c r="B49" s="90" t="s">
        <v>50</v>
      </c>
      <c r="C49" s="91">
        <v>4</v>
      </c>
      <c r="D49" s="104">
        <v>0</v>
      </c>
      <c r="E49" s="92">
        <f t="shared" si="6"/>
        <v>0</v>
      </c>
      <c r="G49" s="93"/>
    </row>
    <row r="50" spans="1:7" x14ac:dyDescent="0.25">
      <c r="A50" s="99"/>
      <c r="B50" s="90" t="s">
        <v>122</v>
      </c>
      <c r="C50" s="91">
        <v>1</v>
      </c>
      <c r="D50" s="104">
        <v>0</v>
      </c>
      <c r="E50" s="92">
        <f t="shared" si="6"/>
        <v>0</v>
      </c>
      <c r="G50" s="93"/>
    </row>
    <row r="51" spans="1:7" x14ac:dyDescent="0.25">
      <c r="A51" s="89"/>
      <c r="B51" s="90" t="s">
        <v>95</v>
      </c>
      <c r="C51" s="91">
        <v>1</v>
      </c>
      <c r="D51" s="104">
        <v>0</v>
      </c>
      <c r="E51" s="92">
        <f t="shared" si="6"/>
        <v>0</v>
      </c>
      <c r="G51" s="93"/>
    </row>
    <row r="52" spans="1:7" x14ac:dyDescent="0.25">
      <c r="A52" s="89"/>
      <c r="B52" s="90" t="s">
        <v>112</v>
      </c>
      <c r="C52" s="91">
        <f>C45</f>
        <v>175</v>
      </c>
      <c r="D52" s="104">
        <v>0</v>
      </c>
      <c r="E52" s="92">
        <f t="shared" si="6"/>
        <v>0</v>
      </c>
      <c r="G52" s="93"/>
    </row>
    <row r="53" spans="1:7" x14ac:dyDescent="0.25">
      <c r="A53" s="89"/>
      <c r="B53" s="90" t="s">
        <v>115</v>
      </c>
      <c r="C53" s="91">
        <v>1</v>
      </c>
      <c r="D53" s="104">
        <v>0</v>
      </c>
      <c r="E53" s="92">
        <f t="shared" si="6"/>
        <v>0</v>
      </c>
      <c r="G53" s="93"/>
    </row>
    <row r="54" spans="1:7" x14ac:dyDescent="0.25">
      <c r="A54" s="99"/>
      <c r="B54" s="90" t="s">
        <v>2</v>
      </c>
      <c r="C54" s="91">
        <v>1</v>
      </c>
      <c r="D54" s="104">
        <v>0</v>
      </c>
      <c r="E54" s="92">
        <f t="shared" si="6"/>
        <v>0</v>
      </c>
      <c r="G54" s="93"/>
    </row>
    <row r="55" spans="1:7" x14ac:dyDescent="0.25">
      <c r="A55" s="99"/>
      <c r="B55" s="90" t="s">
        <v>24</v>
      </c>
      <c r="C55" s="91">
        <v>10</v>
      </c>
      <c r="D55" s="92">
        <f>Realisatiefase!$D$8</f>
        <v>0</v>
      </c>
      <c r="E55" s="92">
        <f t="shared" si="6"/>
        <v>0</v>
      </c>
      <c r="G55" s="101"/>
    </row>
    <row r="56" spans="1:7" x14ac:dyDescent="0.25">
      <c r="A56" s="89"/>
      <c r="B56" s="90" t="str">
        <f>Realisatiefase!$B$11</f>
        <v>Licentie VMS eenmalig per Camera</v>
      </c>
      <c r="C56" s="91">
        <v>10</v>
      </c>
      <c r="D56" s="92">
        <f>Realisatiefase!$D$11</f>
        <v>0</v>
      </c>
      <c r="E56" s="92">
        <f t="shared" si="6"/>
        <v>0</v>
      </c>
      <c r="G56" s="93"/>
    </row>
    <row r="57" spans="1:7" x14ac:dyDescent="0.25">
      <c r="A57" s="99"/>
      <c r="B57" s="90" t="s">
        <v>37</v>
      </c>
      <c r="C57" s="91">
        <v>10</v>
      </c>
      <c r="D57" s="92">
        <f>Realisatiefase!$D$9</f>
        <v>0</v>
      </c>
      <c r="E57" s="92">
        <f t="shared" si="6"/>
        <v>0</v>
      </c>
      <c r="G57" s="93"/>
    </row>
    <row r="58" spans="1:7" x14ac:dyDescent="0.25">
      <c r="A58" s="89"/>
      <c r="B58" s="94" t="s">
        <v>103</v>
      </c>
      <c r="C58" s="91">
        <v>1</v>
      </c>
      <c r="D58" s="104">
        <v>0</v>
      </c>
      <c r="E58" s="92">
        <f t="shared" si="6"/>
        <v>0</v>
      </c>
      <c r="G58" s="93"/>
    </row>
    <row r="59" spans="1:7" x14ac:dyDescent="0.25">
      <c r="A59" s="99"/>
      <c r="B59" s="8" t="s">
        <v>17</v>
      </c>
      <c r="C59" s="105"/>
      <c r="D59" s="104">
        <v>0</v>
      </c>
      <c r="E59" s="92">
        <f t="shared" si="6"/>
        <v>0</v>
      </c>
      <c r="G59" s="93"/>
    </row>
    <row r="60" spans="1:7" x14ac:dyDescent="0.25">
      <c r="A60" s="99"/>
      <c r="B60" s="8" t="s">
        <v>17</v>
      </c>
      <c r="C60" s="105"/>
      <c r="D60" s="104">
        <v>0</v>
      </c>
      <c r="E60" s="92">
        <f t="shared" si="6"/>
        <v>0</v>
      </c>
      <c r="G60" s="93"/>
    </row>
    <row r="61" spans="1:7" ht="15.75" thickBot="1" x14ac:dyDescent="0.3">
      <c r="A61" s="99"/>
      <c r="B61" s="8" t="s">
        <v>17</v>
      </c>
      <c r="C61" s="105"/>
      <c r="D61" s="104">
        <v>0</v>
      </c>
      <c r="E61" s="95">
        <f t="shared" si="6"/>
        <v>0</v>
      </c>
      <c r="G61" s="96"/>
    </row>
    <row r="62" spans="1:7" ht="15.75" thickBot="1" x14ac:dyDescent="0.3">
      <c r="A62" s="99"/>
      <c r="B62" s="122" t="s">
        <v>61</v>
      </c>
      <c r="C62" s="123"/>
      <c r="D62" s="124"/>
      <c r="E62" s="97">
        <f>SUBTOTAL(9,E45:E61)</f>
        <v>0</v>
      </c>
      <c r="G62" s="98"/>
    </row>
    <row r="63" spans="1:7" ht="15.75" thickBot="1" x14ac:dyDescent="0.3">
      <c r="A63" s="99"/>
      <c r="B63" s="85" t="s">
        <v>62</v>
      </c>
      <c r="C63" s="86" t="s">
        <v>6</v>
      </c>
      <c r="D63" s="86" t="s">
        <v>8</v>
      </c>
      <c r="E63" s="87" t="s">
        <v>3</v>
      </c>
      <c r="G63" s="98"/>
    </row>
    <row r="64" spans="1:7" x14ac:dyDescent="0.25">
      <c r="A64" s="99"/>
      <c r="B64" s="90" t="s">
        <v>49</v>
      </c>
      <c r="C64" s="91">
        <v>185</v>
      </c>
      <c r="D64" s="104">
        <v>0</v>
      </c>
      <c r="E64" s="92">
        <f t="shared" ref="E64" si="7">C64*D64</f>
        <v>0</v>
      </c>
      <c r="G64" s="100" t="s">
        <v>58</v>
      </c>
    </row>
    <row r="65" spans="1:7" x14ac:dyDescent="0.25">
      <c r="A65" s="99"/>
      <c r="B65" s="90" t="s">
        <v>90</v>
      </c>
      <c r="C65" s="91">
        <v>1</v>
      </c>
      <c r="D65" s="104">
        <v>0</v>
      </c>
      <c r="E65" s="92">
        <f t="shared" ref="E65:E80" si="8">C65*D65</f>
        <v>0</v>
      </c>
      <c r="G65" s="93"/>
    </row>
    <row r="66" spans="1:7" x14ac:dyDescent="0.25">
      <c r="A66" s="89"/>
      <c r="B66" s="90" t="s">
        <v>93</v>
      </c>
      <c r="C66" s="91">
        <f>C$9</f>
        <v>0</v>
      </c>
      <c r="D66" s="104">
        <v>0</v>
      </c>
      <c r="E66" s="92">
        <f t="shared" si="8"/>
        <v>0</v>
      </c>
      <c r="G66" s="93" t="s">
        <v>102</v>
      </c>
    </row>
    <row r="67" spans="1:7" x14ac:dyDescent="0.25">
      <c r="A67" s="89"/>
      <c r="B67" s="90" t="s">
        <v>94</v>
      </c>
      <c r="C67" s="91">
        <f>C$10</f>
        <v>0</v>
      </c>
      <c r="D67" s="104">
        <v>0</v>
      </c>
      <c r="E67" s="92">
        <f t="shared" si="8"/>
        <v>0</v>
      </c>
      <c r="G67" s="93"/>
    </row>
    <row r="68" spans="1:7" x14ac:dyDescent="0.25">
      <c r="A68" s="99"/>
      <c r="B68" s="90" t="s">
        <v>50</v>
      </c>
      <c r="C68" s="91">
        <v>4</v>
      </c>
      <c r="D68" s="104">
        <v>0</v>
      </c>
      <c r="E68" s="92">
        <f t="shared" si="8"/>
        <v>0</v>
      </c>
      <c r="G68" s="93"/>
    </row>
    <row r="69" spans="1:7" x14ac:dyDescent="0.25">
      <c r="A69" s="99"/>
      <c r="B69" s="90" t="s">
        <v>122</v>
      </c>
      <c r="C69" s="91">
        <v>1</v>
      </c>
      <c r="D69" s="104">
        <v>0</v>
      </c>
      <c r="E69" s="92">
        <f t="shared" si="8"/>
        <v>0</v>
      </c>
      <c r="G69" s="93"/>
    </row>
    <row r="70" spans="1:7" x14ac:dyDescent="0.25">
      <c r="A70" s="89"/>
      <c r="B70" s="90" t="s">
        <v>95</v>
      </c>
      <c r="C70" s="91">
        <v>1</v>
      </c>
      <c r="D70" s="104">
        <v>0</v>
      </c>
      <c r="E70" s="92">
        <f t="shared" si="8"/>
        <v>0</v>
      </c>
      <c r="G70" s="93"/>
    </row>
    <row r="71" spans="1:7" x14ac:dyDescent="0.25">
      <c r="A71" s="89"/>
      <c r="B71" s="90" t="s">
        <v>112</v>
      </c>
      <c r="C71" s="91">
        <f>C64</f>
        <v>185</v>
      </c>
      <c r="D71" s="104">
        <v>0</v>
      </c>
      <c r="E71" s="92">
        <f t="shared" si="8"/>
        <v>0</v>
      </c>
      <c r="G71" s="93"/>
    </row>
    <row r="72" spans="1:7" x14ac:dyDescent="0.25">
      <c r="A72" s="89"/>
      <c r="B72" s="90" t="s">
        <v>115</v>
      </c>
      <c r="C72" s="91">
        <v>1</v>
      </c>
      <c r="D72" s="104">
        <v>0</v>
      </c>
      <c r="E72" s="92">
        <f t="shared" si="8"/>
        <v>0</v>
      </c>
      <c r="G72" s="93"/>
    </row>
    <row r="73" spans="1:7" x14ac:dyDescent="0.25">
      <c r="A73" s="99"/>
      <c r="B73" s="90" t="s">
        <v>2</v>
      </c>
      <c r="C73" s="91">
        <v>1</v>
      </c>
      <c r="D73" s="104">
        <v>0</v>
      </c>
      <c r="E73" s="92">
        <f t="shared" si="8"/>
        <v>0</v>
      </c>
      <c r="G73" s="93"/>
    </row>
    <row r="74" spans="1:7" x14ac:dyDescent="0.25">
      <c r="A74" s="99"/>
      <c r="B74" s="90" t="s">
        <v>24</v>
      </c>
      <c r="C74" s="91">
        <v>10</v>
      </c>
      <c r="D74" s="92">
        <f>Realisatiefase!$D$8</f>
        <v>0</v>
      </c>
      <c r="E74" s="92">
        <f t="shared" si="8"/>
        <v>0</v>
      </c>
      <c r="G74" s="93"/>
    </row>
    <row r="75" spans="1:7" x14ac:dyDescent="0.25">
      <c r="A75" s="89"/>
      <c r="B75" s="90" t="str">
        <f>Realisatiefase!$B$11</f>
        <v>Licentie VMS eenmalig per Camera</v>
      </c>
      <c r="C75" s="91">
        <v>10</v>
      </c>
      <c r="D75" s="92">
        <f>Realisatiefase!$D$11</f>
        <v>0</v>
      </c>
      <c r="E75" s="92">
        <f t="shared" si="8"/>
        <v>0</v>
      </c>
      <c r="G75" s="93"/>
    </row>
    <row r="76" spans="1:7" x14ac:dyDescent="0.25">
      <c r="A76" s="99"/>
      <c r="B76" s="90" t="s">
        <v>37</v>
      </c>
      <c r="C76" s="91">
        <v>10</v>
      </c>
      <c r="D76" s="92">
        <f>Realisatiefase!$D$9</f>
        <v>0</v>
      </c>
      <c r="E76" s="92">
        <f t="shared" si="8"/>
        <v>0</v>
      </c>
      <c r="G76" s="93"/>
    </row>
    <row r="77" spans="1:7" x14ac:dyDescent="0.25">
      <c r="A77" s="89"/>
      <c r="B77" s="94" t="s">
        <v>103</v>
      </c>
      <c r="C77" s="91">
        <v>1</v>
      </c>
      <c r="D77" s="104">
        <v>0</v>
      </c>
      <c r="E77" s="92">
        <f t="shared" si="8"/>
        <v>0</v>
      </c>
      <c r="G77" s="93"/>
    </row>
    <row r="78" spans="1:7" x14ac:dyDescent="0.25">
      <c r="A78" s="99"/>
      <c r="B78" s="8" t="s">
        <v>17</v>
      </c>
      <c r="C78" s="105"/>
      <c r="D78" s="104">
        <v>0</v>
      </c>
      <c r="E78" s="92">
        <f t="shared" si="8"/>
        <v>0</v>
      </c>
      <c r="G78" s="93"/>
    </row>
    <row r="79" spans="1:7" x14ac:dyDescent="0.25">
      <c r="A79" s="99"/>
      <c r="B79" s="8" t="s">
        <v>17</v>
      </c>
      <c r="C79" s="105"/>
      <c r="D79" s="104">
        <v>0</v>
      </c>
      <c r="E79" s="92">
        <f t="shared" si="8"/>
        <v>0</v>
      </c>
      <c r="G79" s="93"/>
    </row>
    <row r="80" spans="1:7" ht="15.75" thickBot="1" x14ac:dyDescent="0.3">
      <c r="A80" s="99"/>
      <c r="B80" s="8" t="s">
        <v>17</v>
      </c>
      <c r="C80" s="105"/>
      <c r="D80" s="104">
        <v>0</v>
      </c>
      <c r="E80" s="95">
        <f t="shared" si="8"/>
        <v>0</v>
      </c>
      <c r="G80" s="96"/>
    </row>
    <row r="81" spans="1:7" ht="15.75" thickBot="1" x14ac:dyDescent="0.3">
      <c r="A81" s="99"/>
      <c r="B81" s="122" t="s">
        <v>63</v>
      </c>
      <c r="C81" s="123"/>
      <c r="D81" s="124"/>
      <c r="E81" s="97">
        <f>SUBTOTAL(9,E64:E80)</f>
        <v>0</v>
      </c>
      <c r="G81" s="98"/>
    </row>
    <row r="82" spans="1:7" ht="15.75" thickBot="1" x14ac:dyDescent="0.3">
      <c r="A82" s="99"/>
      <c r="B82" s="85" t="s">
        <v>64</v>
      </c>
      <c r="C82" s="86" t="s">
        <v>6</v>
      </c>
      <c r="D82" s="86" t="s">
        <v>8</v>
      </c>
      <c r="E82" s="87" t="s">
        <v>3</v>
      </c>
      <c r="G82" s="98"/>
    </row>
    <row r="83" spans="1:7" x14ac:dyDescent="0.25">
      <c r="A83" s="99"/>
      <c r="B83" s="90" t="s">
        <v>49</v>
      </c>
      <c r="C83" s="91">
        <v>195</v>
      </c>
      <c r="D83" s="104">
        <v>0</v>
      </c>
      <c r="E83" s="92">
        <f t="shared" ref="E83" si="9">C83*D83</f>
        <v>0</v>
      </c>
      <c r="G83" s="100" t="s">
        <v>80</v>
      </c>
    </row>
    <row r="84" spans="1:7" x14ac:dyDescent="0.25">
      <c r="A84" s="99"/>
      <c r="B84" s="90" t="s">
        <v>90</v>
      </c>
      <c r="C84" s="91">
        <v>1</v>
      </c>
      <c r="D84" s="104">
        <v>0</v>
      </c>
      <c r="E84" s="92">
        <f t="shared" ref="E84:E99" si="10">C84*D84</f>
        <v>0</v>
      </c>
      <c r="G84" s="93"/>
    </row>
    <row r="85" spans="1:7" x14ac:dyDescent="0.25">
      <c r="A85" s="89"/>
      <c r="B85" s="90" t="s">
        <v>93</v>
      </c>
      <c r="C85" s="91">
        <f>C$9</f>
        <v>0</v>
      </c>
      <c r="D85" s="104">
        <v>0</v>
      </c>
      <c r="E85" s="92">
        <f t="shared" si="10"/>
        <v>0</v>
      </c>
      <c r="G85" s="93" t="s">
        <v>102</v>
      </c>
    </row>
    <row r="86" spans="1:7" x14ac:dyDescent="0.25">
      <c r="A86" s="89"/>
      <c r="B86" s="90" t="s">
        <v>94</v>
      </c>
      <c r="C86" s="91">
        <f>C$10</f>
        <v>0</v>
      </c>
      <c r="D86" s="104">
        <v>0</v>
      </c>
      <c r="E86" s="92">
        <f t="shared" si="10"/>
        <v>0</v>
      </c>
      <c r="G86" s="93"/>
    </row>
    <row r="87" spans="1:7" x14ac:dyDescent="0.25">
      <c r="A87" s="99"/>
      <c r="B87" s="90" t="s">
        <v>50</v>
      </c>
      <c r="C87" s="91">
        <v>4</v>
      </c>
      <c r="D87" s="104">
        <v>0</v>
      </c>
      <c r="E87" s="92">
        <f t="shared" si="10"/>
        <v>0</v>
      </c>
      <c r="G87" s="93"/>
    </row>
    <row r="88" spans="1:7" x14ac:dyDescent="0.25">
      <c r="A88" s="99"/>
      <c r="B88" s="90" t="s">
        <v>122</v>
      </c>
      <c r="C88" s="91">
        <v>1</v>
      </c>
      <c r="D88" s="104">
        <v>0</v>
      </c>
      <c r="E88" s="92">
        <f t="shared" si="10"/>
        <v>0</v>
      </c>
      <c r="G88" s="93"/>
    </row>
    <row r="89" spans="1:7" x14ac:dyDescent="0.25">
      <c r="A89" s="89"/>
      <c r="B89" s="90" t="s">
        <v>95</v>
      </c>
      <c r="C89" s="91">
        <v>1</v>
      </c>
      <c r="D89" s="104">
        <v>0</v>
      </c>
      <c r="E89" s="92">
        <f t="shared" si="10"/>
        <v>0</v>
      </c>
      <c r="G89" s="93"/>
    </row>
    <row r="90" spans="1:7" x14ac:dyDescent="0.25">
      <c r="A90" s="89"/>
      <c r="B90" s="90" t="s">
        <v>112</v>
      </c>
      <c r="C90" s="91">
        <f>C83</f>
        <v>195</v>
      </c>
      <c r="D90" s="104">
        <v>0</v>
      </c>
      <c r="E90" s="92">
        <f t="shared" si="10"/>
        <v>0</v>
      </c>
      <c r="G90" s="93"/>
    </row>
    <row r="91" spans="1:7" x14ac:dyDescent="0.25">
      <c r="A91" s="89"/>
      <c r="B91" s="90" t="s">
        <v>115</v>
      </c>
      <c r="C91" s="91">
        <v>1</v>
      </c>
      <c r="D91" s="104">
        <v>0</v>
      </c>
      <c r="E91" s="92">
        <f t="shared" si="10"/>
        <v>0</v>
      </c>
      <c r="G91" s="93"/>
    </row>
    <row r="92" spans="1:7" x14ac:dyDescent="0.25">
      <c r="A92" s="99"/>
      <c r="B92" s="90" t="s">
        <v>2</v>
      </c>
      <c r="C92" s="91">
        <v>1</v>
      </c>
      <c r="D92" s="104">
        <v>0</v>
      </c>
      <c r="E92" s="92">
        <f t="shared" si="10"/>
        <v>0</v>
      </c>
      <c r="G92" s="93"/>
    </row>
    <row r="93" spans="1:7" x14ac:dyDescent="0.25">
      <c r="A93" s="99"/>
      <c r="B93" s="90" t="s">
        <v>24</v>
      </c>
      <c r="C93" s="91">
        <v>5</v>
      </c>
      <c r="D93" s="92">
        <f>Realisatiefase!$D$8</f>
        <v>0</v>
      </c>
      <c r="E93" s="92">
        <f t="shared" si="10"/>
        <v>0</v>
      </c>
      <c r="G93" s="93"/>
    </row>
    <row r="94" spans="1:7" x14ac:dyDescent="0.25">
      <c r="A94" s="89"/>
      <c r="B94" s="90" t="str">
        <f>Realisatiefase!$B$11</f>
        <v>Licentie VMS eenmalig per Camera</v>
      </c>
      <c r="C94" s="91">
        <v>5</v>
      </c>
      <c r="D94" s="92">
        <f>Realisatiefase!$D$11</f>
        <v>0</v>
      </c>
      <c r="E94" s="92">
        <f t="shared" si="10"/>
        <v>0</v>
      </c>
      <c r="G94" s="93"/>
    </row>
    <row r="95" spans="1:7" x14ac:dyDescent="0.25">
      <c r="A95" s="99"/>
      <c r="B95" s="90" t="s">
        <v>37</v>
      </c>
      <c r="C95" s="91">
        <v>5</v>
      </c>
      <c r="D95" s="92">
        <f>Realisatiefase!$D$9</f>
        <v>0</v>
      </c>
      <c r="E95" s="92">
        <f t="shared" si="10"/>
        <v>0</v>
      </c>
      <c r="G95" s="93"/>
    </row>
    <row r="96" spans="1:7" x14ac:dyDescent="0.25">
      <c r="A96" s="89"/>
      <c r="B96" s="94" t="s">
        <v>103</v>
      </c>
      <c r="C96" s="91">
        <v>1</v>
      </c>
      <c r="D96" s="104">
        <v>0</v>
      </c>
      <c r="E96" s="92">
        <f t="shared" si="10"/>
        <v>0</v>
      </c>
      <c r="G96" s="93"/>
    </row>
    <row r="97" spans="1:7" x14ac:dyDescent="0.25">
      <c r="A97" s="99"/>
      <c r="B97" s="8" t="s">
        <v>17</v>
      </c>
      <c r="C97" s="105"/>
      <c r="D97" s="104">
        <v>0</v>
      </c>
      <c r="E97" s="92">
        <f t="shared" si="10"/>
        <v>0</v>
      </c>
      <c r="G97" s="93"/>
    </row>
    <row r="98" spans="1:7" x14ac:dyDescent="0.25">
      <c r="A98" s="99"/>
      <c r="B98" s="8" t="s">
        <v>17</v>
      </c>
      <c r="C98" s="105"/>
      <c r="D98" s="104">
        <v>0</v>
      </c>
      <c r="E98" s="92">
        <f t="shared" si="10"/>
        <v>0</v>
      </c>
      <c r="G98" s="93"/>
    </row>
    <row r="99" spans="1:7" ht="15.75" thickBot="1" x14ac:dyDescent="0.3">
      <c r="A99" s="99"/>
      <c r="B99" s="8" t="s">
        <v>17</v>
      </c>
      <c r="C99" s="105"/>
      <c r="D99" s="104">
        <v>0</v>
      </c>
      <c r="E99" s="95">
        <f t="shared" si="10"/>
        <v>0</v>
      </c>
      <c r="G99" s="96"/>
    </row>
    <row r="100" spans="1:7" ht="15.75" thickBot="1" x14ac:dyDescent="0.3">
      <c r="A100" s="99"/>
      <c r="B100" s="122" t="s">
        <v>65</v>
      </c>
      <c r="C100" s="123"/>
      <c r="D100" s="124"/>
      <c r="E100" s="97">
        <f>SUBTOTAL(9,E83:E99)</f>
        <v>0</v>
      </c>
      <c r="G100" s="98"/>
    </row>
    <row r="101" spans="1:7" ht="15.75" thickBot="1" x14ac:dyDescent="0.3">
      <c r="A101" s="99"/>
      <c r="B101" s="85" t="s">
        <v>69</v>
      </c>
      <c r="C101" s="86" t="s">
        <v>6</v>
      </c>
      <c r="D101" s="86" t="s">
        <v>8</v>
      </c>
      <c r="E101" s="87" t="s">
        <v>3</v>
      </c>
      <c r="G101" s="98"/>
    </row>
    <row r="102" spans="1:7" x14ac:dyDescent="0.25">
      <c r="A102" s="99"/>
      <c r="B102" s="90" t="s">
        <v>49</v>
      </c>
      <c r="C102" s="91">
        <v>200</v>
      </c>
      <c r="D102" s="104">
        <v>0</v>
      </c>
      <c r="E102" s="92">
        <f t="shared" ref="E102" si="11">C102*D102</f>
        <v>0</v>
      </c>
      <c r="G102" s="100" t="s">
        <v>72</v>
      </c>
    </row>
    <row r="103" spans="1:7" x14ac:dyDescent="0.25">
      <c r="A103" s="99"/>
      <c r="B103" s="90" t="s">
        <v>90</v>
      </c>
      <c r="C103" s="91">
        <v>1</v>
      </c>
      <c r="D103" s="104">
        <v>0</v>
      </c>
      <c r="E103" s="92">
        <f t="shared" ref="E103:E115" si="12">C103*D103</f>
        <v>0</v>
      </c>
      <c r="G103" s="93"/>
    </row>
    <row r="104" spans="1:7" x14ac:dyDescent="0.25">
      <c r="A104" s="89"/>
      <c r="B104" s="90" t="s">
        <v>93</v>
      </c>
      <c r="C104" s="91">
        <f>C$9</f>
        <v>0</v>
      </c>
      <c r="D104" s="104">
        <v>0</v>
      </c>
      <c r="E104" s="92">
        <f t="shared" si="12"/>
        <v>0</v>
      </c>
      <c r="G104" s="93" t="s">
        <v>102</v>
      </c>
    </row>
    <row r="105" spans="1:7" x14ac:dyDescent="0.25">
      <c r="A105" s="89"/>
      <c r="B105" s="90" t="s">
        <v>94</v>
      </c>
      <c r="C105" s="91">
        <f>C$10</f>
        <v>0</v>
      </c>
      <c r="D105" s="104">
        <v>0</v>
      </c>
      <c r="E105" s="92">
        <f t="shared" si="12"/>
        <v>0</v>
      </c>
      <c r="G105" s="93" t="s">
        <v>123</v>
      </c>
    </row>
    <row r="106" spans="1:7" x14ac:dyDescent="0.25">
      <c r="A106" s="99"/>
      <c r="B106" s="90" t="s">
        <v>50</v>
      </c>
      <c r="C106" s="91">
        <v>4</v>
      </c>
      <c r="D106" s="104">
        <v>0</v>
      </c>
      <c r="E106" s="92">
        <f t="shared" si="12"/>
        <v>0</v>
      </c>
      <c r="G106" s="93" t="s">
        <v>124</v>
      </c>
    </row>
    <row r="107" spans="1:7" x14ac:dyDescent="0.25">
      <c r="A107" s="99"/>
      <c r="B107" s="90" t="s">
        <v>122</v>
      </c>
      <c r="C107" s="91">
        <v>1</v>
      </c>
      <c r="D107" s="104">
        <v>0</v>
      </c>
      <c r="E107" s="92">
        <f t="shared" si="12"/>
        <v>0</v>
      </c>
      <c r="G107" s="93"/>
    </row>
    <row r="108" spans="1:7" x14ac:dyDescent="0.25">
      <c r="A108" s="89"/>
      <c r="B108" s="90" t="s">
        <v>95</v>
      </c>
      <c r="C108" s="91">
        <v>1</v>
      </c>
      <c r="D108" s="104">
        <v>0</v>
      </c>
      <c r="E108" s="92">
        <f t="shared" si="12"/>
        <v>0</v>
      </c>
      <c r="G108" s="93"/>
    </row>
    <row r="109" spans="1:7" x14ac:dyDescent="0.25">
      <c r="A109" s="89"/>
      <c r="B109" s="90" t="s">
        <v>112</v>
      </c>
      <c r="C109" s="91">
        <f>C102</f>
        <v>200</v>
      </c>
      <c r="D109" s="104">
        <v>0</v>
      </c>
      <c r="E109" s="92">
        <f t="shared" si="12"/>
        <v>0</v>
      </c>
      <c r="G109" s="93"/>
    </row>
    <row r="110" spans="1:7" x14ac:dyDescent="0.25">
      <c r="A110" s="89"/>
      <c r="B110" s="90" t="s">
        <v>115</v>
      </c>
      <c r="C110" s="91">
        <v>1</v>
      </c>
      <c r="D110" s="104">
        <v>0</v>
      </c>
      <c r="E110" s="92">
        <f t="shared" si="12"/>
        <v>0</v>
      </c>
      <c r="G110" s="93"/>
    </row>
    <row r="111" spans="1:7" x14ac:dyDescent="0.25">
      <c r="A111" s="99"/>
      <c r="B111" s="90" t="s">
        <v>2</v>
      </c>
      <c r="C111" s="91">
        <v>1</v>
      </c>
      <c r="D111" s="104">
        <v>0</v>
      </c>
      <c r="E111" s="92">
        <f t="shared" si="12"/>
        <v>0</v>
      </c>
      <c r="G111" s="93"/>
    </row>
    <row r="112" spans="1:7" x14ac:dyDescent="0.25">
      <c r="A112" s="89"/>
      <c r="B112" s="94" t="s">
        <v>103</v>
      </c>
      <c r="C112" s="91">
        <v>1</v>
      </c>
      <c r="D112" s="104">
        <v>0</v>
      </c>
      <c r="E112" s="92">
        <f t="shared" si="12"/>
        <v>0</v>
      </c>
      <c r="G112" s="93"/>
    </row>
    <row r="113" spans="1:7" x14ac:dyDescent="0.25">
      <c r="A113" s="99"/>
      <c r="B113" s="8" t="s">
        <v>17</v>
      </c>
      <c r="C113" s="105"/>
      <c r="D113" s="104">
        <v>0</v>
      </c>
      <c r="E113" s="92">
        <f t="shared" si="12"/>
        <v>0</v>
      </c>
      <c r="G113" s="93"/>
    </row>
    <row r="114" spans="1:7" x14ac:dyDescent="0.25">
      <c r="A114" s="99"/>
      <c r="B114" s="8" t="s">
        <v>17</v>
      </c>
      <c r="C114" s="105"/>
      <c r="D114" s="104">
        <v>0</v>
      </c>
      <c r="E114" s="92">
        <f t="shared" si="12"/>
        <v>0</v>
      </c>
      <c r="G114" s="93"/>
    </row>
    <row r="115" spans="1:7" ht="15.75" thickBot="1" x14ac:dyDescent="0.3">
      <c r="A115" s="99"/>
      <c r="B115" s="8" t="s">
        <v>17</v>
      </c>
      <c r="C115" s="105"/>
      <c r="D115" s="104">
        <v>0</v>
      </c>
      <c r="E115" s="95">
        <f t="shared" si="12"/>
        <v>0</v>
      </c>
      <c r="G115" s="96"/>
    </row>
    <row r="116" spans="1:7" ht="15.75" thickBot="1" x14ac:dyDescent="0.3">
      <c r="A116" s="99"/>
      <c r="B116" s="122" t="s">
        <v>66</v>
      </c>
      <c r="C116" s="123"/>
      <c r="D116" s="124"/>
      <c r="E116" s="97">
        <f>SUBTOTAL(9,E102:E115)</f>
        <v>0</v>
      </c>
      <c r="G116" s="98"/>
    </row>
    <row r="117" spans="1:7" ht="15.75" thickBot="1" x14ac:dyDescent="0.3">
      <c r="A117" s="99"/>
      <c r="B117" s="85" t="s">
        <v>70</v>
      </c>
      <c r="C117" s="86" t="s">
        <v>6</v>
      </c>
      <c r="D117" s="86" t="s">
        <v>8</v>
      </c>
      <c r="E117" s="87" t="s">
        <v>3</v>
      </c>
      <c r="G117" s="98"/>
    </row>
    <row r="118" spans="1:7" x14ac:dyDescent="0.25">
      <c r="A118" s="99"/>
      <c r="B118" s="90" t="s">
        <v>49</v>
      </c>
      <c r="C118" s="91">
        <v>200</v>
      </c>
      <c r="D118" s="104">
        <v>0</v>
      </c>
      <c r="E118" s="92">
        <f t="shared" ref="E118" si="13">C118*D118</f>
        <v>0</v>
      </c>
      <c r="G118" s="100"/>
    </row>
    <row r="119" spans="1:7" x14ac:dyDescent="0.25">
      <c r="A119" s="99"/>
      <c r="B119" s="90" t="s">
        <v>90</v>
      </c>
      <c r="C119" s="91">
        <v>1</v>
      </c>
      <c r="D119" s="104">
        <v>0</v>
      </c>
      <c r="E119" s="92">
        <f t="shared" ref="E119:E131" si="14">C119*D119</f>
        <v>0</v>
      </c>
      <c r="G119" s="93"/>
    </row>
    <row r="120" spans="1:7" x14ac:dyDescent="0.25">
      <c r="A120" s="89"/>
      <c r="B120" s="90" t="s">
        <v>93</v>
      </c>
      <c r="C120" s="91">
        <f>C$9</f>
        <v>0</v>
      </c>
      <c r="D120" s="104">
        <v>0</v>
      </c>
      <c r="E120" s="92">
        <f t="shared" si="14"/>
        <v>0</v>
      </c>
      <c r="G120" s="93" t="s">
        <v>102</v>
      </c>
    </row>
    <row r="121" spans="1:7" x14ac:dyDescent="0.25">
      <c r="A121" s="89"/>
      <c r="B121" s="90" t="s">
        <v>94</v>
      </c>
      <c r="C121" s="91">
        <f>C$10</f>
        <v>0</v>
      </c>
      <c r="D121" s="104">
        <v>0</v>
      </c>
      <c r="E121" s="92">
        <f t="shared" si="14"/>
        <v>0</v>
      </c>
      <c r="G121" s="93"/>
    </row>
    <row r="122" spans="1:7" x14ac:dyDescent="0.25">
      <c r="A122" s="99"/>
      <c r="B122" s="90" t="s">
        <v>50</v>
      </c>
      <c r="C122" s="91">
        <v>4</v>
      </c>
      <c r="D122" s="104">
        <v>0</v>
      </c>
      <c r="E122" s="92">
        <f t="shared" si="14"/>
        <v>0</v>
      </c>
      <c r="G122" s="93"/>
    </row>
    <row r="123" spans="1:7" x14ac:dyDescent="0.25">
      <c r="A123" s="99"/>
      <c r="B123" s="90" t="s">
        <v>122</v>
      </c>
      <c r="C123" s="91">
        <v>1</v>
      </c>
      <c r="D123" s="104">
        <v>0</v>
      </c>
      <c r="E123" s="92">
        <f t="shared" si="14"/>
        <v>0</v>
      </c>
      <c r="G123" s="93"/>
    </row>
    <row r="124" spans="1:7" x14ac:dyDescent="0.25">
      <c r="A124" s="89"/>
      <c r="B124" s="90" t="s">
        <v>95</v>
      </c>
      <c r="C124" s="91">
        <v>1</v>
      </c>
      <c r="D124" s="104">
        <v>0</v>
      </c>
      <c r="E124" s="92">
        <f t="shared" si="14"/>
        <v>0</v>
      </c>
      <c r="G124" s="93"/>
    </row>
    <row r="125" spans="1:7" x14ac:dyDescent="0.25">
      <c r="A125" s="89"/>
      <c r="B125" s="90" t="s">
        <v>112</v>
      </c>
      <c r="C125" s="91">
        <f>C118</f>
        <v>200</v>
      </c>
      <c r="D125" s="104">
        <v>0</v>
      </c>
      <c r="E125" s="92">
        <f t="shared" si="14"/>
        <v>0</v>
      </c>
      <c r="G125" s="93"/>
    </row>
    <row r="126" spans="1:7" x14ac:dyDescent="0.25">
      <c r="A126" s="89"/>
      <c r="B126" s="90" t="s">
        <v>115</v>
      </c>
      <c r="C126" s="91">
        <v>1</v>
      </c>
      <c r="D126" s="104">
        <v>0</v>
      </c>
      <c r="E126" s="92">
        <f t="shared" si="14"/>
        <v>0</v>
      </c>
      <c r="G126" s="93"/>
    </row>
    <row r="127" spans="1:7" x14ac:dyDescent="0.25">
      <c r="A127" s="99"/>
      <c r="B127" s="90" t="s">
        <v>2</v>
      </c>
      <c r="C127" s="91">
        <v>1</v>
      </c>
      <c r="D127" s="104">
        <v>0</v>
      </c>
      <c r="E127" s="92">
        <f t="shared" si="14"/>
        <v>0</v>
      </c>
      <c r="G127" s="93"/>
    </row>
    <row r="128" spans="1:7" x14ac:dyDescent="0.25">
      <c r="A128" s="89"/>
      <c r="B128" s="94" t="s">
        <v>103</v>
      </c>
      <c r="C128" s="91">
        <v>1</v>
      </c>
      <c r="D128" s="104">
        <v>0</v>
      </c>
      <c r="E128" s="92">
        <f t="shared" si="14"/>
        <v>0</v>
      </c>
      <c r="G128" s="93"/>
    </row>
    <row r="129" spans="1:7" x14ac:dyDescent="0.25">
      <c r="A129" s="99"/>
      <c r="B129" s="8" t="s">
        <v>17</v>
      </c>
      <c r="C129" s="105"/>
      <c r="D129" s="104">
        <v>0</v>
      </c>
      <c r="E129" s="92">
        <f t="shared" si="14"/>
        <v>0</v>
      </c>
      <c r="G129" s="93"/>
    </row>
    <row r="130" spans="1:7" x14ac:dyDescent="0.25">
      <c r="A130" s="99"/>
      <c r="B130" s="8" t="s">
        <v>17</v>
      </c>
      <c r="C130" s="105"/>
      <c r="D130" s="104">
        <v>0</v>
      </c>
      <c r="E130" s="92">
        <f t="shared" si="14"/>
        <v>0</v>
      </c>
      <c r="G130" s="93"/>
    </row>
    <row r="131" spans="1:7" ht="15.75" thickBot="1" x14ac:dyDescent="0.3">
      <c r="A131" s="99"/>
      <c r="B131" s="8" t="s">
        <v>17</v>
      </c>
      <c r="C131" s="105"/>
      <c r="D131" s="104">
        <v>0</v>
      </c>
      <c r="E131" s="95">
        <f t="shared" si="14"/>
        <v>0</v>
      </c>
      <c r="G131" s="96"/>
    </row>
    <row r="132" spans="1:7" ht="15.75" thickBot="1" x14ac:dyDescent="0.3">
      <c r="A132" s="99"/>
      <c r="B132" s="122" t="s">
        <v>67</v>
      </c>
      <c r="C132" s="123"/>
      <c r="D132" s="124"/>
      <c r="E132" s="97">
        <f>SUBTOTAL(9,E118:E131)</f>
        <v>0</v>
      </c>
      <c r="G132" s="98"/>
    </row>
    <row r="133" spans="1:7" ht="15.75" thickBot="1" x14ac:dyDescent="0.3">
      <c r="A133" s="99"/>
      <c r="B133" s="85" t="s">
        <v>71</v>
      </c>
      <c r="C133" s="86" t="s">
        <v>6</v>
      </c>
      <c r="D133" s="86" t="s">
        <v>8</v>
      </c>
      <c r="E133" s="87" t="s">
        <v>3</v>
      </c>
      <c r="G133" s="98"/>
    </row>
    <row r="134" spans="1:7" x14ac:dyDescent="0.25">
      <c r="A134" s="99"/>
      <c r="B134" s="90" t="s">
        <v>49</v>
      </c>
      <c r="C134" s="91">
        <v>200</v>
      </c>
      <c r="D134" s="104">
        <v>0</v>
      </c>
      <c r="E134" s="92">
        <f t="shared" ref="E134" si="15">C134*D134</f>
        <v>0</v>
      </c>
      <c r="G134" s="100"/>
    </row>
    <row r="135" spans="1:7" x14ac:dyDescent="0.25">
      <c r="A135" s="99"/>
      <c r="B135" s="90" t="s">
        <v>90</v>
      </c>
      <c r="C135" s="91">
        <v>1</v>
      </c>
      <c r="D135" s="104">
        <v>0</v>
      </c>
      <c r="E135" s="92">
        <f t="shared" ref="E135:E147" si="16">C135*D135</f>
        <v>0</v>
      </c>
      <c r="G135" s="93"/>
    </row>
    <row r="136" spans="1:7" x14ac:dyDescent="0.25">
      <c r="A136" s="89"/>
      <c r="B136" s="90" t="s">
        <v>93</v>
      </c>
      <c r="C136" s="91">
        <f>C$9</f>
        <v>0</v>
      </c>
      <c r="D136" s="104">
        <v>0</v>
      </c>
      <c r="E136" s="92">
        <f t="shared" si="16"/>
        <v>0</v>
      </c>
      <c r="G136" s="93" t="s">
        <v>102</v>
      </c>
    </row>
    <row r="137" spans="1:7" x14ac:dyDescent="0.25">
      <c r="A137" s="89"/>
      <c r="B137" s="90" t="s">
        <v>94</v>
      </c>
      <c r="C137" s="91">
        <f>C$10</f>
        <v>0</v>
      </c>
      <c r="D137" s="104">
        <v>0</v>
      </c>
      <c r="E137" s="92">
        <f t="shared" si="16"/>
        <v>0</v>
      </c>
      <c r="G137" s="93"/>
    </row>
    <row r="138" spans="1:7" x14ac:dyDescent="0.25">
      <c r="A138" s="99"/>
      <c r="B138" s="90" t="s">
        <v>50</v>
      </c>
      <c r="C138" s="91">
        <v>4</v>
      </c>
      <c r="D138" s="104">
        <v>0</v>
      </c>
      <c r="E138" s="92">
        <f t="shared" si="16"/>
        <v>0</v>
      </c>
      <c r="G138" s="93"/>
    </row>
    <row r="139" spans="1:7" x14ac:dyDescent="0.25">
      <c r="A139" s="99"/>
      <c r="B139" s="90" t="s">
        <v>122</v>
      </c>
      <c r="C139" s="91">
        <v>1</v>
      </c>
      <c r="D139" s="104">
        <v>0</v>
      </c>
      <c r="E139" s="92">
        <f t="shared" si="16"/>
        <v>0</v>
      </c>
      <c r="G139" s="93"/>
    </row>
    <row r="140" spans="1:7" x14ac:dyDescent="0.25">
      <c r="A140" s="89"/>
      <c r="B140" s="90" t="s">
        <v>95</v>
      </c>
      <c r="C140" s="91">
        <v>1</v>
      </c>
      <c r="D140" s="104">
        <v>0</v>
      </c>
      <c r="E140" s="92">
        <f t="shared" si="16"/>
        <v>0</v>
      </c>
      <c r="G140" s="93"/>
    </row>
    <row r="141" spans="1:7" x14ac:dyDescent="0.25">
      <c r="A141" s="89"/>
      <c r="B141" s="90" t="s">
        <v>112</v>
      </c>
      <c r="C141" s="91">
        <f>C134</f>
        <v>200</v>
      </c>
      <c r="D141" s="104">
        <v>0</v>
      </c>
      <c r="E141" s="92">
        <f t="shared" si="16"/>
        <v>0</v>
      </c>
      <c r="G141" s="93"/>
    </row>
    <row r="142" spans="1:7" x14ac:dyDescent="0.25">
      <c r="A142" s="89"/>
      <c r="B142" s="90" t="s">
        <v>115</v>
      </c>
      <c r="C142" s="91">
        <v>1</v>
      </c>
      <c r="D142" s="104">
        <v>0</v>
      </c>
      <c r="E142" s="92">
        <f t="shared" si="16"/>
        <v>0</v>
      </c>
      <c r="G142" s="93"/>
    </row>
    <row r="143" spans="1:7" x14ac:dyDescent="0.25">
      <c r="A143" s="99"/>
      <c r="B143" s="90" t="s">
        <v>2</v>
      </c>
      <c r="C143" s="91">
        <v>1</v>
      </c>
      <c r="D143" s="104">
        <v>0</v>
      </c>
      <c r="E143" s="92">
        <f t="shared" si="16"/>
        <v>0</v>
      </c>
      <c r="G143" s="93"/>
    </row>
    <row r="144" spans="1:7" x14ac:dyDescent="0.25">
      <c r="A144" s="89"/>
      <c r="B144" s="94" t="s">
        <v>103</v>
      </c>
      <c r="C144" s="91">
        <v>1</v>
      </c>
      <c r="D144" s="104">
        <v>0</v>
      </c>
      <c r="E144" s="92">
        <f t="shared" si="16"/>
        <v>0</v>
      </c>
      <c r="G144" s="93"/>
    </row>
    <row r="145" spans="1:7" x14ac:dyDescent="0.25">
      <c r="A145" s="99"/>
      <c r="B145" s="8" t="s">
        <v>17</v>
      </c>
      <c r="C145" s="105"/>
      <c r="D145" s="104">
        <v>0</v>
      </c>
      <c r="E145" s="92">
        <f t="shared" si="16"/>
        <v>0</v>
      </c>
      <c r="G145" s="93"/>
    </row>
    <row r="146" spans="1:7" x14ac:dyDescent="0.25">
      <c r="A146" s="99"/>
      <c r="B146" s="8" t="s">
        <v>17</v>
      </c>
      <c r="C146" s="105"/>
      <c r="D146" s="104">
        <v>0</v>
      </c>
      <c r="E146" s="92">
        <f t="shared" si="16"/>
        <v>0</v>
      </c>
      <c r="G146" s="93"/>
    </row>
    <row r="147" spans="1:7" ht="15.75" thickBot="1" x14ac:dyDescent="0.3">
      <c r="A147" s="99"/>
      <c r="B147" s="8" t="s">
        <v>17</v>
      </c>
      <c r="C147" s="105"/>
      <c r="D147" s="104">
        <v>0</v>
      </c>
      <c r="E147" s="95">
        <f t="shared" si="16"/>
        <v>0</v>
      </c>
      <c r="G147" s="96"/>
    </row>
    <row r="148" spans="1:7" ht="15.75" thickBot="1" x14ac:dyDescent="0.3">
      <c r="A148" s="99"/>
      <c r="B148" s="122" t="s">
        <v>68</v>
      </c>
      <c r="C148" s="123"/>
      <c r="D148" s="124"/>
      <c r="E148" s="97">
        <f>SUBTOTAL(9,E134:E147)</f>
        <v>0</v>
      </c>
      <c r="G148" s="98"/>
    </row>
    <row r="149" spans="1:7" s="33" customFormat="1" ht="19.5" thickBot="1" x14ac:dyDescent="0.3">
      <c r="A149" s="102"/>
      <c r="B149" s="117" t="s">
        <v>32</v>
      </c>
      <c r="C149" s="118"/>
      <c r="D149" s="119"/>
      <c r="E149" s="103">
        <f>SUBTOTAL(9,E7:E148)</f>
        <v>0</v>
      </c>
      <c r="G149" s="35"/>
    </row>
  </sheetData>
  <sheetProtection algorithmName="SHA-512" hashValue="nhovDs1mTOSbPv9STxntyOvJJ9upNyZx+GUoTHOpv8rsJtOTMqoYB2CeFmLirPCjRJiPL5odqG8s5l7hzoz7RQ==" saltValue="YKQLze9gU6wKRBRbSY3P5g==" spinCount="100000" sheet="1" objects="1" scenarios="1"/>
  <mergeCells count="11">
    <mergeCell ref="B149:D149"/>
    <mergeCell ref="A1:B1"/>
    <mergeCell ref="C5:E5"/>
    <mergeCell ref="B24:D24"/>
    <mergeCell ref="B43:D43"/>
    <mergeCell ref="B62:D62"/>
    <mergeCell ref="B81:D81"/>
    <mergeCell ref="B100:D100"/>
    <mergeCell ref="B116:D116"/>
    <mergeCell ref="B132:D132"/>
    <mergeCell ref="B148:D14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6FEBBB012CE948B2902A5E98F68DBF" ma:contentTypeVersion="13" ma:contentTypeDescription="Een nieuw document maken." ma:contentTypeScope="" ma:versionID="b5de8e8e600d67ae6cf081f2ba3dd1e4">
  <xsd:schema xmlns:xsd="http://www.w3.org/2001/XMLSchema" xmlns:xs="http://www.w3.org/2001/XMLSchema" xmlns:p="http://schemas.microsoft.com/office/2006/metadata/properties" xmlns:ns2="ba184f51-4917-4db1-9a5d-093fe358ac88" xmlns:ns3="7bad154f-6822-4241-a728-15e48acc3f46" targetNamespace="http://schemas.microsoft.com/office/2006/metadata/properties" ma:root="true" ma:fieldsID="59968b6ddddf39df249ee37ebe9c3d29" ns2:_="" ns3:_="">
    <xsd:import namespace="ba184f51-4917-4db1-9a5d-093fe358ac88"/>
    <xsd:import namespace="7bad154f-6822-4241-a728-15e48acc3f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184f51-4917-4db1-9a5d-093fe358ac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3cda6d18-20bb-416d-8a9c-9436a0fd39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d154f-6822-4241-a728-15e48acc3f4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5fd89be-9514-4aea-af70-0d11c13c0e9c}" ma:internalName="TaxCatchAll" ma:showField="CatchAllData" ma:web="7bad154f-6822-4241-a728-15e48acc3f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ad154f-6822-4241-a728-15e48acc3f46" xsi:nil="true"/>
    <lcf76f155ced4ddcb4097134ff3c332f xmlns="ba184f51-4917-4db1-9a5d-093fe358ac8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54C7C5A-BC7A-4A4A-B184-68B66056B3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184f51-4917-4db1-9a5d-093fe358ac88"/>
    <ds:schemaRef ds:uri="7bad154f-6822-4241-a728-15e48acc3f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F57F00-DD0F-4897-BEF6-72981786DC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A23F12-1488-4398-8674-2E3405A12212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terms/"/>
    <ds:schemaRef ds:uri="26226da2-351d-4bd3-a29c-5d3556abc376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dcmitype/"/>
    <ds:schemaRef ds:uri="7bad154f-6822-4241-a728-15e48acc3f46"/>
    <ds:schemaRef ds:uri="ba184f51-4917-4db1-9a5d-093fe358ac88"/>
  </ds:schemaRefs>
</ds:datastoreItem>
</file>

<file path=docMetadata/LabelInfo.xml><?xml version="1.0" encoding="utf-8"?>
<clbl:labelList xmlns:clbl="http://schemas.microsoft.com/office/2020/mipLabelMetadata">
  <clbl:label id="{f03e95be-f593-41dc-b647-f46fbd6a5fa3}" enabled="1" method="Standard" siteId="{8c653938-6726-49c5-bca7-8e44a4bf202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Inschrijfsom</vt:lpstr>
      <vt:lpstr>Realisatiefase</vt:lpstr>
      <vt:lpstr>Beheer- en Onderhoudsfase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Jurgen den hartog</dc:creator>
  <cp:lastModifiedBy>Peter van Ree</cp:lastModifiedBy>
  <cp:lastPrinted>2017-03-22T09:17:24Z</cp:lastPrinted>
  <dcterms:created xsi:type="dcterms:W3CDTF">2010-10-05T07:52:29Z</dcterms:created>
  <dcterms:modified xsi:type="dcterms:W3CDTF">2023-11-28T10:27:01Z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0x0101009465B797E800464D966AC1439D1EB21B</vt:lpwstr>
  </property>
</Properties>
</file>