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N:\Concerninkoop\1. Lopende aanbestedingen\Y Belastingapplicatie\"/>
    </mc:Choice>
  </mc:AlternateContent>
  <xr:revisionPtr revIDLastSave="0" documentId="8_{24A6BC52-8BEB-4F07-9493-A6ED62E2115C}" xr6:coauthVersionLast="36" xr6:coauthVersionMax="36" xr10:uidLastSave="{00000000-0000-0000-0000-000000000000}"/>
  <bookViews>
    <workbookView xWindow="-105" yWindow="-105" windowWidth="23250" windowHeight="12570" xr2:uid="{1EB1674C-5A89-462E-B1F1-A80E26B7EC78}"/>
  </bookViews>
  <sheets>
    <sheet name="Wensen" sheetId="1" r:id="rId1"/>
  </sheets>
  <definedNames>
    <definedName name="_xlnm._FilterDatabase" localSheetId="0" hidden="1">Wensen!$A$1:$E$87</definedName>
    <definedName name="_Hlk133309384" localSheetId="0">Wensen!$E$80</definedName>
    <definedName name="_Hlk133309459" localSheetId="0">Wensen!#REF!</definedName>
    <definedName name="_Hlk133310648" localSheetId="0">Wensen!#REF!</definedName>
    <definedName name="_Hlk133310779" localSheetId="0">Wensen!#REF!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G19" i="1" l="1"/>
  <c r="I4" i="1"/>
  <c r="K4" i="1" s="1"/>
  <c r="G3" i="1" l="1"/>
  <c r="G5" i="1"/>
  <c r="G7" i="1"/>
  <c r="G9" i="1"/>
  <c r="G11" i="1"/>
  <c r="G13" i="1"/>
  <c r="G15" i="1"/>
  <c r="G17" i="1"/>
  <c r="G21" i="1"/>
  <c r="G25" i="1"/>
  <c r="G27" i="1"/>
  <c r="G29" i="1"/>
  <c r="G31" i="1"/>
  <c r="G35" i="1"/>
  <c r="G39" i="1"/>
  <c r="G43" i="1"/>
  <c r="G47" i="1"/>
  <c r="G49" i="1"/>
  <c r="G51" i="1"/>
  <c r="G55" i="1"/>
  <c r="G57" i="1"/>
  <c r="G69" i="1"/>
  <c r="G75" i="1"/>
  <c r="G77" i="1"/>
  <c r="G79" i="1"/>
  <c r="G85" i="1"/>
  <c r="G87" i="1"/>
  <c r="G4" i="1"/>
  <c r="G8" i="1"/>
  <c r="G12" i="1"/>
  <c r="G16" i="1"/>
  <c r="G28" i="1"/>
  <c r="G36" i="1"/>
  <c r="G40" i="1"/>
  <c r="G48" i="1"/>
  <c r="G52" i="1"/>
  <c r="G56" i="1"/>
  <c r="G72" i="1"/>
  <c r="G76" i="1"/>
  <c r="G80" i="1"/>
  <c r="G6" i="1"/>
  <c r="G14" i="1"/>
  <c r="G22" i="1"/>
  <c r="G30" i="1"/>
  <c r="G38" i="1"/>
  <c r="G46" i="1"/>
  <c r="G62" i="1"/>
  <c r="G2" i="1"/>
  <c r="G10" i="1"/>
  <c r="G18" i="1"/>
  <c r="G26" i="1"/>
  <c r="G34" i="1"/>
  <c r="G42" i="1"/>
  <c r="G50" i="1"/>
  <c r="G58" i="1"/>
  <c r="K3" i="1"/>
  <c r="G86" i="1" l="1"/>
  <c r="G83" i="1"/>
  <c r="G81" i="1"/>
  <c r="G74" i="1"/>
  <c r="G71" i="1"/>
  <c r="G68" i="1"/>
  <c r="G66" i="1"/>
  <c r="G64" i="1"/>
  <c r="G61" i="1"/>
  <c r="G59" i="1"/>
  <c r="G53" i="1"/>
  <c r="G44" i="1"/>
  <c r="G37" i="1"/>
  <c r="G32" i="1"/>
  <c r="G23" i="1"/>
  <c r="G84" i="1"/>
  <c r="G82" i="1"/>
  <c r="G78" i="1"/>
  <c r="G89" i="1" s="1"/>
  <c r="G73" i="1"/>
  <c r="G70" i="1"/>
  <c r="G67" i="1"/>
  <c r="G65" i="1"/>
  <c r="G63" i="1"/>
  <c r="G60" i="1"/>
  <c r="G54" i="1"/>
  <c r="G45" i="1"/>
  <c r="G41" i="1"/>
  <c r="G33" i="1"/>
  <c r="G24" i="1"/>
  <c r="G20" i="1"/>
</calcChain>
</file>

<file path=xl/sharedStrings.xml><?xml version="1.0" encoding="utf-8"?>
<sst xmlns="http://schemas.openxmlformats.org/spreadsheetml/2006/main" count="390" uniqueCount="237">
  <si>
    <t>Nummer</t>
  </si>
  <si>
    <t>Prio 1</t>
  </si>
  <si>
    <t>Onderwerp</t>
  </si>
  <si>
    <t>Soort</t>
  </si>
  <si>
    <t>Omschrijving</t>
  </si>
  <si>
    <t>Ja/Nee</t>
  </si>
  <si>
    <t>Score</t>
  </si>
  <si>
    <t>01.29</t>
  </si>
  <si>
    <t>ICT-oplossing</t>
  </si>
  <si>
    <t>Algemeen</t>
  </si>
  <si>
    <t>Gegevens worden hergebruikt. Dit betekent eenmalige registratie en opslag van gegevens en meermalig gebruik. </t>
  </si>
  <si>
    <t>Aantal wensen</t>
  </si>
  <si>
    <t>Nee</t>
  </si>
  <si>
    <t>01.32</t>
  </si>
  <si>
    <t>Zaakgericht</t>
  </si>
  <si>
    <t>Vanuit de overzichtschermen in de ICT-oplossing moet een directe link naar documenten in het zaaksysteem mogelijk zijn.</t>
  </si>
  <si>
    <t>Aantal Prio1</t>
  </si>
  <si>
    <t>Ja</t>
  </si>
  <si>
    <t>01.43</t>
  </si>
  <si>
    <t>De schermafhandeling moet ondersteund worden met zelf verklarende meldingen. Dit betekent dat de gebruiker zonder het raadplegen van documentatie moet kunnen begrijpen welke actie wordt vereist of wat fout is gegaan.</t>
  </si>
  <si>
    <t>Aantal overig</t>
  </si>
  <si>
    <t>01.52</t>
  </si>
  <si>
    <t>De ICT-oplossing toont in het scherm wie wanneer welke mutaties heeft uitgevoerd.</t>
  </si>
  <si>
    <t>02.06</t>
  </si>
  <si>
    <t>Koppelingen, applicaties en standaarden</t>
  </si>
  <si>
    <t>Koppeling</t>
  </si>
  <si>
    <t>De ICT-oplossing ondersteunt de zaak-dms services en zal binnen 1 jaar na datum ingang contract daarnaast ook de ZGW-API's ondersteunen.</t>
  </si>
  <si>
    <t>02.13</t>
  </si>
  <si>
    <t>Standaarden</t>
  </si>
  <si>
    <t>De ICT-oplossing biedt ten behoeve van zaken en documenten ondersteuning voor de volgende ZGW API’s; 
- Zaken API
- Documenten API
- Besluiten API
- Catalogi API
- Autorisaties API specificatie
- Notificaties API specificatie
- Notificaties API specificatie voor consumers
- Contactmomenten API specificatie
- Klanten API specificatie
- Verzoeken API specificatie
- Referentielijsten en Selectielijst API</t>
  </si>
  <si>
    <t>02.15</t>
  </si>
  <si>
    <t>De ICT-oplossing ondersteunt Zaak- en Documentservices versie 1.2 (ZDS 1.2), ten behoeve van onder andere de koppeling met en het geautomatiseerd opstarten van zaken in zaaksysteem Djuma.</t>
  </si>
  <si>
    <t>02.17</t>
  </si>
  <si>
    <t>Ten behoeve van de basis- en kerngegevens ondersteunt de ICT-oplossing minimaal de volgende Haal Centraal API’s:
- BRP Bevragen API
- BAG Bevragen API
- BRK Bevragen 2.0 API
- WOZ Bevragen API</t>
  </si>
  <si>
    <t>02.20</t>
  </si>
  <si>
    <t>De ICT-oplossing biedt ondersteuning voor DigiD eenmalig inloggen, zodat burgers per sessie slechts eenmalig moeten inloggen.</t>
  </si>
  <si>
    <t>02.24</t>
  </si>
  <si>
    <t>De ICT-oplossing biedt voor de belastingbalie ondersteuning voor belastingplichtigen om in te loggen (authenticatie) middels eIDAS.</t>
  </si>
  <si>
    <t>02.47</t>
  </si>
  <si>
    <t>In de ICT-oplossing is inzichtelijk of koppelingen al dan niet actief zijn en correct werken, inclusief de status van verbindingen en berichtenverkeer.</t>
  </si>
  <si>
    <t>02.52</t>
  </si>
  <si>
    <t>De ICT-oplossing ondersteunt een koppeling met het Inlichtingenbureau voor de 14-daagse individuele toetsing (kwijtschelding 2.0). De ICT-oplossing ondersteunt de koppeling en het uitwisselformaat op basis van CSV en XML i.v.m. kwijtscheldingsverzoeken.</t>
  </si>
  <si>
    <t>05.05</t>
  </si>
  <si>
    <t>Gebruikersvriendelijkheid</t>
  </si>
  <si>
    <t>Voor de gebruiker moet het verschil tussen acceptatie- en productieomgeving zichtbaar zijn. Bijvoorbeeld door verschil in kleur van de achtergrond .</t>
  </si>
  <si>
    <t>05.06</t>
  </si>
  <si>
    <t>Scherminstelling</t>
  </si>
  <si>
    <t>Voor gebruikers is het mogelijk om een gepersonaliseerde indeling van de schermen en menu's te maken, om zo efficiënt te kunnen werken en het doorklikken en wisselen van schermen tot een minimum te beperken. De instellingen moeten door de gebruiker terug te zetten zijn naar de standaard.</t>
  </si>
  <si>
    <t>06.05</t>
  </si>
  <si>
    <t>Zoekfunctionaliteit en selecties</t>
  </si>
  <si>
    <t>Zoeken</t>
  </si>
  <si>
    <t>Bij de zoekresultaten wordt ook het aantal zoekresultaten weergegeven.</t>
  </si>
  <si>
    <t>09.06</t>
  </si>
  <si>
    <t>Documentgenerator</t>
  </si>
  <si>
    <t>Een te printen of verzenden document kan met een preview op het scherm worden getoond. </t>
  </si>
  <si>
    <t>10.09</t>
  </si>
  <si>
    <t>Heffen</t>
  </si>
  <si>
    <t>Algemeen; inrichting belastingsoorten en grondslagen</t>
  </si>
  <si>
    <t>Het moet mogelijk zijn om een belastingsoort met een negatief bedrag toe te voegen.</t>
  </si>
  <si>
    <t>10.19</t>
  </si>
  <si>
    <t>Specifiek; inrichting belastingsoorten en grondslagen</t>
  </si>
  <si>
    <t>Het is mogelijk om bij precariovoorwerpen notities te plaatsen. </t>
  </si>
  <si>
    <t>10.26</t>
  </si>
  <si>
    <t>Aanslagen</t>
  </si>
  <si>
    <t>Het moet mogelijk zijn om een aanslagrun te kopiëren.</t>
  </si>
  <si>
    <t>10.46</t>
  </si>
  <si>
    <t>Op het aanslagbiljet kan een link worden opgenomen. Door op de link te klikken of (in het geval van een fysiek biljet) de QR-code te scannen, komt de belastingplichtige direct in het portaal van de ICT-oplossing om daar te kunnen betalen, bezwaar in te dienen, e.d.</t>
  </si>
  <si>
    <t>10.49</t>
  </si>
  <si>
    <t>Blokkeringen</t>
  </si>
  <si>
    <t>De ICT-oplossing biedt de mogelijkheid om een signaal te geven m.b.t. een bestaande blokkering indien tussentijds een mutatie wordt doorgevoerd voor het betreffende object, subject, heffing of grondslag.</t>
  </si>
  <si>
    <t>11.04</t>
  </si>
  <si>
    <t>Innen</t>
  </si>
  <si>
    <t>Inlezen</t>
  </si>
  <si>
    <t>Bankbestanden moeten automatisch kunnen worden ingelezen en van daaruit automatisch verwerkt kunnen worden in de ICT-oplossing.</t>
  </si>
  <si>
    <t>11.05</t>
  </si>
  <si>
    <t>Bij het inlezen van bankbestanden kunnen bepaalde transactiecodes worden uitgesloten voor automatische verwerking.</t>
  </si>
  <si>
    <t>11.20</t>
  </si>
  <si>
    <t>Betalen</t>
  </si>
  <si>
    <t>De ICT-oplossing ondersteunt bulkbetalingen, bijvoorbeeld door een externe deurwaardersorganisatie in geval van dwanginvorderingen en met een borderel.</t>
  </si>
  <si>
    <t>11.23</t>
  </si>
  <si>
    <t>De ICT-oplossing voorziet in het treffen van betalingsregelingen die met automatische incasso kunnen worden geïncasseerd.</t>
  </si>
  <si>
    <t>11.27</t>
  </si>
  <si>
    <t>Via beschikbare gegevens wordt kosteloos geautomatiseerd een SMS-bericht verstuurd naar belastingplichtigen op het moment dat betaal- of reactiemomenten naderen.</t>
  </si>
  <si>
    <t>11.37</t>
  </si>
  <si>
    <t>Automatische incasso</t>
  </si>
  <si>
    <t>Het is mogelijk om aanslagen onder een zelf in te stellen bedrag in 1x te incasseren i.p.v. in standaard 12x.</t>
  </si>
  <si>
    <t>11.59</t>
  </si>
  <si>
    <t>Kwijtschelding</t>
  </si>
  <si>
    <t>Het is mogelijk om gedurende de behandeling van een kwijtscheldingsverzoek nieuwe aanslagen toe te voegen aan de kwijtschelding (b.v. bij een kwijtscheldingsverzoek over het voorgaande kalenderjaar wordt de huidige aanslag van dit jaar in de kwijtschelding meegenomen).</t>
  </si>
  <si>
    <t>11.64</t>
  </si>
  <si>
    <t>Onvermogen en faillissementen</t>
  </si>
  <si>
    <t>De ICT-oplossing ondersteunt een koppeling met het Schuldenknooppunt van NVVK ten behoeve het uitwisselen van gegevens met betrekking tot schuldhulpververlening (MSNP) en onderbewindstelling.</t>
  </si>
  <si>
    <t>11.65</t>
  </si>
  <si>
    <t>De ICT-oplossing ondersteunt een koppeling met het Centraal Insolventieregister van Rechtspraak ten behoeve van de uitspraken bij de rechtbank van faillissement en WSNP. Uitspraken dienen zoveel mogelijk automatisch te kunnen worden verwerkt in de belastingapplicatie zonder handmatige tussenkomst.</t>
  </si>
  <si>
    <t>11.69</t>
  </si>
  <si>
    <t>Journalisering en afdracht</t>
  </si>
  <si>
    <t>De journalisering kan via een koppeling worden doorgesluisd naar het financiële pakket (ERPx van Unit4) voor verwerking, bij voorkeur middels API-koppeling.</t>
  </si>
  <si>
    <t>12.04</t>
  </si>
  <si>
    <t>Bezwaar en beroep</t>
  </si>
  <si>
    <t>Inboeken</t>
  </si>
  <si>
    <t xml:space="preserve">In de ICT-oplossing is het mogelijk om vanuit verschillende bronnen (QR-code, portaal, e-mail en het zaaksysteem) geautomatiseerd bezwaarschriften te registreren. Ook moet het mogelijk zijn om dit in bulk te registreren. </t>
  </si>
  <si>
    <t>12.10</t>
  </si>
  <si>
    <t>De ICT-oplossing ondersteunt het kunnen berekenen en afhandelen van de financiële proceskostenvergoeding en het verwerken van de griffierechten voor individuele bezwaren en (hogere) beroepschriften.</t>
  </si>
  <si>
    <t>12.12</t>
  </si>
  <si>
    <t>Vernietiging/Vermindering</t>
  </si>
  <si>
    <t>In de ICT-oplossing moeten de subjectrelaties bij het belastingobject aangepast zijn, voordat de WOZ-beschikking/aanslag vernietigd wordt. De ICT-oplossing geeft een signaal als de subjectrelaties niet zijn aangepast. De procedure voor het afhandelen van de vernietiging kan dan niet verder.</t>
  </si>
  <si>
    <t>12.13</t>
  </si>
  <si>
    <t xml:space="preserve">Bij het verminderen van de aanslag moeten de subjectrelaties in het tijdvak aangepast zijn en de ICT-oplossing geeft een signaal als de subjectrelaties nog niet zijn aangepast. De procedure voor het afhandelen van de vermindering kan dan niet verder. </t>
  </si>
  <si>
    <t>14.04</t>
  </si>
  <si>
    <t>Belastingbalie</t>
  </si>
  <si>
    <t>De aanslagen kunnen worden gedownload in csv en/of xml.</t>
  </si>
  <si>
    <t>14.06</t>
  </si>
  <si>
    <t>In het portaal is het mogelijk om een vordering te selecteren om een deelbetalingen te kunnen doen.</t>
  </si>
  <si>
    <t>14.09</t>
  </si>
  <si>
    <t>‘No cure no pay’ bureaus moeten via het portaal als gemachtigde kunnen inloggen en namens één of meerdere belastingplichtigen bezwaar kunnen indienen.</t>
  </si>
  <si>
    <t>14.10</t>
  </si>
  <si>
    <t>In het portaal kunnen via flexibele e-formulieren vragenlijsten worden opgesteld die door belastingplichtigen (met inlog) kunnen worden ingevuld en aangevuld met bijlagen.</t>
  </si>
  <si>
    <t>14.14</t>
  </si>
  <si>
    <t>De gegevens in de balie zijn ook raadpleegbaar voor de medewerkers (mogelijkheid om mee te kunnen kijken met de klant).</t>
  </si>
  <si>
    <t>15.04</t>
  </si>
  <si>
    <t>Subjecten</t>
  </si>
  <si>
    <t>Bij de stamgegevens van het subject moet het inzichtelijk zijn of automatische incasso afgegeven is.</t>
  </si>
  <si>
    <t>15.10</t>
  </si>
  <si>
    <t>Voor objecten die zijn uitgesloten van geautomatiseerde verwerking, zoals genoemd in 15.09, kan worden bepaald dat ze niet in de uitval terecht komen.</t>
  </si>
  <si>
    <t>17.02</t>
  </si>
  <si>
    <t>Functioneel-BAG</t>
  </si>
  <si>
    <t>Gebeurtenissen</t>
  </si>
  <si>
    <t>De gebruiker moet, ter voorkoming van fouten, aan de hand genomen worden om stap voor stap een BAG-gebeurtenis te doorlopen. (bijvoorbeeld met een wizard) (conform Gebeurtenisbeschrijving BAG 2018). Dit geldt voor alle gebeurtenissen inclusief de gebeurtenissen die betrekking hebben op calamiteiten, openbare ruimtes en woonplaatsen.</t>
  </si>
  <si>
    <t>17.04</t>
  </si>
  <si>
    <t>De ICT-oplossing maakt het mogelijk administratieve gegevens en besluiten (documenten) in één en dezelfde handeling op te voeren in de BAG en de geometrische gegevens in de BAG over te nemen via het Geo-BAG koppelvlak.</t>
  </si>
  <si>
    <t>17.06</t>
  </si>
  <si>
    <t>Geometrie</t>
  </si>
  <si>
    <t>De ICT-oplossing ondersteunt via het BAG-BGT koppelvlak dat tekenverzoeken vanuit de BAG kunnen worden ingediend om geometrie in te tekenen voor een bepaald object. Dit betreffen het intrekken, het goedkeuren en/of het afkeuren van tekenverzoeken. Geleverde 'tekeningen' komen via de werkvoorraad binnen. Via een overzichtsscherm is hiervan de status bij te houden.</t>
  </si>
  <si>
    <t>17.07</t>
  </si>
  <si>
    <t>Geometrie-leveringen vanuit de BGT, buiten het vergunningenproces om, moeten in een aparte werkvoorraad komen te staan.   </t>
  </si>
  <si>
    <t>17.17</t>
  </si>
  <si>
    <t>Het is mogelijk om per brondocument te zien, welke mutaties daarmee zijn uitgevoerd. Deze zijn ook eventueel te exporteren/kopiëren naar een document (docx/xlsx of een ander gangbaar formaat).</t>
  </si>
  <si>
    <t>18.01</t>
  </si>
  <si>
    <t>Werkvoorraad-BAG</t>
  </si>
  <si>
    <t>Werkvoorraad</t>
  </si>
  <si>
    <t>Indien de volgende statussen van een pand meer dan een jaar actief zijn, moet het pand in een werkvoorraad zichtbaar worden:
- Bouwvergunning verleend;
- Bouw gestart;
- Verbouwing pand;
- Sloopvergunning verleend;
- Pand buiten gebruik.</t>
  </si>
  <si>
    <t>18.03</t>
  </si>
  <si>
    <t>Indien de volgende statussen van een verblijfsobject meer dan een jaar actief zijn, moet het verblijfsobject in een werkvoorraad zichtbaar worden:
- Verblijfsobject gevormd;
- Verbouwing verblijfsobject;
- Verblijfsobject buiten gebruik.</t>
  </si>
  <si>
    <t>18.05</t>
  </si>
  <si>
    <t>Bij het behandelen van de werkvoorraad wordt in één en hetzelfde scherm ten minste de huidige situatie weergegeven, de gewenste actie en waar van toepassing ook de bewakingstermijn.</t>
  </si>
  <si>
    <t>18.06</t>
  </si>
  <si>
    <t>De werkvoorraad moet verdeeld kunnen worden op basis van locatie (bijvoorbeeld door een GIS-analyse).</t>
  </si>
  <si>
    <t>18.07</t>
  </si>
  <si>
    <t>De werkvoorraad prioriteert automatisch de voorraad op basis van kritieke termijnen van de BAG of het (wettelijke) tijdstip waarop werkzaamheden moeten worden uitgevoerd.</t>
  </si>
  <si>
    <t>19.01</t>
  </si>
  <si>
    <t>Geometrische component</t>
  </si>
  <si>
    <t>BAG-WOZ</t>
  </si>
  <si>
    <t>De BAG-WOZ relatie moet via de kaart gelegd kunnen worden.</t>
  </si>
  <si>
    <t>19.03</t>
  </si>
  <si>
    <t>WOZ</t>
  </si>
  <si>
    <t>Het is mogelijk om handelingen in de WOZ zowel te starten vanuit administratieve invalshoek als vanuit geometrische invalshoek (het prikken van één object of selectie van meerdere objecten op de kaart).</t>
  </si>
  <si>
    <t>19.07</t>
  </si>
  <si>
    <t>Kaartlagen</t>
  </si>
  <si>
    <t>Via de kaartlagenlijst kan door de gebruiker zelf de prioritering van de kaartlagen worden ingeregeld, waarbij kan worden bepaald welke kaartlaag bovenop wordt getoond.</t>
  </si>
  <si>
    <t>19.08</t>
  </si>
  <si>
    <t>De transparantie van kaartlagen is door de gebruiker zelf instelbaar.</t>
  </si>
  <si>
    <t>19.10</t>
  </si>
  <si>
    <t>Als gebruiker heb je de mogelijkheid om vanuit een WOZ-object door te kunnen klikken naar een nabij gelegen ander WOZ-object om deze te raadplegen/muteren.</t>
  </si>
  <si>
    <t>20.05</t>
  </si>
  <si>
    <t>LV BAG</t>
  </si>
  <si>
    <t>Terugmeldingen</t>
  </si>
  <si>
    <t>Terugmeldingen die door derden worden gedaan via de Landelijke Voorziening BAG moeten in de ICT-oplossing kunnen worden ontvangen. Deze worden in de werkvoorraad geplaatst en kunnen van daaruit worden opgepakt. Meer informatie hierover is te vinden op PDOK - terugmeldingen (https://www.pdok.nl/introductie/-/article/terugmeldingen-voor-bronhouders-gesloten-) </t>
  </si>
  <si>
    <t>21.01</t>
  </si>
  <si>
    <t>BAG-BGT</t>
  </si>
  <si>
    <t>De ICT-oplossing is in staat om een integrale verschilbepaling uit te voeren tussen de BAG en de BGT voor de pand geometrie. Deze verschillen worden opgenomen in een werkvoorraad voor de BAG.</t>
  </si>
  <si>
    <t>21.04</t>
  </si>
  <si>
    <r>
      <t xml:space="preserve">De ICT-oplossing ondersteunt de mogelijkheid om een serie BAG-objecten in bulk </t>
    </r>
    <r>
      <rPr>
        <sz val="11"/>
        <rFont val="Calibri"/>
        <family val="2"/>
        <scheme val="minor"/>
      </rPr>
      <t>eenvoudig</t>
    </r>
    <r>
      <rPr>
        <sz val="11"/>
        <color theme="1"/>
        <rFont val="Calibri"/>
        <family val="2"/>
        <scheme val="minor"/>
      </rPr>
      <t xml:space="preserve"> van de juiste pand- en verblijfsobjectgeometrie te voorzien.</t>
    </r>
  </si>
  <si>
    <t>21.06</t>
  </si>
  <si>
    <t>Controle</t>
  </si>
  <si>
    <t>Het is mogelijk om de geometrie van de panden in de BAG en de geometrie van de panden en overige bouwwerken in de BGT te vergelijken. Eventuele verschillen worden in een aparte werkvoorraad weergegeven.</t>
  </si>
  <si>
    <t>22.02</t>
  </si>
  <si>
    <t>Mutaties</t>
  </si>
  <si>
    <t>Mutaties in de BAG van het bouwjaar van een pand (direct via het pand, dan wel indirect via het verblijfsobject) moeten volledig geautomatiseerd worden opgenomen in de werkvoorraad voor de WOZ conform het geldende beoordelingsprotocol BAG, als het betreffende pand gekoppeld is aan een WOZ-(deel)object.  </t>
  </si>
  <si>
    <t>22.03</t>
  </si>
  <si>
    <t>Mutaties in de BAG van de gebruiksoppervlakte van een verblijfsobject moeten volledig geautomatiseerd worden opgenomen in de werkvoorraad voor de WOZ conform het geldende beoordelingsprotocol BAG, als het betreffende verblijfsobject gekoppeld is aan een WOZ-(deel)object.</t>
  </si>
  <si>
    <t>22.04</t>
  </si>
  <si>
    <t>Overige mutaties in de BAG moeten volledig geautomatiseerd worden toegevoegd aan de werkvoorraad voor de WOZ, als de mutatie betrekking heeft op gegevens die gekoppeld zijn aan een WOZ-(deel)object.  </t>
  </si>
  <si>
    <t>22.05</t>
  </si>
  <si>
    <t>Mutaties in de BAG moeten volledig geautomatiseerd worden toegevoegd aan de werkvoorraad voor de WOZ, als de gegevens nog niet gekoppeld zijn aan een WOZ-(deel)object. </t>
  </si>
  <si>
    <t>22.07</t>
  </si>
  <si>
    <t>SOR</t>
  </si>
  <si>
    <t>Het objectenbeheer voor de BAG en de WOZ moet in samenhang uitgevoerd kunnen worden. Rekening houdende met de uitgangspunten van de Samenhangende Objecten Registratie (SOR).</t>
  </si>
  <si>
    <t>23.03</t>
  </si>
  <si>
    <t>WOZ-(deel)objecten</t>
  </si>
  <si>
    <t>Bij het leggen van de BAG-WOZ-relatie tijdens het opvoeren van WOZ-(deel)objecten toont de ICT-oplossing bij de BAG-identificatie, het type BAG-object (Nummeraanduiding, Pand of Terrein Gebonden Object) en de status van het BAG-object.</t>
  </si>
  <si>
    <t>23.08</t>
  </si>
  <si>
    <t>De ICT-oplossing biedt de mogelijkheid dat de WOZ-deelobjecten van een WOZ-object gesorteerd/gefilterd kunnen worden.    </t>
  </si>
  <si>
    <t>23.11</t>
  </si>
  <si>
    <r>
      <rPr>
        <sz val="11"/>
        <color rgb="FF000000"/>
        <rFont val="Calibri"/>
        <scheme val="minor"/>
      </rPr>
      <t xml:space="preserve">Bij het WOZ-deelobject zijn meerdere vrije velden beschikbaar, om aanvullende informatie te kunnen vastleggen. Deze velden worden bij de implementatie gedefinieerd. </t>
    </r>
    <r>
      <rPr>
        <sz val="11"/>
        <rFont val="Calibri"/>
        <family val="2"/>
        <scheme val="minor"/>
      </rPr>
      <t xml:space="preserve">En dan kan bepaald worden of dit wel/niet op het taxatieverslag getoond wordt. </t>
    </r>
  </si>
  <si>
    <t>23.12</t>
  </si>
  <si>
    <t>De ICT-oplossing biedt de mogelijkheid tot het wijzigen van de ingangs- en/of einddatum van een WOZ-(deel)object ten behoeve van een correctie. De datum moet gewijzigd kunnen worden naar een datum in de toekomst of naar een datum in het verleden.</t>
  </si>
  <si>
    <t>23.13</t>
  </si>
  <si>
    <t>Bij het samenvoegen van WOZ-objecten moeten de percelen en WOZ-deelobjecten mee overgenomen kunnen worden naar het te behouden object.</t>
  </si>
  <si>
    <t>23.14</t>
  </si>
  <si>
    <t>De ICT-oplossing biedt de mogelijkheid tot het inlezen van gegevens vanuit een Excel-bestand. Op deze manier is het mogelijk om de WOZ-deelobjecten met bijbehorende kenmerken vanuit het Excel-bestand op te voeren.</t>
  </si>
  <si>
    <t>23.16</t>
  </si>
  <si>
    <t>Bulkmutatie</t>
  </si>
  <si>
    <t>Bij het opvoeren van WOZ objecten in bulk moeten adressen kunnen worden geselecteerd en waar nodig uitgezonderd. Bijvoorbeeld alleen de (on)even nummers van een reeks. Of een reeks maar dan 2 hiervan niet. </t>
  </si>
  <si>
    <t>23.25</t>
  </si>
  <si>
    <t>BRK-WOZ</t>
  </si>
  <si>
    <t>Bij beëindiging van een WOZ-object, geeft de ICT-oplossing een signalering met betrekking tot de gerelateerde percelen.</t>
  </si>
  <si>
    <t>23.27</t>
  </si>
  <si>
    <t>De ICT-oplossing geeft bij het toekennen van kadastrale oppervlaktes aan WOZ-objecten een melding als de totale toegekende oppervlakte van een kadastraal perceel groter is dan de totale oppervlakte van dat perceel.</t>
  </si>
  <si>
    <t>23.30</t>
  </si>
  <si>
    <t>Codelijsten</t>
  </si>
  <si>
    <t>De ICT-oplossing toont bij het opvoeren van deelobjecten alleen de keuze uit, voor die betreffende soort-objectcode relevante, deelobjectcodes. De gemeente kan zelf per soort-objectcode aangeven en, bij voorkeur zelf, beheren welke deelobjectcodes relevant zijn.</t>
  </si>
  <si>
    <t>23.31</t>
  </si>
  <si>
    <t>Objectomschrijving</t>
  </si>
  <si>
    <t>De ICT-oplossing biedt de mogelijkheid tot het opvoeren van niet-authentieke adressen.  
In de ICT-oplossing is het tevens mogelijk om een niet-authentiek adres te koppelen aan een WOZ-object.
Dit om WOZ-objecten op te kunnen voeren die nog geen geldig adres hebben of krijgen. Te denken valt aan windmolens. Bijvoorbeeld door deze op te voeren als ‘openbare ruimtenaam’ met huisnummer 0.</t>
  </si>
  <si>
    <t>23.35</t>
  </si>
  <si>
    <t>WOZ-waarde</t>
  </si>
  <si>
    <t>De ICT-oplossing maakt inzichtelijk welk percentage van de WOZ-waarde toe te kennen is aan woondelen en/of niet-woondelen.</t>
  </si>
  <si>
    <t>23.36</t>
  </si>
  <si>
    <t>De ICT-oplossing geeft bij het toekennen van gebruiksoppervlaktes aan WOZ-(deel)objecten een melding als de totale toegekende gebruiksoppervlakte van een verblijfsobject uit de BAG ongelijk is aan de totale gebruiksoppervlakte die in de WOZ is vastgelegd, conform Beoordelingsprotocol aansluiting Basisregistraties adressen en gebouwen zoals de Waarderingskamer voorschrijft.</t>
  </si>
  <si>
    <t>23.37</t>
  </si>
  <si>
    <t>Het moet in de ICT-oplossing zichtbaar zijn welke actieve BAG-objecten nog niet gekoppeld zijn aan een (niet-actief) WOZ-(deel)object en welke (niet-actieve) WOZ-(deel)objecten niet gekoppeld zijn aan een actief BAG-object.</t>
  </si>
  <si>
    <t>23.38</t>
  </si>
  <si>
    <t>Wanneer in de BAG een nieuw object ontstaat, biedt de ICT-oplossing de mogelijkheid om automatisch een (niet actief) WOZ-(deel)object op te voeren.  </t>
  </si>
  <si>
    <t>24.05</t>
  </si>
  <si>
    <t>LV WOZ</t>
  </si>
  <si>
    <t>Uitval</t>
  </si>
  <si>
    <t>Bij het tonen van de uitvalrecords (niet verstuurd of afgekeurd door de LV WOZ) worden tenminste het WOZ-objectnummer en/of de identificatie van de belanghebbende, de foutcode, de omschrijving van de fout, het tijdstip waarop het record is uitgevallen, het proces (mutatie of synchronisatie) en indien van toepassing ook het tijdvak getoond. Tevens worden indien mogelijk ook de entiteit, de tijdschakel, indien van toepassing het nummer van het betreffende deelobject getoond.</t>
  </si>
  <si>
    <t>24.06</t>
  </si>
  <si>
    <t>Berichten</t>
  </si>
  <si>
    <t>Het is in de ICT-oplossing mogelijk om van de naar de LV WOZ verstuurde berichten en van de LV WOZ ontvangen foutberichten het tijdstip van verzenden/ontvangen en de inhoud van het bericht in te zien.</t>
  </si>
  <si>
    <t>24.07</t>
  </si>
  <si>
    <t>Het is in de ICT-oplossing mogelijk om een mutatie in de toekomst te doen. Deze mutatie wordt als toekomstmutatie voor de LV WOZ behandeld. Dit betekent dat de mutatie pas naar de LV WOZ verstuurd mag worden op het moment dat de ingangsdatum van de mutatie bereikt is.</t>
  </si>
  <si>
    <t>24.10</t>
  </si>
  <si>
    <t>Bij het tonen van inconsistenties en onvolledige of niet actuele records in de functionaliteit voor het toetsen worden de eventuele uitvalrecords (niet verstuurd of afgekeurd door de LV WOZ) getoond.</t>
  </si>
  <si>
    <t>24.12</t>
  </si>
  <si>
    <t>Terugmeldingen die door derden worden gedaan via de LV WOZ moeten in de ICT-oplossing kunnen worden ontvangen. Deze worden in de werkvoorraad geplaatst en kunnen van daaruit worden opgepakt .</t>
  </si>
  <si>
    <t>Totaal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</si>
</sst>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scheme val="minor"/>
    </font>
    <font>
      <sz val="8"/>
      <name val="Calibri"/>
      <family val="2"/>
      <scheme val="minor"/>
    </font>
    <font>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2">
    <xf numFmtId="0" fontId="0" fillId="0" borderId="0"/>
    <xf numFmtId="9" fontId="5" fillId="0" borderId="0" applyFont="0" applyFill="0" applyBorder="0" applyAlignment="0" applyProtection="0"/>
  </cellStyleXfs>
  <cellXfs count="7">
    <xf numFmtId="0" fontId="0" fillId="0" borderId="0" xfId="0"/>
    <xf numFmtId="10" fontId="0" fillId="0" borderId="0" xfId="1" applyNumberFormat="1" applyFont="1" applyAlignment="1" applyProtection="1">
      <alignment vertical="top" wrapText="1"/>
    </xf>
    <xf numFmtId="9" fontId="0" fillId="0" borderId="0" xfId="1" applyFont="1" applyAlignment="1" applyProtection="1">
      <alignment vertical="top" wrapText="1"/>
    </xf>
    <xf numFmtId="0" fontId="0" fillId="2" borderId="0" xfId="0" applyFill="1" applyAlignment="1" applyProtection="1">
      <alignment vertical="top" wrapText="1"/>
      <protection locked="0"/>
    </xf>
    <xf numFmtId="0" fontId="1" fillId="0" borderId="0" xfId="0" applyFont="1" applyAlignment="1" applyProtection="1">
      <alignment vertical="top" wrapText="1"/>
    </xf>
    <xf numFmtId="0" fontId="0" fillId="0" borderId="0" xfId="0" applyAlignment="1" applyProtection="1">
      <alignment vertical="top" wrapText="1"/>
    </xf>
    <xf numFmtId="10" fontId="0" fillId="0" borderId="0" xfId="0" applyNumberFormat="1" applyAlignment="1" applyProtection="1">
      <alignmen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69055-EA89-4BBA-B8E1-E071A8845105}">
  <dimension ref="A1:K89"/>
  <sheetViews>
    <sheetView tabSelected="1" zoomScale="90" zoomScaleNormal="90" workbookViewId="0">
      <selection activeCell="D4" sqref="D4"/>
    </sheetView>
  </sheetViews>
  <sheetFormatPr defaultColWidth="14" defaultRowHeight="15" x14ac:dyDescent="0.25"/>
  <cols>
    <col min="1" max="1" width="9" style="5" customWidth="1"/>
    <col min="2" max="2" width="9.5703125" style="5" customWidth="1"/>
    <col min="3" max="3" width="15.5703125" style="5" customWidth="1"/>
    <col min="4" max="4" width="21.28515625" style="5" customWidth="1"/>
    <col min="5" max="5" width="98" style="5" customWidth="1"/>
    <col min="6" max="7" width="14" style="5"/>
    <col min="8" max="11" width="0" style="5" hidden="1" customWidth="1"/>
    <col min="12" max="16384" width="14" style="5"/>
  </cols>
  <sheetData>
    <row r="1" spans="1:11" s="4" customFormat="1" x14ac:dyDescent="0.25">
      <c r="A1" s="4" t="s">
        <v>0</v>
      </c>
      <c r="B1" s="4" t="s">
        <v>1</v>
      </c>
      <c r="C1" s="4" t="s">
        <v>2</v>
      </c>
      <c r="D1" s="4" t="s">
        <v>3</v>
      </c>
      <c r="E1" s="4" t="s">
        <v>4</v>
      </c>
      <c r="F1" s="4" t="s">
        <v>5</v>
      </c>
      <c r="G1" s="4" t="s">
        <v>6</v>
      </c>
    </row>
    <row r="2" spans="1:11" ht="30" x14ac:dyDescent="0.25">
      <c r="A2" s="5" t="s">
        <v>7</v>
      </c>
      <c r="C2" s="5" t="s">
        <v>8</v>
      </c>
      <c r="D2" s="5" t="s">
        <v>9</v>
      </c>
      <c r="E2" s="5" t="s">
        <v>10</v>
      </c>
      <c r="F2" s="3"/>
      <c r="G2" s="1" t="e">
        <f>VLOOKUP(F2,$J$4:$K$5,2,FALSE)</f>
        <v>#N/A</v>
      </c>
      <c r="H2" s="5" t="s">
        <v>11</v>
      </c>
      <c r="I2" s="5">
        <v>86</v>
      </c>
      <c r="J2" s="5" t="s">
        <v>12</v>
      </c>
      <c r="K2" s="2">
        <v>0</v>
      </c>
    </row>
    <row r="3" spans="1:11" ht="30" x14ac:dyDescent="0.25">
      <c r="A3" s="5" t="s">
        <v>13</v>
      </c>
      <c r="C3" s="5" t="s">
        <v>8</v>
      </c>
      <c r="D3" s="5" t="s">
        <v>14</v>
      </c>
      <c r="E3" s="5" t="s">
        <v>15</v>
      </c>
      <c r="F3" s="3"/>
      <c r="G3" s="1" t="e">
        <f t="shared" ref="G3:G62" si="0">VLOOKUP(F3,$J$4:$K$5,2,FALSE)</f>
        <v>#N/A</v>
      </c>
      <c r="H3" s="5" t="s">
        <v>16</v>
      </c>
      <c r="I3" s="5">
        <v>31</v>
      </c>
      <c r="J3" s="5" t="s">
        <v>17</v>
      </c>
      <c r="K3" s="1">
        <f>(35%/((I3*4)+I4))*4</f>
        <v>7.8212290502793283E-3</v>
      </c>
    </row>
    <row r="4" spans="1:11" ht="45" x14ac:dyDescent="0.25">
      <c r="A4" s="5" t="s">
        <v>18</v>
      </c>
      <c r="C4" s="5" t="s">
        <v>8</v>
      </c>
      <c r="D4" s="5" t="s">
        <v>9</v>
      </c>
      <c r="E4" s="5" t="s">
        <v>19</v>
      </c>
      <c r="F4" s="3"/>
      <c r="G4" s="1" t="e">
        <f t="shared" si="0"/>
        <v>#N/A</v>
      </c>
      <c r="H4" s="5" t="s">
        <v>20</v>
      </c>
      <c r="I4" s="5">
        <f>I2-I3</f>
        <v>55</v>
      </c>
      <c r="J4" s="5" t="s">
        <v>17</v>
      </c>
      <c r="K4" s="1">
        <f>35%/((I3*4)+I4)</f>
        <v>1.9553072625698321E-3</v>
      </c>
    </row>
    <row r="5" spans="1:11" x14ac:dyDescent="0.25">
      <c r="A5" s="5" t="s">
        <v>21</v>
      </c>
      <c r="C5" s="5" t="s">
        <v>8</v>
      </c>
      <c r="D5" s="5" t="s">
        <v>9</v>
      </c>
      <c r="E5" s="5" t="s">
        <v>22</v>
      </c>
      <c r="F5" s="3"/>
      <c r="G5" s="1" t="e">
        <f t="shared" si="0"/>
        <v>#N/A</v>
      </c>
      <c r="J5" s="5" t="s">
        <v>12</v>
      </c>
      <c r="K5" s="2">
        <v>0</v>
      </c>
    </row>
    <row r="6" spans="1:11" ht="45" x14ac:dyDescent="0.25">
      <c r="A6" s="5" t="s">
        <v>23</v>
      </c>
      <c r="C6" s="5" t="s">
        <v>24</v>
      </c>
      <c r="D6" s="5" t="s">
        <v>25</v>
      </c>
      <c r="E6" s="5" t="s">
        <v>26</v>
      </c>
      <c r="F6" s="3"/>
      <c r="G6" s="1" t="e">
        <f t="shared" si="0"/>
        <v>#N/A</v>
      </c>
    </row>
    <row r="7" spans="1:11" ht="195" x14ac:dyDescent="0.25">
      <c r="A7" s="5" t="s">
        <v>27</v>
      </c>
      <c r="C7" s="5" t="s">
        <v>24</v>
      </c>
      <c r="D7" s="5" t="s">
        <v>28</v>
      </c>
      <c r="E7" s="5" t="s">
        <v>29</v>
      </c>
      <c r="F7" s="3"/>
      <c r="G7" s="1" t="e">
        <f t="shared" si="0"/>
        <v>#N/A</v>
      </c>
    </row>
    <row r="8" spans="1:11" ht="45" x14ac:dyDescent="0.25">
      <c r="A8" s="5" t="s">
        <v>30</v>
      </c>
      <c r="C8" s="5" t="s">
        <v>24</v>
      </c>
      <c r="D8" s="5" t="s">
        <v>28</v>
      </c>
      <c r="E8" s="5" t="s">
        <v>31</v>
      </c>
      <c r="F8" s="3"/>
      <c r="G8" s="1" t="e">
        <f t="shared" si="0"/>
        <v>#N/A</v>
      </c>
    </row>
    <row r="9" spans="1:11" ht="90" x14ac:dyDescent="0.25">
      <c r="A9" s="5" t="s">
        <v>32</v>
      </c>
      <c r="C9" s="5" t="s">
        <v>24</v>
      </c>
      <c r="D9" s="5" t="s">
        <v>28</v>
      </c>
      <c r="E9" s="5" t="s">
        <v>33</v>
      </c>
      <c r="F9" s="3"/>
      <c r="G9" s="1" t="e">
        <f t="shared" si="0"/>
        <v>#N/A</v>
      </c>
    </row>
    <row r="10" spans="1:11" ht="45" x14ac:dyDescent="0.25">
      <c r="A10" s="5" t="s">
        <v>34</v>
      </c>
      <c r="C10" s="5" t="s">
        <v>24</v>
      </c>
      <c r="D10" s="5" t="s">
        <v>25</v>
      </c>
      <c r="E10" s="5" t="s">
        <v>35</v>
      </c>
      <c r="F10" s="3"/>
      <c r="G10" s="1" t="e">
        <f t="shared" si="0"/>
        <v>#N/A</v>
      </c>
    </row>
    <row r="11" spans="1:11" ht="45" x14ac:dyDescent="0.25">
      <c r="A11" s="5" t="s">
        <v>36</v>
      </c>
      <c r="C11" s="5" t="s">
        <v>24</v>
      </c>
      <c r="D11" s="5" t="s">
        <v>25</v>
      </c>
      <c r="E11" s="5" t="s">
        <v>37</v>
      </c>
      <c r="F11" s="3"/>
      <c r="G11" s="1" t="e">
        <f t="shared" si="0"/>
        <v>#N/A</v>
      </c>
    </row>
    <row r="12" spans="1:11" ht="45" x14ac:dyDescent="0.25">
      <c r="A12" s="5" t="s">
        <v>38</v>
      </c>
      <c r="C12" s="5" t="s">
        <v>24</v>
      </c>
      <c r="D12" s="5" t="s">
        <v>25</v>
      </c>
      <c r="E12" s="5" t="s">
        <v>39</v>
      </c>
      <c r="F12" s="3"/>
      <c r="G12" s="1" t="e">
        <f t="shared" si="0"/>
        <v>#N/A</v>
      </c>
    </row>
    <row r="13" spans="1:11" ht="45" x14ac:dyDescent="0.25">
      <c r="A13" s="5" t="s">
        <v>40</v>
      </c>
      <c r="C13" s="5" t="s">
        <v>24</v>
      </c>
      <c r="D13" s="5" t="s">
        <v>25</v>
      </c>
      <c r="E13" s="5" t="s">
        <v>41</v>
      </c>
      <c r="F13" s="3"/>
      <c r="G13" s="1" t="e">
        <f t="shared" si="0"/>
        <v>#N/A</v>
      </c>
    </row>
    <row r="14" spans="1:11" ht="30" x14ac:dyDescent="0.25">
      <c r="A14" s="5" t="s">
        <v>42</v>
      </c>
      <c r="C14" s="5" t="s">
        <v>43</v>
      </c>
      <c r="D14" s="5" t="s">
        <v>9</v>
      </c>
      <c r="E14" s="5" t="s">
        <v>44</v>
      </c>
      <c r="F14" s="3"/>
      <c r="G14" s="1" t="e">
        <f t="shared" si="0"/>
        <v>#N/A</v>
      </c>
    </row>
    <row r="15" spans="1:11" ht="45" x14ac:dyDescent="0.25">
      <c r="A15" s="5" t="s">
        <v>45</v>
      </c>
      <c r="C15" s="5" t="s">
        <v>43</v>
      </c>
      <c r="D15" s="5" t="s">
        <v>46</v>
      </c>
      <c r="E15" s="5" t="s">
        <v>47</v>
      </c>
      <c r="F15" s="3"/>
      <c r="G15" s="1" t="e">
        <f t="shared" si="0"/>
        <v>#N/A</v>
      </c>
    </row>
    <row r="16" spans="1:11" ht="30" x14ac:dyDescent="0.25">
      <c r="A16" s="5" t="s">
        <v>48</v>
      </c>
      <c r="C16" s="5" t="s">
        <v>49</v>
      </c>
      <c r="D16" s="5" t="s">
        <v>50</v>
      </c>
      <c r="E16" s="5" t="s">
        <v>51</v>
      </c>
      <c r="F16" s="3"/>
      <c r="G16" s="1" t="e">
        <f t="shared" si="0"/>
        <v>#N/A</v>
      </c>
    </row>
    <row r="17" spans="1:7" ht="30" x14ac:dyDescent="0.25">
      <c r="A17" s="5" t="s">
        <v>52</v>
      </c>
      <c r="C17" s="5" t="s">
        <v>53</v>
      </c>
      <c r="D17" s="5" t="s">
        <v>9</v>
      </c>
      <c r="E17" s="5" t="s">
        <v>54</v>
      </c>
      <c r="F17" s="3"/>
      <c r="G17" s="1" t="e">
        <f t="shared" si="0"/>
        <v>#N/A</v>
      </c>
    </row>
    <row r="18" spans="1:7" ht="45" x14ac:dyDescent="0.25">
      <c r="A18" s="5" t="s">
        <v>55</v>
      </c>
      <c r="C18" s="5" t="s">
        <v>56</v>
      </c>
      <c r="D18" s="5" t="s">
        <v>57</v>
      </c>
      <c r="E18" s="5" t="s">
        <v>58</v>
      </c>
      <c r="F18" s="3"/>
      <c r="G18" s="1" t="e">
        <f t="shared" si="0"/>
        <v>#N/A</v>
      </c>
    </row>
    <row r="19" spans="1:7" ht="45" x14ac:dyDescent="0.25">
      <c r="A19" s="5" t="s">
        <v>59</v>
      </c>
      <c r="B19" s="5" t="s">
        <v>1</v>
      </c>
      <c r="C19" s="5" t="s">
        <v>56</v>
      </c>
      <c r="D19" s="5" t="s">
        <v>60</v>
      </c>
      <c r="E19" s="5" t="s">
        <v>61</v>
      </c>
      <c r="F19" s="3"/>
      <c r="G19" s="1" t="e">
        <f>VLOOKUP(F19,$J$2:$K$3,2,FALSE)</f>
        <v>#N/A</v>
      </c>
    </row>
    <row r="20" spans="1:7" x14ac:dyDescent="0.25">
      <c r="A20" s="5" t="s">
        <v>62</v>
      </c>
      <c r="B20" s="5" t="s">
        <v>1</v>
      </c>
      <c r="C20" s="5" t="s">
        <v>56</v>
      </c>
      <c r="D20" s="5" t="s">
        <v>63</v>
      </c>
      <c r="E20" s="5" t="s">
        <v>64</v>
      </c>
      <c r="F20" s="3"/>
      <c r="G20" s="1" t="e">
        <f>VLOOKUP(F20,$J$2:$K$3,2,FALSE)</f>
        <v>#N/A</v>
      </c>
    </row>
    <row r="21" spans="1:7" ht="45" x14ac:dyDescent="0.25">
      <c r="A21" s="5" t="s">
        <v>65</v>
      </c>
      <c r="C21" s="5" t="s">
        <v>56</v>
      </c>
      <c r="D21" s="5" t="s">
        <v>63</v>
      </c>
      <c r="E21" s="5" t="s">
        <v>66</v>
      </c>
      <c r="F21" s="3"/>
      <c r="G21" s="1" t="e">
        <f t="shared" si="0"/>
        <v>#N/A</v>
      </c>
    </row>
    <row r="22" spans="1:7" ht="30" x14ac:dyDescent="0.25">
      <c r="A22" s="5" t="s">
        <v>67</v>
      </c>
      <c r="C22" s="5" t="s">
        <v>56</v>
      </c>
      <c r="D22" s="5" t="s">
        <v>68</v>
      </c>
      <c r="E22" s="5" t="s">
        <v>69</v>
      </c>
      <c r="F22" s="3"/>
      <c r="G22" s="1" t="e">
        <f t="shared" si="0"/>
        <v>#N/A</v>
      </c>
    </row>
    <row r="23" spans="1:7" ht="30" x14ac:dyDescent="0.25">
      <c r="A23" s="5" t="s">
        <v>70</v>
      </c>
      <c r="B23" s="5" t="s">
        <v>1</v>
      </c>
      <c r="C23" s="5" t="s">
        <v>71</v>
      </c>
      <c r="D23" s="5" t="s">
        <v>72</v>
      </c>
      <c r="E23" s="5" t="s">
        <v>73</v>
      </c>
      <c r="F23" s="3"/>
      <c r="G23" s="1" t="e">
        <f t="shared" ref="G23:G24" si="1">VLOOKUP(F23,$J$2:$K$3,2,FALSE)</f>
        <v>#N/A</v>
      </c>
    </row>
    <row r="24" spans="1:7" ht="30" x14ac:dyDescent="0.25">
      <c r="A24" s="5" t="s">
        <v>74</v>
      </c>
      <c r="B24" s="5" t="s">
        <v>1</v>
      </c>
      <c r="C24" s="5" t="s">
        <v>71</v>
      </c>
      <c r="D24" s="5" t="s">
        <v>72</v>
      </c>
      <c r="E24" s="5" t="s">
        <v>75</v>
      </c>
      <c r="F24" s="3"/>
      <c r="G24" s="1" t="e">
        <f t="shared" si="1"/>
        <v>#N/A</v>
      </c>
    </row>
    <row r="25" spans="1:7" ht="30" x14ac:dyDescent="0.25">
      <c r="A25" s="5" t="s">
        <v>76</v>
      </c>
      <c r="C25" s="5" t="s">
        <v>71</v>
      </c>
      <c r="D25" s="5" t="s">
        <v>77</v>
      </c>
      <c r="E25" s="5" t="s">
        <v>78</v>
      </c>
      <c r="F25" s="3"/>
      <c r="G25" s="1" t="e">
        <f t="shared" si="0"/>
        <v>#N/A</v>
      </c>
    </row>
    <row r="26" spans="1:7" ht="30" x14ac:dyDescent="0.25">
      <c r="A26" s="5" t="s">
        <v>79</v>
      </c>
      <c r="C26" s="5" t="s">
        <v>71</v>
      </c>
      <c r="D26" s="5" t="s">
        <v>77</v>
      </c>
      <c r="E26" s="5" t="s">
        <v>80</v>
      </c>
      <c r="F26" s="3"/>
      <c r="G26" s="1" t="e">
        <f t="shared" si="0"/>
        <v>#N/A</v>
      </c>
    </row>
    <row r="27" spans="1:7" ht="30" x14ac:dyDescent="0.25">
      <c r="A27" s="5" t="s">
        <v>81</v>
      </c>
      <c r="C27" s="5" t="s">
        <v>71</v>
      </c>
      <c r="D27" s="5" t="s">
        <v>77</v>
      </c>
      <c r="E27" s="5" t="s">
        <v>82</v>
      </c>
      <c r="F27" s="3"/>
      <c r="G27" s="1" t="e">
        <f t="shared" si="0"/>
        <v>#N/A</v>
      </c>
    </row>
    <row r="28" spans="1:7" x14ac:dyDescent="0.25">
      <c r="A28" s="5" t="s">
        <v>83</v>
      </c>
      <c r="C28" s="5" t="s">
        <v>71</v>
      </c>
      <c r="D28" s="5" t="s">
        <v>84</v>
      </c>
      <c r="E28" s="5" t="s">
        <v>85</v>
      </c>
      <c r="F28" s="3"/>
      <c r="G28" s="1" t="e">
        <f t="shared" si="0"/>
        <v>#N/A</v>
      </c>
    </row>
    <row r="29" spans="1:7" ht="45" x14ac:dyDescent="0.25">
      <c r="A29" s="5" t="s">
        <v>86</v>
      </c>
      <c r="C29" s="5" t="s">
        <v>71</v>
      </c>
      <c r="D29" s="5" t="s">
        <v>87</v>
      </c>
      <c r="E29" s="5" t="s">
        <v>88</v>
      </c>
      <c r="F29" s="3"/>
      <c r="G29" s="1" t="e">
        <f t="shared" si="0"/>
        <v>#N/A</v>
      </c>
    </row>
    <row r="30" spans="1:7" ht="30" x14ac:dyDescent="0.25">
      <c r="A30" s="5" t="s">
        <v>89</v>
      </c>
      <c r="C30" s="5" t="s">
        <v>71</v>
      </c>
      <c r="D30" s="5" t="s">
        <v>90</v>
      </c>
      <c r="E30" s="5" t="s">
        <v>91</v>
      </c>
      <c r="F30" s="3"/>
      <c r="G30" s="1" t="e">
        <f t="shared" si="0"/>
        <v>#N/A</v>
      </c>
    </row>
    <row r="31" spans="1:7" ht="60" x14ac:dyDescent="0.25">
      <c r="A31" s="5" t="s">
        <v>92</v>
      </c>
      <c r="C31" s="5" t="s">
        <v>71</v>
      </c>
      <c r="D31" s="5" t="s">
        <v>90</v>
      </c>
      <c r="E31" s="5" t="s">
        <v>93</v>
      </c>
      <c r="F31" s="3"/>
      <c r="G31" s="1" t="e">
        <f t="shared" si="0"/>
        <v>#N/A</v>
      </c>
    </row>
    <row r="32" spans="1:7" ht="30" x14ac:dyDescent="0.25">
      <c r="A32" s="5" t="s">
        <v>94</v>
      </c>
      <c r="B32" s="5" t="s">
        <v>1</v>
      </c>
      <c r="C32" s="5" t="s">
        <v>71</v>
      </c>
      <c r="D32" s="5" t="s">
        <v>95</v>
      </c>
      <c r="E32" s="5" t="s">
        <v>96</v>
      </c>
      <c r="F32" s="3"/>
      <c r="G32" s="1" t="e">
        <f t="shared" ref="G32:G33" si="2">VLOOKUP(F32,$J$2:$K$3,2,FALSE)</f>
        <v>#N/A</v>
      </c>
    </row>
    <row r="33" spans="1:7" ht="45" x14ac:dyDescent="0.25">
      <c r="A33" s="5" t="s">
        <v>97</v>
      </c>
      <c r="B33" s="5" t="s">
        <v>1</v>
      </c>
      <c r="C33" s="5" t="s">
        <v>98</v>
      </c>
      <c r="D33" s="5" t="s">
        <v>99</v>
      </c>
      <c r="E33" s="5" t="s">
        <v>100</v>
      </c>
      <c r="F33" s="3"/>
      <c r="G33" s="1" t="e">
        <f t="shared" si="2"/>
        <v>#N/A</v>
      </c>
    </row>
    <row r="34" spans="1:7" ht="45" x14ac:dyDescent="0.25">
      <c r="A34" s="5" t="s">
        <v>101</v>
      </c>
      <c r="C34" s="5" t="s">
        <v>98</v>
      </c>
      <c r="D34" s="5" t="s">
        <v>9</v>
      </c>
      <c r="E34" s="5" t="s">
        <v>102</v>
      </c>
      <c r="F34" s="3"/>
      <c r="G34" s="1" t="e">
        <f t="shared" si="0"/>
        <v>#N/A</v>
      </c>
    </row>
    <row r="35" spans="1:7" ht="45" x14ac:dyDescent="0.25">
      <c r="A35" s="5" t="s">
        <v>103</v>
      </c>
      <c r="C35" s="5" t="s">
        <v>98</v>
      </c>
      <c r="D35" s="5" t="s">
        <v>104</v>
      </c>
      <c r="E35" s="5" t="s">
        <v>105</v>
      </c>
      <c r="F35" s="3"/>
      <c r="G35" s="1" t="e">
        <f t="shared" si="0"/>
        <v>#N/A</v>
      </c>
    </row>
    <row r="36" spans="1:7" ht="45" x14ac:dyDescent="0.25">
      <c r="A36" s="5" t="s">
        <v>106</v>
      </c>
      <c r="C36" s="5" t="s">
        <v>98</v>
      </c>
      <c r="D36" s="5" t="s">
        <v>104</v>
      </c>
      <c r="E36" s="5" t="s">
        <v>107</v>
      </c>
      <c r="F36" s="3"/>
      <c r="G36" s="1" t="e">
        <f t="shared" si="0"/>
        <v>#N/A</v>
      </c>
    </row>
    <row r="37" spans="1:7" x14ac:dyDescent="0.25">
      <c r="A37" s="5" t="s">
        <v>108</v>
      </c>
      <c r="B37" s="5" t="s">
        <v>1</v>
      </c>
      <c r="C37" s="5" t="s">
        <v>109</v>
      </c>
      <c r="D37" s="5" t="s">
        <v>9</v>
      </c>
      <c r="E37" s="5" t="s">
        <v>110</v>
      </c>
      <c r="F37" s="3"/>
      <c r="G37" s="1" t="e">
        <f>VLOOKUP(F37,$J$2:$K$3,2,FALSE)</f>
        <v>#N/A</v>
      </c>
    </row>
    <row r="38" spans="1:7" x14ac:dyDescent="0.25">
      <c r="A38" s="5" t="s">
        <v>111</v>
      </c>
      <c r="C38" s="5" t="s">
        <v>109</v>
      </c>
      <c r="D38" s="5" t="s">
        <v>9</v>
      </c>
      <c r="E38" s="5" t="s">
        <v>112</v>
      </c>
      <c r="F38" s="3"/>
      <c r="G38" s="1" t="e">
        <f t="shared" si="0"/>
        <v>#N/A</v>
      </c>
    </row>
    <row r="39" spans="1:7" ht="30" x14ac:dyDescent="0.25">
      <c r="A39" s="5" t="s">
        <v>113</v>
      </c>
      <c r="C39" s="5" t="s">
        <v>109</v>
      </c>
      <c r="D39" s="5" t="s">
        <v>9</v>
      </c>
      <c r="E39" s="5" t="s">
        <v>114</v>
      </c>
      <c r="F39" s="3"/>
      <c r="G39" s="1" t="e">
        <f t="shared" si="0"/>
        <v>#N/A</v>
      </c>
    </row>
    <row r="40" spans="1:7" ht="30" x14ac:dyDescent="0.25">
      <c r="A40" s="5" t="s">
        <v>115</v>
      </c>
      <c r="C40" s="5" t="s">
        <v>109</v>
      </c>
      <c r="D40" s="5" t="s">
        <v>9</v>
      </c>
      <c r="E40" s="5" t="s">
        <v>116</v>
      </c>
      <c r="F40" s="3"/>
      <c r="G40" s="1" t="e">
        <f t="shared" si="0"/>
        <v>#N/A</v>
      </c>
    </row>
    <row r="41" spans="1:7" ht="30" x14ac:dyDescent="0.25">
      <c r="A41" s="5" t="s">
        <v>117</v>
      </c>
      <c r="B41" s="5" t="s">
        <v>1</v>
      </c>
      <c r="C41" s="5" t="s">
        <v>109</v>
      </c>
      <c r="D41" s="5" t="s">
        <v>9</v>
      </c>
      <c r="E41" s="5" t="s">
        <v>118</v>
      </c>
      <c r="F41" s="3"/>
      <c r="G41" s="1" t="e">
        <f>VLOOKUP(F41,$J$2:$K$3,2,FALSE)</f>
        <v>#N/A</v>
      </c>
    </row>
    <row r="42" spans="1:7" x14ac:dyDescent="0.25">
      <c r="A42" s="5" t="s">
        <v>119</v>
      </c>
      <c r="C42" s="5" t="s">
        <v>120</v>
      </c>
      <c r="D42" s="5" t="s">
        <v>9</v>
      </c>
      <c r="E42" s="5" t="s">
        <v>121</v>
      </c>
      <c r="F42" s="3"/>
      <c r="G42" s="1" t="e">
        <f t="shared" si="0"/>
        <v>#N/A</v>
      </c>
    </row>
    <row r="43" spans="1:7" ht="30" x14ac:dyDescent="0.25">
      <c r="A43" s="5" t="s">
        <v>122</v>
      </c>
      <c r="C43" s="5" t="s">
        <v>120</v>
      </c>
      <c r="D43" s="5" t="s">
        <v>25</v>
      </c>
      <c r="E43" s="5" t="s">
        <v>123</v>
      </c>
      <c r="F43" s="3"/>
      <c r="G43" s="1" t="e">
        <f t="shared" si="0"/>
        <v>#N/A</v>
      </c>
    </row>
    <row r="44" spans="1:7" ht="60" x14ac:dyDescent="0.25">
      <c r="A44" s="5" t="s">
        <v>124</v>
      </c>
      <c r="B44" s="5" t="s">
        <v>1</v>
      </c>
      <c r="C44" s="5" t="s">
        <v>125</v>
      </c>
      <c r="D44" s="5" t="s">
        <v>126</v>
      </c>
      <c r="E44" s="5" t="s">
        <v>127</v>
      </c>
      <c r="F44" s="3"/>
      <c r="G44" s="1" t="e">
        <f t="shared" ref="G44:G45" si="3">VLOOKUP(F44,$J$2:$K$3,2,FALSE)</f>
        <v>#N/A</v>
      </c>
    </row>
    <row r="45" spans="1:7" ht="45" x14ac:dyDescent="0.25">
      <c r="A45" s="5" t="s">
        <v>128</v>
      </c>
      <c r="B45" s="5" t="s">
        <v>1</v>
      </c>
      <c r="C45" s="5" t="s">
        <v>125</v>
      </c>
      <c r="D45" s="5" t="s">
        <v>9</v>
      </c>
      <c r="E45" s="5" t="s">
        <v>129</v>
      </c>
      <c r="F45" s="3"/>
      <c r="G45" s="1" t="e">
        <f t="shared" si="3"/>
        <v>#N/A</v>
      </c>
    </row>
    <row r="46" spans="1:7" ht="60" x14ac:dyDescent="0.25">
      <c r="A46" s="5" t="s">
        <v>130</v>
      </c>
      <c r="C46" s="5" t="s">
        <v>125</v>
      </c>
      <c r="D46" s="5" t="s">
        <v>131</v>
      </c>
      <c r="E46" s="5" t="s">
        <v>132</v>
      </c>
      <c r="F46" s="3"/>
      <c r="G46" s="1" t="e">
        <f t="shared" si="0"/>
        <v>#N/A</v>
      </c>
    </row>
    <row r="47" spans="1:7" ht="30" x14ac:dyDescent="0.25">
      <c r="A47" s="5" t="s">
        <v>133</v>
      </c>
      <c r="C47" s="5" t="s">
        <v>125</v>
      </c>
      <c r="D47" s="5" t="s">
        <v>131</v>
      </c>
      <c r="E47" s="5" t="s">
        <v>134</v>
      </c>
      <c r="F47" s="3"/>
      <c r="G47" s="1" t="e">
        <f t="shared" si="0"/>
        <v>#N/A</v>
      </c>
    </row>
    <row r="48" spans="1:7" ht="30" x14ac:dyDescent="0.25">
      <c r="A48" s="5" t="s">
        <v>135</v>
      </c>
      <c r="C48" s="5" t="s">
        <v>125</v>
      </c>
      <c r="D48" s="5" t="s">
        <v>9</v>
      </c>
      <c r="E48" s="5" t="s">
        <v>136</v>
      </c>
      <c r="F48" s="3"/>
      <c r="G48" s="1" t="e">
        <f t="shared" si="0"/>
        <v>#N/A</v>
      </c>
    </row>
    <row r="49" spans="1:7" ht="105" x14ac:dyDescent="0.25">
      <c r="A49" s="5" t="s">
        <v>137</v>
      </c>
      <c r="C49" s="5" t="s">
        <v>138</v>
      </c>
      <c r="D49" s="5" t="s">
        <v>139</v>
      </c>
      <c r="E49" s="5" t="s">
        <v>140</v>
      </c>
      <c r="F49" s="3"/>
      <c r="G49" s="1" t="e">
        <f t="shared" si="0"/>
        <v>#N/A</v>
      </c>
    </row>
    <row r="50" spans="1:7" ht="75" x14ac:dyDescent="0.25">
      <c r="A50" s="5" t="s">
        <v>141</v>
      </c>
      <c r="C50" s="5" t="s">
        <v>138</v>
      </c>
      <c r="D50" s="5" t="s">
        <v>139</v>
      </c>
      <c r="E50" s="5" t="s">
        <v>142</v>
      </c>
      <c r="F50" s="3"/>
      <c r="G50" s="1" t="e">
        <f t="shared" si="0"/>
        <v>#N/A</v>
      </c>
    </row>
    <row r="51" spans="1:7" ht="30" x14ac:dyDescent="0.25">
      <c r="A51" s="5" t="s">
        <v>143</v>
      </c>
      <c r="C51" s="5" t="s">
        <v>138</v>
      </c>
      <c r="D51" s="5" t="s">
        <v>139</v>
      </c>
      <c r="E51" s="5" t="s">
        <v>144</v>
      </c>
      <c r="F51" s="3"/>
      <c r="G51" s="1" t="e">
        <f t="shared" si="0"/>
        <v>#N/A</v>
      </c>
    </row>
    <row r="52" spans="1:7" ht="30" x14ac:dyDescent="0.25">
      <c r="A52" s="5" t="s">
        <v>145</v>
      </c>
      <c r="C52" s="5" t="s">
        <v>138</v>
      </c>
      <c r="D52" s="5" t="s">
        <v>139</v>
      </c>
      <c r="E52" s="5" t="s">
        <v>146</v>
      </c>
      <c r="F52" s="3"/>
      <c r="G52" s="1" t="e">
        <f t="shared" si="0"/>
        <v>#N/A</v>
      </c>
    </row>
    <row r="53" spans="1:7" ht="30" x14ac:dyDescent="0.25">
      <c r="A53" s="5" t="s">
        <v>147</v>
      </c>
      <c r="B53" s="5" t="s">
        <v>1</v>
      </c>
      <c r="C53" s="5" t="s">
        <v>138</v>
      </c>
      <c r="D53" s="5" t="s">
        <v>139</v>
      </c>
      <c r="E53" s="5" t="s">
        <v>148</v>
      </c>
      <c r="F53" s="3"/>
      <c r="G53" s="1" t="e">
        <f t="shared" ref="G53:G54" si="4">VLOOKUP(F53,$J$2:$K$3,2,FALSE)</f>
        <v>#N/A</v>
      </c>
    </row>
    <row r="54" spans="1:7" ht="30" x14ac:dyDescent="0.25">
      <c r="A54" s="5" t="s">
        <v>149</v>
      </c>
      <c r="B54" s="5" t="s">
        <v>1</v>
      </c>
      <c r="C54" s="5" t="s">
        <v>150</v>
      </c>
      <c r="D54" s="5" t="s">
        <v>151</v>
      </c>
      <c r="E54" s="5" t="s">
        <v>152</v>
      </c>
      <c r="F54" s="3"/>
      <c r="G54" s="1" t="e">
        <f t="shared" si="4"/>
        <v>#N/A</v>
      </c>
    </row>
    <row r="55" spans="1:7" ht="30" x14ac:dyDescent="0.25">
      <c r="A55" s="5" t="s">
        <v>153</v>
      </c>
      <c r="C55" s="5" t="s">
        <v>150</v>
      </c>
      <c r="D55" s="5" t="s">
        <v>154</v>
      </c>
      <c r="E55" s="5" t="s">
        <v>155</v>
      </c>
      <c r="F55" s="3"/>
      <c r="G55" s="1" t="e">
        <f t="shared" si="0"/>
        <v>#N/A</v>
      </c>
    </row>
    <row r="56" spans="1:7" ht="30" x14ac:dyDescent="0.25">
      <c r="A56" s="5" t="s">
        <v>156</v>
      </c>
      <c r="C56" s="5" t="s">
        <v>150</v>
      </c>
      <c r="D56" s="5" t="s">
        <v>157</v>
      </c>
      <c r="E56" s="5" t="s">
        <v>158</v>
      </c>
      <c r="F56" s="3"/>
      <c r="G56" s="1" t="e">
        <f t="shared" si="0"/>
        <v>#N/A</v>
      </c>
    </row>
    <row r="57" spans="1:7" ht="30" x14ac:dyDescent="0.25">
      <c r="A57" s="5" t="s">
        <v>159</v>
      </c>
      <c r="C57" s="5" t="s">
        <v>150</v>
      </c>
      <c r="D57" s="5" t="s">
        <v>157</v>
      </c>
      <c r="E57" s="5" t="s">
        <v>160</v>
      </c>
      <c r="F57" s="3"/>
      <c r="G57" s="1" t="e">
        <f t="shared" si="0"/>
        <v>#N/A</v>
      </c>
    </row>
    <row r="58" spans="1:7" ht="30" x14ac:dyDescent="0.25">
      <c r="A58" s="5" t="s">
        <v>161</v>
      </c>
      <c r="C58" s="5" t="s">
        <v>150</v>
      </c>
      <c r="D58" s="5" t="s">
        <v>154</v>
      </c>
      <c r="E58" s="5" t="s">
        <v>162</v>
      </c>
      <c r="F58" s="3"/>
      <c r="G58" s="1" t="e">
        <f t="shared" si="0"/>
        <v>#N/A</v>
      </c>
    </row>
    <row r="59" spans="1:7" ht="60" x14ac:dyDescent="0.25">
      <c r="A59" s="5" t="s">
        <v>163</v>
      </c>
      <c r="B59" s="5" t="s">
        <v>1</v>
      </c>
      <c r="C59" s="5" t="s">
        <v>164</v>
      </c>
      <c r="D59" s="5" t="s">
        <v>165</v>
      </c>
      <c r="E59" s="5" t="s">
        <v>166</v>
      </c>
      <c r="F59" s="3"/>
      <c r="G59" s="1" t="e">
        <f t="shared" ref="G59:G61" si="5">VLOOKUP(F59,$J$2:$K$3,2,FALSE)</f>
        <v>#N/A</v>
      </c>
    </row>
    <row r="60" spans="1:7" ht="30" x14ac:dyDescent="0.25">
      <c r="A60" s="5" t="s">
        <v>167</v>
      </c>
      <c r="B60" s="5" t="s">
        <v>1</v>
      </c>
      <c r="C60" s="5" t="s">
        <v>168</v>
      </c>
      <c r="D60" s="5" t="s">
        <v>9</v>
      </c>
      <c r="E60" s="5" t="s">
        <v>169</v>
      </c>
      <c r="F60" s="3"/>
      <c r="G60" s="1" t="e">
        <f t="shared" si="5"/>
        <v>#N/A</v>
      </c>
    </row>
    <row r="61" spans="1:7" ht="30" x14ac:dyDescent="0.25">
      <c r="A61" s="5" t="s">
        <v>170</v>
      </c>
      <c r="B61" s="5" t="s">
        <v>1</v>
      </c>
      <c r="C61" s="5" t="s">
        <v>168</v>
      </c>
      <c r="D61" s="5" t="s">
        <v>9</v>
      </c>
      <c r="E61" s="5" t="s">
        <v>171</v>
      </c>
      <c r="F61" s="3"/>
      <c r="G61" s="1" t="e">
        <f t="shared" si="5"/>
        <v>#N/A</v>
      </c>
    </row>
    <row r="62" spans="1:7" ht="45" x14ac:dyDescent="0.25">
      <c r="A62" s="5" t="s">
        <v>172</v>
      </c>
      <c r="C62" s="5" t="s">
        <v>168</v>
      </c>
      <c r="D62" s="5" t="s">
        <v>173</v>
      </c>
      <c r="E62" s="5" t="s">
        <v>174</v>
      </c>
      <c r="F62" s="3"/>
      <c r="G62" s="1" t="e">
        <f t="shared" si="0"/>
        <v>#N/A</v>
      </c>
    </row>
    <row r="63" spans="1:7" ht="60" x14ac:dyDescent="0.25">
      <c r="A63" s="5" t="s">
        <v>175</v>
      </c>
      <c r="B63" s="5" t="s">
        <v>1</v>
      </c>
      <c r="C63" s="5" t="s">
        <v>151</v>
      </c>
      <c r="D63" s="5" t="s">
        <v>176</v>
      </c>
      <c r="E63" s="5" t="s">
        <v>177</v>
      </c>
      <c r="F63" s="3"/>
      <c r="G63" s="1" t="e">
        <f t="shared" ref="G63:G68" si="6">VLOOKUP(F63,$J$2:$K$3,2,FALSE)</f>
        <v>#N/A</v>
      </c>
    </row>
    <row r="64" spans="1:7" ht="45" x14ac:dyDescent="0.25">
      <c r="A64" s="5" t="s">
        <v>178</v>
      </c>
      <c r="B64" s="5" t="s">
        <v>1</v>
      </c>
      <c r="C64" s="5" t="s">
        <v>151</v>
      </c>
      <c r="D64" s="5" t="s">
        <v>176</v>
      </c>
      <c r="E64" s="5" t="s">
        <v>179</v>
      </c>
      <c r="F64" s="3"/>
      <c r="G64" s="1" t="e">
        <f t="shared" si="6"/>
        <v>#N/A</v>
      </c>
    </row>
    <row r="65" spans="1:7" ht="30" x14ac:dyDescent="0.25">
      <c r="A65" s="5" t="s">
        <v>180</v>
      </c>
      <c r="B65" s="5" t="s">
        <v>1</v>
      </c>
      <c r="C65" s="5" t="s">
        <v>151</v>
      </c>
      <c r="D65" s="5" t="s">
        <v>176</v>
      </c>
      <c r="E65" s="5" t="s">
        <v>181</v>
      </c>
      <c r="F65" s="3"/>
      <c r="G65" s="1" t="e">
        <f t="shared" si="6"/>
        <v>#N/A</v>
      </c>
    </row>
    <row r="66" spans="1:7" ht="30" x14ac:dyDescent="0.25">
      <c r="A66" s="5" t="s">
        <v>182</v>
      </c>
      <c r="B66" s="5" t="s">
        <v>1</v>
      </c>
      <c r="C66" s="5" t="s">
        <v>151</v>
      </c>
      <c r="D66" s="5" t="s">
        <v>176</v>
      </c>
      <c r="E66" s="5" t="s">
        <v>183</v>
      </c>
      <c r="F66" s="3"/>
      <c r="G66" s="1" t="e">
        <f t="shared" si="6"/>
        <v>#N/A</v>
      </c>
    </row>
    <row r="67" spans="1:7" ht="30" x14ac:dyDescent="0.25">
      <c r="A67" s="5" t="s">
        <v>184</v>
      </c>
      <c r="B67" s="5" t="s">
        <v>1</v>
      </c>
      <c r="C67" s="5" t="s">
        <v>151</v>
      </c>
      <c r="D67" s="5" t="s">
        <v>185</v>
      </c>
      <c r="E67" s="5" t="s">
        <v>186</v>
      </c>
      <c r="F67" s="3"/>
      <c r="G67" s="1" t="e">
        <f t="shared" si="6"/>
        <v>#N/A</v>
      </c>
    </row>
    <row r="68" spans="1:7" ht="45" x14ac:dyDescent="0.25">
      <c r="A68" s="5" t="s">
        <v>187</v>
      </c>
      <c r="B68" s="5" t="s">
        <v>1</v>
      </c>
      <c r="C68" s="5" t="s">
        <v>154</v>
      </c>
      <c r="D68" s="5" t="s">
        <v>188</v>
      </c>
      <c r="E68" s="5" t="s">
        <v>189</v>
      </c>
      <c r="F68" s="3"/>
      <c r="G68" s="1" t="e">
        <f t="shared" si="6"/>
        <v>#N/A</v>
      </c>
    </row>
    <row r="69" spans="1:7" ht="30" x14ac:dyDescent="0.25">
      <c r="A69" s="5" t="s">
        <v>190</v>
      </c>
      <c r="C69" s="5" t="s">
        <v>154</v>
      </c>
      <c r="D69" s="5" t="s">
        <v>188</v>
      </c>
      <c r="E69" s="5" t="s">
        <v>191</v>
      </c>
      <c r="F69" s="3"/>
      <c r="G69" s="1" t="e">
        <f t="shared" ref="G69:G87" si="7">VLOOKUP(F69,$J$4:$K$5,2,FALSE)</f>
        <v>#N/A</v>
      </c>
    </row>
    <row r="70" spans="1:7" ht="45" x14ac:dyDescent="0.25">
      <c r="A70" s="5" t="s">
        <v>192</v>
      </c>
      <c r="B70" s="5" t="s">
        <v>1</v>
      </c>
      <c r="C70" s="5" t="s">
        <v>154</v>
      </c>
      <c r="D70" s="5" t="s">
        <v>188</v>
      </c>
      <c r="E70" s="5" t="s">
        <v>193</v>
      </c>
      <c r="F70" s="3"/>
      <c r="G70" s="1" t="e">
        <f t="shared" ref="G70:G71" si="8">VLOOKUP(F70,$J$2:$K$3,2,FALSE)</f>
        <v>#N/A</v>
      </c>
    </row>
    <row r="71" spans="1:7" ht="45" x14ac:dyDescent="0.25">
      <c r="A71" s="5" t="s">
        <v>194</v>
      </c>
      <c r="B71" s="5" t="s">
        <v>1</v>
      </c>
      <c r="C71" s="5" t="s">
        <v>154</v>
      </c>
      <c r="D71" s="5" t="s">
        <v>188</v>
      </c>
      <c r="E71" s="5" t="s">
        <v>195</v>
      </c>
      <c r="F71" s="3"/>
      <c r="G71" s="1" t="e">
        <f t="shared" si="8"/>
        <v>#N/A</v>
      </c>
    </row>
    <row r="72" spans="1:7" ht="30" x14ac:dyDescent="0.25">
      <c r="A72" s="5" t="s">
        <v>196</v>
      </c>
      <c r="C72" s="5" t="s">
        <v>154</v>
      </c>
      <c r="D72" s="5" t="s">
        <v>188</v>
      </c>
      <c r="E72" s="5" t="s">
        <v>197</v>
      </c>
      <c r="F72" s="3"/>
      <c r="G72" s="1" t="e">
        <f t="shared" si="7"/>
        <v>#N/A</v>
      </c>
    </row>
    <row r="73" spans="1:7" ht="45" x14ac:dyDescent="0.25">
      <c r="A73" s="5" t="s">
        <v>198</v>
      </c>
      <c r="B73" s="5" t="s">
        <v>1</v>
      </c>
      <c r="C73" s="5" t="s">
        <v>154</v>
      </c>
      <c r="D73" s="5" t="s">
        <v>188</v>
      </c>
      <c r="E73" s="5" t="s">
        <v>199</v>
      </c>
      <c r="F73" s="3"/>
      <c r="G73" s="1" t="e">
        <f t="shared" ref="G73:G74" si="9">VLOOKUP(F73,$J$2:$K$3,2,FALSE)</f>
        <v>#N/A</v>
      </c>
    </row>
    <row r="74" spans="1:7" ht="45" x14ac:dyDescent="0.25">
      <c r="A74" s="5" t="s">
        <v>200</v>
      </c>
      <c r="B74" s="5" t="s">
        <v>1</v>
      </c>
      <c r="C74" s="5" t="s">
        <v>154</v>
      </c>
      <c r="D74" s="5" t="s">
        <v>201</v>
      </c>
      <c r="E74" s="5" t="s">
        <v>202</v>
      </c>
      <c r="F74" s="3"/>
      <c r="G74" s="1" t="e">
        <f t="shared" si="9"/>
        <v>#N/A</v>
      </c>
    </row>
    <row r="75" spans="1:7" ht="30" x14ac:dyDescent="0.25">
      <c r="A75" s="5" t="s">
        <v>203</v>
      </c>
      <c r="C75" s="5" t="s">
        <v>154</v>
      </c>
      <c r="D75" s="5" t="s">
        <v>204</v>
      </c>
      <c r="E75" s="5" t="s">
        <v>205</v>
      </c>
      <c r="F75" s="3"/>
      <c r="G75" s="1" t="e">
        <f t="shared" si="7"/>
        <v>#N/A</v>
      </c>
    </row>
    <row r="76" spans="1:7" ht="45" x14ac:dyDescent="0.25">
      <c r="A76" s="5" t="s">
        <v>206</v>
      </c>
      <c r="C76" s="5" t="s">
        <v>154</v>
      </c>
      <c r="D76" s="5" t="s">
        <v>204</v>
      </c>
      <c r="E76" s="5" t="s">
        <v>207</v>
      </c>
      <c r="F76" s="3"/>
      <c r="G76" s="1" t="e">
        <f t="shared" si="7"/>
        <v>#N/A</v>
      </c>
    </row>
    <row r="77" spans="1:7" ht="45" x14ac:dyDescent="0.25">
      <c r="A77" s="5" t="s">
        <v>208</v>
      </c>
      <c r="C77" s="5" t="s">
        <v>154</v>
      </c>
      <c r="D77" s="5" t="s">
        <v>209</v>
      </c>
      <c r="E77" s="5" t="s">
        <v>210</v>
      </c>
      <c r="F77" s="3"/>
      <c r="G77" s="1" t="e">
        <f t="shared" si="7"/>
        <v>#N/A</v>
      </c>
    </row>
    <row r="78" spans="1:7" ht="60" x14ac:dyDescent="0.25">
      <c r="A78" s="5" t="s">
        <v>211</v>
      </c>
      <c r="B78" s="5" t="s">
        <v>1</v>
      </c>
      <c r="C78" s="5" t="s">
        <v>154</v>
      </c>
      <c r="D78" s="5" t="s">
        <v>212</v>
      </c>
      <c r="E78" s="5" t="s">
        <v>213</v>
      </c>
      <c r="F78" s="3"/>
      <c r="G78" s="1" t="e">
        <f>VLOOKUP(F78,$J$2:$K$3,2,FALSE)</f>
        <v>#N/A</v>
      </c>
    </row>
    <row r="79" spans="1:7" ht="30" x14ac:dyDescent="0.25">
      <c r="A79" s="5" t="s">
        <v>214</v>
      </c>
      <c r="C79" s="5" t="s">
        <v>154</v>
      </c>
      <c r="D79" s="5" t="s">
        <v>215</v>
      </c>
      <c r="E79" s="5" t="s">
        <v>216</v>
      </c>
      <c r="F79" s="3"/>
      <c r="G79" s="1" t="e">
        <f t="shared" si="7"/>
        <v>#N/A</v>
      </c>
    </row>
    <row r="80" spans="1:7" ht="60" x14ac:dyDescent="0.25">
      <c r="A80" s="5" t="s">
        <v>217</v>
      </c>
      <c r="C80" s="5" t="s">
        <v>154</v>
      </c>
      <c r="D80" s="5" t="s">
        <v>151</v>
      </c>
      <c r="E80" s="5" t="s">
        <v>218</v>
      </c>
      <c r="F80" s="3"/>
      <c r="G80" s="1" t="e">
        <f t="shared" si="7"/>
        <v>#N/A</v>
      </c>
    </row>
    <row r="81" spans="1:7" ht="45" x14ac:dyDescent="0.25">
      <c r="A81" s="5" t="s">
        <v>219</v>
      </c>
      <c r="B81" s="5" t="s">
        <v>1</v>
      </c>
      <c r="C81" s="5" t="s">
        <v>154</v>
      </c>
      <c r="D81" s="5" t="s">
        <v>151</v>
      </c>
      <c r="E81" s="5" t="s">
        <v>220</v>
      </c>
      <c r="F81" s="3"/>
      <c r="G81" s="1" t="e">
        <f t="shared" ref="G81:G84" si="10">VLOOKUP(F81,$J$2:$K$3,2,FALSE)</f>
        <v>#N/A</v>
      </c>
    </row>
    <row r="82" spans="1:7" ht="30" x14ac:dyDescent="0.25">
      <c r="A82" s="5" t="s">
        <v>221</v>
      </c>
      <c r="B82" s="5" t="s">
        <v>1</v>
      </c>
      <c r="C82" s="5" t="s">
        <v>154</v>
      </c>
      <c r="D82" s="5" t="s">
        <v>151</v>
      </c>
      <c r="E82" s="5" t="s">
        <v>222</v>
      </c>
      <c r="F82" s="3"/>
      <c r="G82" s="1" t="e">
        <f t="shared" si="10"/>
        <v>#N/A</v>
      </c>
    </row>
    <row r="83" spans="1:7" ht="75" x14ac:dyDescent="0.25">
      <c r="A83" s="5" t="s">
        <v>223</v>
      </c>
      <c r="B83" s="5" t="s">
        <v>1</v>
      </c>
      <c r="C83" s="5" t="s">
        <v>224</v>
      </c>
      <c r="D83" s="5" t="s">
        <v>225</v>
      </c>
      <c r="E83" s="5" t="s">
        <v>226</v>
      </c>
      <c r="F83" s="3"/>
      <c r="G83" s="1" t="e">
        <f t="shared" si="10"/>
        <v>#N/A</v>
      </c>
    </row>
    <row r="84" spans="1:7" ht="30" x14ac:dyDescent="0.25">
      <c r="A84" s="5" t="s">
        <v>227</v>
      </c>
      <c r="B84" s="5" t="s">
        <v>1</v>
      </c>
      <c r="C84" s="5" t="s">
        <v>224</v>
      </c>
      <c r="D84" s="5" t="s">
        <v>228</v>
      </c>
      <c r="E84" s="5" t="s">
        <v>229</v>
      </c>
      <c r="F84" s="3"/>
      <c r="G84" s="1" t="e">
        <f t="shared" si="10"/>
        <v>#N/A</v>
      </c>
    </row>
    <row r="85" spans="1:7" ht="45" x14ac:dyDescent="0.25">
      <c r="A85" s="5" t="s">
        <v>230</v>
      </c>
      <c r="C85" s="5" t="s">
        <v>224</v>
      </c>
      <c r="D85" s="5" t="s">
        <v>228</v>
      </c>
      <c r="E85" s="5" t="s">
        <v>231</v>
      </c>
      <c r="F85" s="3"/>
      <c r="G85" s="1" t="e">
        <f t="shared" si="7"/>
        <v>#N/A</v>
      </c>
    </row>
    <row r="86" spans="1:7" ht="30" x14ac:dyDescent="0.25">
      <c r="A86" s="5" t="s">
        <v>232</v>
      </c>
      <c r="B86" s="5" t="s">
        <v>1</v>
      </c>
      <c r="C86" s="5" t="s">
        <v>224</v>
      </c>
      <c r="D86" s="5" t="s">
        <v>173</v>
      </c>
      <c r="E86" s="5" t="s">
        <v>233</v>
      </c>
      <c r="F86" s="3"/>
      <c r="G86" s="1" t="e">
        <f>VLOOKUP(F86,$J$2:$K$3,2,FALSE)</f>
        <v>#N/A</v>
      </c>
    </row>
    <row r="87" spans="1:7" ht="30" x14ac:dyDescent="0.25">
      <c r="A87" s="5" t="s">
        <v>234</v>
      </c>
      <c r="C87" s="5" t="s">
        <v>224</v>
      </c>
      <c r="D87" s="5" t="s">
        <v>165</v>
      </c>
      <c r="E87" s="5" t="s">
        <v>235</v>
      </c>
      <c r="F87" s="3"/>
      <c r="G87" s="1" t="e">
        <f t="shared" si="7"/>
        <v>#N/A</v>
      </c>
    </row>
    <row r="89" spans="1:7" x14ac:dyDescent="0.25">
      <c r="F89" s="5" t="s">
        <v>236</v>
      </c>
      <c r="G89" s="6" t="e">
        <f>SUM(G2:G87)</f>
        <v>#N/A</v>
      </c>
    </row>
  </sheetData>
  <sheetProtection algorithmName="SHA-512" hashValue="UZYahtzHspkUyxgf9ZQFuF1gItAfuYhY7TyV1QpAtgjbPRjqfeS9p6Tm5/y+J6PgtyNSscKD97/6x/a4K4KRSg==" saltValue="fLALhKnz9KLA9tlysi/UWw==" spinCount="100000" sheet="1" objects="1" scenarios="1"/>
  <autoFilter ref="A1:E87" xr:uid="{D3B69055-EA89-4BBA-B8E1-E071A8845105}">
    <sortState ref="A2:E87">
      <sortCondition ref="A1:A87"/>
    </sortState>
  </autoFilter>
  <phoneticPr fontId="4" type="noConversion"/>
  <dataValidations count="1">
    <dataValidation type="list" allowBlank="1" showInputMessage="1" showErrorMessage="1" sqref="F2:F87" xr:uid="{730976BC-80A9-4A90-9160-B278F4F70CDE}">
      <formula1>"Ja,Nee"</formula1>
    </dataValidation>
  </dataValidations>
  <pageMargins left="0.70866141732283472" right="0.70866141732283472" top="0.74803149606299213" bottom="0.74803149606299213" header="0.31496062992125984" footer="0.31496062992125984"/>
  <pageSetup paperSize="9" scale="55" fitToHeight="0" orientation="landscape" r:id="rId1"/>
  <ignoredErrors>
    <ignoredError sqref="G19 G85:G86 G62:G72 G78 G37 G4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o361d3ceefc4464b85133234aef79e41 xmlns="278c3c4d-f426-4f19-87e5-1f9242ca19bd">
      <Terms xmlns="http://schemas.microsoft.com/office/infopath/2007/PartnerControls"/>
    </o361d3ceefc4464b85133234aef79e41>
    <TaxCatchAll xmlns="0b5f3d42-507d-471e-96f8-021d54bb0904">
      <Value>25</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A4506362DE5B4AA0DC0767CDDD7C62" ma:contentTypeVersion="8" ma:contentTypeDescription="Een nieuw document maken." ma:contentTypeScope="" ma:versionID="c452b4a8d5fb949b47ce4a1564c5d128">
  <xsd:schema xmlns:xsd="http://www.w3.org/2001/XMLSchema" xmlns:xs="http://www.w3.org/2001/XMLSchema" xmlns:p="http://schemas.microsoft.com/office/2006/metadata/properties" xmlns:ns2="278c3c4d-f426-4f19-87e5-1f9242ca19bd" xmlns:ns3="0b5f3d42-507d-471e-96f8-021d54bb0904" xmlns:ns4="6d397152-a985-49d2-8eb2-6289571a1b12" targetNamespace="http://schemas.microsoft.com/office/2006/metadata/properties" ma:root="true" ma:fieldsID="0043345bfb65a6008dc9ca6060d95f73" ns2:_="" ns3:_="" ns4:_="">
    <xsd:import namespace="278c3c4d-f426-4f19-87e5-1f9242ca19bd"/>
    <xsd:import namespace="0b5f3d42-507d-471e-96f8-021d54bb0904"/>
    <xsd:import namespace="6d397152-a985-49d2-8eb2-6289571a1b12"/>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5f3d42-507d-471e-96f8-021d54bb0904"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9225171a-b184-46aa-9ddb-78f218fee30c}" ma:internalName="TaxCatchAll" ma:showField="CatchAllData" ma:web="0b5f3d42-507d-471e-96f8-021d54bb090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397152-a985-49d2-8eb2-6289571a1b1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70E9BD-C03C-40AD-AD1A-3FE2A4593A22}">
  <ds:schemaRefs>
    <ds:schemaRef ds:uri="http://purl.org/dc/elements/1.1/"/>
    <ds:schemaRef ds:uri="0b5f3d42-507d-471e-96f8-021d54bb0904"/>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278c3c4d-f426-4f19-87e5-1f9242ca19bd"/>
    <ds:schemaRef ds:uri="6d397152-a985-49d2-8eb2-6289571a1b12"/>
    <ds:schemaRef ds:uri="http://www.w3.org/XML/1998/namespace"/>
    <ds:schemaRef ds:uri="http://purl.org/dc/dcmitype/"/>
  </ds:schemaRefs>
</ds:datastoreItem>
</file>

<file path=customXml/itemProps2.xml><?xml version="1.0" encoding="utf-8"?>
<ds:datastoreItem xmlns:ds="http://schemas.openxmlformats.org/officeDocument/2006/customXml" ds:itemID="{886B348C-E1FA-494E-808C-50A39422702F}">
  <ds:schemaRefs>
    <ds:schemaRef ds:uri="http://schemas.microsoft.com/sharepoint/v3/contenttype/forms"/>
  </ds:schemaRefs>
</ds:datastoreItem>
</file>

<file path=customXml/itemProps3.xml><?xml version="1.0" encoding="utf-8"?>
<ds:datastoreItem xmlns:ds="http://schemas.openxmlformats.org/officeDocument/2006/customXml" ds:itemID="{AC8C5384-DB17-4EFF-83CC-EE4D817ED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b5f3d42-507d-471e-96f8-021d54bb0904"/>
    <ds:schemaRef ds:uri="6d397152-a985-49d2-8eb2-6289571a1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vt:lpstr>
      <vt:lpstr>Wensen!_Hlk133309384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Yvonne van Boxmeer</cp:lastModifiedBy>
  <cp:revision/>
  <dcterms:created xsi:type="dcterms:W3CDTF">2023-09-07T12:43:26Z</dcterms:created>
  <dcterms:modified xsi:type="dcterms:W3CDTF">2023-09-28T13:42:32Z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0x0101007EA4506362DE5B4AA0DC0767CDDD7C62</vt:lpwstr>
  </property>
  <property fmtid="{D5CDD505-2E9C-101B-9397-08002B2CF9AE}" pid="3" name="gshDocumentSoort">
    <vt:lpwstr>25;#Aanbestedingsdocument|b7dfb0d4-2e42-4021-b46b-6e99e72006ab</vt:lpwstr>
  </property>
  <property fmtid="{D5CDD505-2E9C-101B-9397-08002B2CF9AE}" pid="4" name="gshProjectfase">
    <vt:lpwstr/>
  </property>
  <property fmtid="{D5CDD505-2E9C-101B-9397-08002B2CF9AE}" pid="5" name="gshDocumentstatus">
    <vt:lpwstr>12;#Concept|fac772ea-c83a-4d2d-8153-73dc814209cd</vt:lpwstr>
  </property>
</Properties>
</file>