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IRNA - NVI8/"/>
    </mc:Choice>
  </mc:AlternateContent>
  <xr:revisionPtr revIDLastSave="13" documentId="8_{8D4B1688-1F8F-4D94-8109-F1CDEEA65743}" xr6:coauthVersionLast="47" xr6:coauthVersionMax="47" xr10:uidLastSave="{A7219876-EBC0-48B1-94D6-33DA9B30ABDB}"/>
  <bookViews>
    <workbookView xWindow="15077" yWindow="-1380" windowWidth="29349" windowHeight="10577" activeTab="5" xr2:uid="{84D2C6AF-7E94-45DE-BF59-3F67589655AA}"/>
  </bookViews>
  <sheets>
    <sheet name="Inschrijfprijs" sheetId="1" r:id="rId1"/>
    <sheet name="A. Implementatie" sheetId="13" r:id="rId2"/>
    <sheet name="B. Onderhoud" sheetId="9" r:id="rId3"/>
    <sheet name="C. Apparatuur" sheetId="2" r:id="rId4"/>
    <sheet name="1A" sheetId="14" r:id="rId5"/>
    <sheet name="1B" sheetId="15" r:id="rId6"/>
    <sheet name="2A" sheetId="17" r:id="rId7"/>
    <sheet name="2B" sheetId="18" r:id="rId8"/>
    <sheet name="3A" sheetId="20" r:id="rId9"/>
    <sheet name="3B" sheetId="21" r:id="rId10"/>
    <sheet name="4A" sheetId="23" r:id="rId11"/>
    <sheet name="4B" sheetId="24" r:id="rId12"/>
    <sheet name="5A" sheetId="26" r:id="rId13"/>
    <sheet name="5B" sheetId="27" r:id="rId14"/>
    <sheet name="6A" sheetId="29" r:id="rId15"/>
    <sheet name="6B" sheetId="30" r:id="rId16"/>
    <sheet name="7A" sheetId="32" r:id="rId17"/>
    <sheet name="7B" sheetId="33" r:id="rId18"/>
    <sheet name="8A" sheetId="35" r:id="rId19"/>
    <sheet name="8B" sheetId="36" r:id="rId20"/>
    <sheet name="9A" sheetId="38" r:id="rId21"/>
    <sheet name="9B" sheetId="39" r:id="rId22"/>
  </sheets>
  <definedNames>
    <definedName name="_xlnm.Print_Area" localSheetId="1">'A. Implementatie'!$A$1:$C$20</definedName>
    <definedName name="_xlnm.Print_Area" localSheetId="2">'B. Onderhoud'!$A$1:$E$10</definedName>
    <definedName name="_xlnm.Print_Area" localSheetId="3">'C. Apparatuur'!$A$1:$F$14</definedName>
    <definedName name="_xlnm.Print_Area" localSheetId="0">Inschrijfprijs!$A$1:$D$13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4" l="1"/>
  <c r="F13" i="2"/>
  <c r="G43" i="9"/>
  <c r="F5" i="2"/>
  <c r="G4" i="9"/>
  <c r="G29" i="39" l="1"/>
  <c r="G29" i="38"/>
  <c r="G29" i="36"/>
  <c r="G29" i="35"/>
  <c r="G29" i="33"/>
  <c r="G29" i="32"/>
  <c r="G29" i="30"/>
  <c r="G29" i="29"/>
  <c r="G29" i="27"/>
  <c r="G29" i="26"/>
  <c r="G29" i="24"/>
  <c r="G29" i="23"/>
  <c r="G29" i="21"/>
  <c r="G29" i="20"/>
  <c r="G29" i="18"/>
  <c r="G29" i="17"/>
  <c r="G29" i="15"/>
  <c r="G28" i="9"/>
  <c r="G27" i="9"/>
  <c r="G26" i="9"/>
  <c r="G25" i="9"/>
  <c r="G24" i="9"/>
  <c r="G23" i="9"/>
  <c r="G22" i="9"/>
  <c r="G21" i="9"/>
  <c r="G17" i="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4" i="39"/>
  <c r="G30" i="39" s="1"/>
  <c r="D46" i="2" s="1"/>
  <c r="F46" i="2" s="1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4" i="38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G4" i="36"/>
  <c r="G30" i="36" s="1"/>
  <c r="D41" i="2" s="1"/>
  <c r="F41" i="2" s="1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G5" i="35"/>
  <c r="G4" i="35"/>
  <c r="G30" i="35" s="1"/>
  <c r="D40" i="2" s="1"/>
  <c r="F40" i="2" s="1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G4" i="33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4" i="27"/>
  <c r="G30" i="27" s="1"/>
  <c r="D26" i="2" s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0" i="18" s="1"/>
  <c r="D11" i="2" s="1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0" i="15" s="1"/>
  <c r="D6" i="2" s="1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9" i="14"/>
  <c r="G30" i="14" s="1"/>
  <c r="C25" i="2"/>
  <c r="C26" i="2"/>
  <c r="C31" i="2"/>
  <c r="C30" i="2"/>
  <c r="C36" i="2"/>
  <c r="C35" i="2"/>
  <c r="C41" i="2"/>
  <c r="C40" i="2"/>
  <c r="C46" i="2"/>
  <c r="C45" i="2"/>
  <c r="C21" i="2"/>
  <c r="C20" i="2"/>
  <c r="C16" i="2"/>
  <c r="C15" i="2"/>
  <c r="C11" i="2"/>
  <c r="C10" i="2"/>
  <c r="C6" i="2"/>
  <c r="C5" i="2"/>
  <c r="E21" i="2"/>
  <c r="E20" i="2"/>
  <c r="G30" i="38" l="1"/>
  <c r="D45" i="2" s="1"/>
  <c r="F45" i="2" s="1"/>
  <c r="F43" i="2"/>
  <c r="G30" i="29"/>
  <c r="D30" i="2" s="1"/>
  <c r="F30" i="2" s="1"/>
  <c r="G30" i="24"/>
  <c r="D21" i="2" s="1"/>
  <c r="G30" i="23"/>
  <c r="D20" i="2" s="1"/>
  <c r="G30" i="21"/>
  <c r="D16" i="2" s="1"/>
  <c r="G30" i="17"/>
  <c r="D10" i="2" s="1"/>
  <c r="G30" i="33"/>
  <c r="D36" i="2" s="1"/>
  <c r="F36" i="2" s="1"/>
  <c r="G30" i="32"/>
  <c r="D35" i="2" s="1"/>
  <c r="F35" i="2" s="1"/>
  <c r="G30" i="30"/>
  <c r="D31" i="2" s="1"/>
  <c r="F31" i="2" s="1"/>
  <c r="G30" i="26"/>
  <c r="D25" i="2" s="1"/>
  <c r="F25" i="2" s="1"/>
  <c r="G30" i="20"/>
  <c r="D15" i="2" s="1"/>
  <c r="D5" i="2"/>
  <c r="F26" i="2"/>
  <c r="F48" i="2" l="1"/>
  <c r="F28" i="2"/>
  <c r="F33" i="2"/>
  <c r="F38" i="2" l="1"/>
  <c r="F21" i="2" l="1"/>
  <c r="F20" i="2"/>
  <c r="F16" i="2"/>
  <c r="F15" i="2"/>
  <c r="F11" i="2"/>
  <c r="F10" i="2"/>
  <c r="F6" i="2"/>
  <c r="F8" i="2" l="1"/>
  <c r="F23" i="2"/>
  <c r="F18" i="2"/>
  <c r="F55" i="2" l="1"/>
  <c r="D5" i="1" s="1"/>
  <c r="G5" i="9" l="1"/>
  <c r="G6" i="9"/>
  <c r="G7" i="9"/>
  <c r="G8" i="9"/>
  <c r="G9" i="9"/>
  <c r="G10" i="9"/>
  <c r="G11" i="9"/>
  <c r="G12" i="9"/>
  <c r="G13" i="9"/>
  <c r="G14" i="9"/>
  <c r="G15" i="9"/>
  <c r="G16" i="9"/>
  <c r="G35" i="9"/>
  <c r="G36" i="9"/>
  <c r="G37" i="9"/>
  <c r="G38" i="9"/>
  <c r="G29" i="9"/>
  <c r="G30" i="9"/>
  <c r="G31" i="9"/>
  <c r="G32" i="9"/>
  <c r="G40" i="9"/>
  <c r="G41" i="9"/>
  <c r="G42" i="9"/>
  <c r="G33" i="9"/>
  <c r="G34" i="9"/>
  <c r="A5" i="13"/>
  <c r="A6" i="13" s="1"/>
  <c r="C7" i="13"/>
  <c r="D3" i="1" s="1"/>
  <c r="D4" i="1" l="1"/>
  <c r="D6" i="1" l="1"/>
</calcChain>
</file>

<file path=xl/sharedStrings.xml><?xml version="1.0" encoding="utf-8"?>
<sst xmlns="http://schemas.openxmlformats.org/spreadsheetml/2006/main" count="332" uniqueCount="112">
  <si>
    <t xml:space="preserve">EA2023010 Europese aanbesteding IRNA: Bijlage C - Subgunningscriterium Prijs </t>
  </si>
  <si>
    <t>A</t>
  </si>
  <si>
    <t>Kosten voor Implementatie</t>
  </si>
  <si>
    <t>Eenmalig</t>
  </si>
  <si>
    <t>B</t>
  </si>
  <si>
    <t>Kosten voor Onderhoud</t>
  </si>
  <si>
    <t>Jaarlijks</t>
  </si>
  <si>
    <t>C</t>
  </si>
  <si>
    <t>Variabel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</si>
  <si>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</si>
  <si>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</si>
  <si>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</si>
  <si>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</si>
  <si>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</si>
  <si>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</si>
  <si>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</si>
  <si>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</si>
  <si>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Eenmalige kosten voor Implementatie *</t>
  </si>
  <si>
    <t>Implementatiekosten</t>
  </si>
  <si>
    <t>Inrichten en beschikbaar maken van de Portal voor SVB gebruikers (conform het Projectplan)</t>
  </si>
  <si>
    <t>Overnemen/verlengen/afsluiten van supportcontracten voorafgaand aan de Ingangsdatum</t>
  </si>
  <si>
    <t>Overige werkzaamheden voor het inrichten en beschikbaar maken van de Dienstverlening</t>
  </si>
  <si>
    <t>TOTAAL</t>
  </si>
  <si>
    <t>* Randvoorwaarden zoals beschreven in paragraaf 5.9.2 van het Beschrijvend document zijn van toepassing op dit Prijzenblad.</t>
  </si>
  <si>
    <t>4HR Respons 24x7</t>
  </si>
  <si>
    <t>6HR Reparatie 7x24</t>
  </si>
  <si>
    <t>Totaalkosten</t>
  </si>
  <si>
    <t>Apollo 4200 Gen10</t>
  </si>
  <si>
    <t>2 with DMR</t>
  </si>
  <si>
    <t>DL360 Gen10+</t>
  </si>
  <si>
    <t>ProLiant BL460c Gen10</t>
  </si>
  <si>
    <t>ProLiant BL460c Gen9</t>
  </si>
  <si>
    <t>ProLiant DL380 Gen10</t>
  </si>
  <si>
    <t>ProLiant DL380 Gen9</t>
  </si>
  <si>
    <t>Synergy 480 Gen10</t>
  </si>
  <si>
    <t>Enclosure HPE C7000</t>
  </si>
  <si>
    <t>Enclosure HPE SY12000</t>
  </si>
  <si>
    <t>MSA2060</t>
  </si>
  <si>
    <t>Primera A670</t>
  </si>
  <si>
    <t>SN6600B</t>
  </si>
  <si>
    <t>StoreOnce 5200</t>
  </si>
  <si>
    <t>HPE FF 5700-48G-4XG-2QSFP+</t>
  </si>
  <si>
    <t>HPE FF 5930-4Slot</t>
  </si>
  <si>
    <t>Aruba 2920 24G POE+ Switch</t>
  </si>
  <si>
    <t>Aruba 2930F 24G PoE+ 4SFP+ Swch</t>
  </si>
  <si>
    <t>Aruba 3810M-16SFP_-2-slot Switch</t>
  </si>
  <si>
    <t>Aruba 6300F 24G 4SFP56 Sw</t>
  </si>
  <si>
    <t>Aruba 8360 24p 10G SFP_SFP_ and 2p 40_100G QSFP__QSFP28 switch</t>
  </si>
  <si>
    <t>Aruba ClearPass 5K DL20 HW</t>
  </si>
  <si>
    <t>HPE Aruba 5406R zl2 Switch</t>
  </si>
  <si>
    <t>Gigamon GTP-A2/SF</t>
  </si>
  <si>
    <t>ADVA OSA 5412 WITH OCXO</t>
  </si>
  <si>
    <t>Aruba 7030 (RW) 64 AP Branch Cntlr</t>
  </si>
  <si>
    <t>Aruba 7205 (RW) Controller</t>
  </si>
  <si>
    <t>Aruba AP-315 Dual 2x2/4x4 802.11ac AP</t>
  </si>
  <si>
    <t>Aruba Mobility Master 1000 AP HW App</t>
  </si>
  <si>
    <t>F5 BIG-IP i2600</t>
  </si>
  <si>
    <t>F5 BIG-IP i4600</t>
  </si>
  <si>
    <t>Check Point 15400</t>
  </si>
  <si>
    <t>Check Point 7000</t>
  </si>
  <si>
    <t>Check Point Smart-1</t>
  </si>
  <si>
    <t>CPAP-SG1800-SNBT</t>
  </si>
  <si>
    <t>B1-105-HW-AC</t>
  </si>
  <si>
    <t>ND-1405</t>
  </si>
  <si>
    <t>TE-1405</t>
  </si>
  <si>
    <t>TE-805-HW-AC</t>
  </si>
  <si>
    <t>Merknaam</t>
  </si>
  <si>
    <t>Aanschafprijs</t>
  </si>
  <si>
    <t>Aantal</t>
  </si>
  <si>
    <t xml:space="preserve">Rackserver </t>
  </si>
  <si>
    <t>Conform specificaties PVE</t>
  </si>
  <si>
    <t>SUBTOTAAL</t>
  </si>
  <si>
    <t>Bladeserver</t>
  </si>
  <si>
    <t>SAN storage</t>
  </si>
  <si>
    <t>DC Core switch/router</t>
  </si>
  <si>
    <t>CC Core switch/router</t>
  </si>
  <si>
    <t>Access switch</t>
  </si>
  <si>
    <t>Access point</t>
  </si>
  <si>
    <t>Application Delivery Controller</t>
  </si>
  <si>
    <t>Firewall</t>
  </si>
  <si>
    <t>IPAM/DHCP/DNS</t>
  </si>
  <si>
    <t>#1</t>
  </si>
  <si>
    <t>Rackserver</t>
  </si>
  <si>
    <t>Merk-A</t>
  </si>
  <si>
    <t>Productnummer</t>
  </si>
  <si>
    <t>Omschrijving</t>
  </si>
  <si>
    <t>Listprijs</t>
  </si>
  <si>
    <t>Korting</t>
  </si>
  <si>
    <t>Totaalprijs</t>
  </si>
  <si>
    <t>Merk-B</t>
  </si>
  <si>
    <t>Merk-C</t>
  </si>
  <si>
    <t>#2</t>
  </si>
  <si>
    <t>#3</t>
  </si>
  <si>
    <t>#4</t>
  </si>
  <si>
    <t>#5</t>
  </si>
  <si>
    <t>#6</t>
  </si>
  <si>
    <t>#7</t>
  </si>
  <si>
    <t>#8</t>
  </si>
  <si>
    <t>Application Delivery 
Controller</t>
  </si>
  <si>
    <t>#9</t>
  </si>
  <si>
    <t>3 jaar Onderhoud - 4HR Respons 24x7</t>
  </si>
  <si>
    <t>Aanschafkosten voor (fabrieks)nieuwe Apparatuur *</t>
  </si>
  <si>
    <t>Kosten voor (fabrieks)nieuwe Apparatuur</t>
  </si>
  <si>
    <r>
      <t xml:space="preserve">3 jaar Onderhoud - Next Business Day </t>
    </r>
    <r>
      <rPr>
        <b/>
        <strike/>
        <sz val="11"/>
        <color theme="1"/>
        <rFont val="Calibri"/>
        <family val="2"/>
        <scheme val="minor"/>
      </rPr>
      <t>5x10</t>
    </r>
    <r>
      <rPr>
        <b/>
        <sz val="11"/>
        <color rgb="FFFF0000"/>
        <rFont val="Calibri"/>
        <family val="2"/>
        <scheme val="minor"/>
      </rPr>
      <t xml:space="preserve"> 5x8</t>
    </r>
  </si>
  <si>
    <t>JAARLIJKS</t>
  </si>
  <si>
    <r>
      <rPr>
        <b/>
        <strike/>
        <sz val="11"/>
        <color theme="1"/>
        <rFont val="Calibri"/>
        <family val="2"/>
        <scheme val="minor"/>
      </rPr>
      <t>Maandelijks</t>
    </r>
    <r>
      <rPr>
        <b/>
        <sz val="11"/>
        <color theme="1"/>
        <rFont val="Calibri"/>
        <family val="2"/>
        <scheme val="minor"/>
      </rPr>
      <t xml:space="preserve"> 
</t>
    </r>
    <r>
      <rPr>
        <b/>
        <sz val="11"/>
        <color rgb="FFFF0000"/>
        <rFont val="Calibri"/>
        <family val="2"/>
        <scheme val="minor"/>
      </rPr>
      <t>Jaarlijks</t>
    </r>
    <r>
      <rPr>
        <b/>
        <sz val="11"/>
        <color theme="1"/>
        <rFont val="Calibri"/>
        <family val="2"/>
        <scheme val="minor"/>
      </rPr>
      <t xml:space="preserve"> Tarief</t>
    </r>
  </si>
  <si>
    <t>Vervallen per NVI-3</t>
  </si>
  <si>
    <t>Vervallen per NVI-4</t>
  </si>
  <si>
    <t>Vervallen per NVI-5</t>
  </si>
  <si>
    <r>
      <t xml:space="preserve">NBD Reparatie </t>
    </r>
    <r>
      <rPr>
        <b/>
        <strike/>
        <sz val="11"/>
        <color theme="1"/>
        <rFont val="Calibri"/>
        <family val="2"/>
        <scheme val="minor"/>
      </rPr>
      <t>5x10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5x8</t>
    </r>
  </si>
  <si>
    <t>Vervallen per NVI-8</t>
  </si>
  <si>
    <r>
      <rPr>
        <strike/>
        <sz val="16"/>
        <color theme="1"/>
        <rFont val="Calibri"/>
        <family val="2"/>
        <scheme val="minor"/>
      </rPr>
      <t>Maandelijkse</t>
    </r>
    <r>
      <rPr>
        <sz val="16"/>
        <color theme="1"/>
        <rFont val="Calibri"/>
        <family val="2"/>
        <scheme val="minor"/>
      </rPr>
      <t xml:space="preserve"> Jaarlijkse tarieven voor Onderhoud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</si>
</sst>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2" fontId="2" fillId="0" borderId="0" xfId="0" applyNumberFormat="1" applyFont="1"/>
    <xf numFmtId="0" fontId="5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/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4" xfId="0" applyFill="1" applyBorder="1"/>
    <xf numFmtId="0" fontId="0" fillId="3" borderId="9" xfId="0" applyFill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5" fontId="0" fillId="2" borderId="5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right" vertical="center"/>
    </xf>
    <xf numFmtId="165" fontId="0" fillId="2" borderId="10" xfId="0" applyNumberFormat="1" applyFill="1" applyBorder="1" applyAlignment="1">
      <alignment horizontal="right"/>
    </xf>
    <xf numFmtId="165" fontId="0" fillId="2" borderId="12" xfId="0" applyNumberFormat="1" applyFill="1" applyBorder="1" applyAlignment="1">
      <alignment horizontal="right"/>
    </xf>
    <xf numFmtId="165" fontId="0" fillId="2" borderId="13" xfId="0" applyNumberFormat="1" applyFill="1" applyBorder="1" applyAlignment="1">
      <alignment horizontal="right"/>
    </xf>
    <xf numFmtId="165" fontId="0" fillId="2" borderId="17" xfId="0" applyNumberFormat="1" applyFill="1" applyBorder="1" applyAlignment="1">
      <alignment horizontal="right"/>
    </xf>
    <xf numFmtId="0" fontId="0" fillId="3" borderId="14" xfId="0" applyFill="1" applyBorder="1"/>
    <xf numFmtId="0" fontId="0" fillId="3" borderId="13" xfId="0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wrapText="1"/>
    </xf>
    <xf numFmtId="165" fontId="0" fillId="3" borderId="6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/>
    </xf>
    <xf numFmtId="165" fontId="0" fillId="3" borderId="11" xfId="0" applyNumberFormat="1" applyFill="1" applyBorder="1" applyAlignment="1">
      <alignment horizontal="right"/>
    </xf>
    <xf numFmtId="165" fontId="0" fillId="3" borderId="15" xfId="0" applyNumberFormat="1" applyFill="1" applyBorder="1" applyAlignment="1">
      <alignment horizontal="right"/>
    </xf>
    <xf numFmtId="165" fontId="0" fillId="3" borderId="18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/>
    </xf>
    <xf numFmtId="0" fontId="5" fillId="0" borderId="9" xfId="0" applyFont="1" applyBorder="1"/>
    <xf numFmtId="1" fontId="0" fillId="3" borderId="5" xfId="0" applyNumberForma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1" fillId="3" borderId="4" xfId="0" applyFont="1" applyFill="1" applyBorder="1"/>
    <xf numFmtId="0" fontId="8" fillId="0" borderId="9" xfId="0" applyFont="1" applyBorder="1"/>
    <xf numFmtId="0" fontId="8" fillId="0" borderId="0" xfId="0" applyFont="1"/>
    <xf numFmtId="0" fontId="2" fillId="0" borderId="7" xfId="0" applyFont="1" applyBorder="1"/>
    <xf numFmtId="2" fontId="0" fillId="3" borderId="5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6" fontId="0" fillId="3" borderId="5" xfId="0" applyNumberFormat="1" applyFill="1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5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4" fontId="0" fillId="0" borderId="0" xfId="0" applyNumberFormat="1"/>
    <xf numFmtId="164" fontId="0" fillId="3" borderId="12" xfId="0" applyNumberFormat="1" applyFill="1" applyBorder="1" applyAlignment="1">
      <alignment horizontal="center"/>
    </xf>
    <xf numFmtId="10" fontId="0" fillId="2" borderId="2" xfId="0" applyNumberFormat="1" applyFill="1" applyBorder="1"/>
    <xf numFmtId="165" fontId="0" fillId="0" borderId="2" xfId="0" applyNumberFormat="1" applyBorder="1"/>
    <xf numFmtId="0" fontId="0" fillId="3" borderId="19" xfId="0" applyFill="1" applyBorder="1"/>
    <xf numFmtId="0" fontId="0" fillId="3" borderId="20" xfId="0" applyFill="1" applyBorder="1" applyAlignment="1">
      <alignment horizontal="center"/>
    </xf>
    <xf numFmtId="165" fontId="1" fillId="0" borderId="3" xfId="0" applyNumberFormat="1" applyFont="1" applyBorder="1" applyAlignment="1">
      <alignment horizontal="right" vertical="center"/>
    </xf>
    <xf numFmtId="165" fontId="0" fillId="2" borderId="22" xfId="0" applyNumberFormat="1" applyFill="1" applyBorder="1" applyAlignment="1">
      <alignment horizontal="right"/>
    </xf>
    <xf numFmtId="165" fontId="0" fillId="3" borderId="23" xfId="0" applyNumberFormat="1" applyFill="1" applyBorder="1" applyAlignment="1">
      <alignment horizontal="right"/>
    </xf>
    <xf numFmtId="165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5" fontId="1" fillId="0" borderId="3" xfId="0" applyNumberFormat="1" applyFont="1" applyBorder="1"/>
    <xf numFmtId="165" fontId="0" fillId="2" borderId="6" xfId="0" applyNumberFormat="1" applyFill="1" applyBorder="1"/>
    <xf numFmtId="165" fontId="0" fillId="2" borderId="8" xfId="0" applyNumberFormat="1" applyFill="1" applyBorder="1"/>
    <xf numFmtId="165" fontId="0" fillId="2" borderId="11" xfId="0" applyNumberFormat="1" applyFill="1" applyBorder="1"/>
    <xf numFmtId="165" fontId="0" fillId="0" borderId="1" xfId="0" applyNumberFormat="1" applyBorder="1"/>
    <xf numFmtId="165" fontId="0" fillId="3" borderId="5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5" fillId="3" borderId="10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165" fontId="5" fillId="3" borderId="11" xfId="0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1" fillId="5" borderId="4" xfId="0" applyFont="1" applyFill="1" applyBorder="1"/>
    <xf numFmtId="165" fontId="0" fillId="5" borderId="5" xfId="0" applyNumberFormat="1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0" fontId="5" fillId="5" borderId="9" xfId="0" applyFont="1" applyFill="1" applyBorder="1"/>
    <xf numFmtId="0" fontId="5" fillId="5" borderId="10" xfId="0" applyFont="1" applyFill="1" applyBorder="1" applyAlignment="1">
      <alignment horizontal="center"/>
    </xf>
    <xf numFmtId="165" fontId="5" fillId="5" borderId="10" xfId="0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5" fontId="5" fillId="5" borderId="11" xfId="0" applyNumberFormat="1" applyFont="1" applyFill="1" applyBorder="1" applyAlignment="1">
      <alignment horizontal="center"/>
    </xf>
    <xf numFmtId="0" fontId="10" fillId="5" borderId="7" xfId="0" applyFont="1" applyFill="1" applyBorder="1"/>
    <xf numFmtId="1" fontId="0" fillId="5" borderId="2" xfId="0" applyNumberFormat="1" applyFill="1" applyBorder="1" applyAlignment="1">
      <alignment horizontal="center"/>
    </xf>
    <xf numFmtId="166" fontId="0" fillId="5" borderId="2" xfId="0" applyNumberFormat="1" applyFill="1" applyBorder="1" applyAlignment="1">
      <alignment horizontal="center"/>
    </xf>
    <xf numFmtId="0" fontId="2" fillId="5" borderId="7" xfId="0" applyFont="1" applyFill="1" applyBorder="1"/>
    <xf numFmtId="0" fontId="8" fillId="0" borderId="0" xfId="0" applyFont="1" applyAlignment="1">
      <alignment horizontal="right" vertical="center"/>
    </xf>
    <xf numFmtId="0" fontId="12" fillId="0" borderId="0" xfId="0" applyFont="1"/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165" fontId="0" fillId="5" borderId="5" xfId="0" applyNumberFormat="1" applyFill="1" applyBorder="1" applyAlignment="1">
      <alignment horizontal="right"/>
    </xf>
    <xf numFmtId="165" fontId="0" fillId="5" borderId="6" xfId="0" applyNumberFormat="1" applyFill="1" applyBorder="1" applyAlignment="1">
      <alignment horizontal="right"/>
    </xf>
    <xf numFmtId="0" fontId="0" fillId="5" borderId="14" xfId="0" applyFill="1" applyBorder="1"/>
    <xf numFmtId="0" fontId="0" fillId="5" borderId="13" xfId="0" applyFill="1" applyBorder="1" applyAlignment="1">
      <alignment horizontal="center"/>
    </xf>
    <xf numFmtId="165" fontId="0" fillId="5" borderId="13" xfId="0" applyNumberFormat="1" applyFill="1" applyBorder="1" applyAlignment="1">
      <alignment horizontal="right"/>
    </xf>
    <xf numFmtId="165" fontId="0" fillId="5" borderId="15" xfId="0" applyNumberFormat="1" applyFill="1" applyBorder="1" applyAlignment="1">
      <alignment horizontal="right"/>
    </xf>
    <xf numFmtId="0" fontId="0" fillId="5" borderId="16" xfId="0" applyFill="1" applyBorder="1"/>
    <xf numFmtId="0" fontId="0" fillId="5" borderId="17" xfId="0" applyFill="1" applyBorder="1" applyAlignment="1">
      <alignment horizontal="center"/>
    </xf>
    <xf numFmtId="165" fontId="0" fillId="5" borderId="17" xfId="0" applyNumberFormat="1" applyFill="1" applyBorder="1" applyAlignment="1">
      <alignment horizontal="right"/>
    </xf>
    <xf numFmtId="165" fontId="0" fillId="5" borderId="18" xfId="0" applyNumberFormat="1" applyFill="1" applyBorder="1" applyAlignment="1">
      <alignment horizontal="right"/>
    </xf>
    <xf numFmtId="0" fontId="11" fillId="0" borderId="0" xfId="0" applyFont="1"/>
    <xf numFmtId="0" fontId="0" fillId="5" borderId="19" xfId="0" applyFill="1" applyBorder="1"/>
    <xf numFmtId="0" fontId="0" fillId="5" borderId="20" xfId="0" applyFill="1" applyBorder="1" applyAlignment="1">
      <alignment horizontal="center"/>
    </xf>
    <xf numFmtId="165" fontId="0" fillId="5" borderId="20" xfId="0" applyNumberFormat="1" applyFill="1" applyBorder="1" applyAlignment="1">
      <alignment horizontal="right"/>
    </xf>
    <xf numFmtId="165" fontId="0" fillId="5" borderId="21" xfId="0" applyNumberFormat="1" applyFill="1" applyBorder="1" applyAlignment="1">
      <alignment horizontal="right"/>
    </xf>
    <xf numFmtId="0" fontId="2" fillId="2" borderId="2" xfId="0" applyFont="1" applyFill="1" applyBorder="1"/>
    <xf numFmtId="0" fontId="0" fillId="0" borderId="2" xfId="0" applyBorder="1"/>
    <xf numFmtId="0" fontId="0" fillId="2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2594321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81D0AF-372A-4CC4-8772-E36B12051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2</xdr:col>
      <xdr:colOff>346</xdr:colOff>
      <xdr:row>0</xdr:row>
      <xdr:rowOff>916395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2</xdr:col>
      <xdr:colOff>208623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F16"/>
  <sheetViews>
    <sheetView zoomScaleNormal="100" workbookViewId="0">
      <selection activeCell="J7" sqref="J7"/>
    </sheetView>
  </sheetViews>
  <sheetFormatPr defaultRowHeight="14.4" x14ac:dyDescent="0.3"/>
  <cols>
    <col min="1" max="1" width="3.5546875" style="3" customWidth="1"/>
    <col min="2" max="2" width="39.44140625" style="3" customWidth="1"/>
    <col min="3" max="3" width="62.5546875" customWidth="1"/>
    <col min="4" max="4" width="21.5546875" customWidth="1"/>
    <col min="5" max="5" width="9" customWidth="1"/>
  </cols>
  <sheetData>
    <row r="1" spans="1:6" ht="81" customHeight="1" x14ac:dyDescent="0.3">
      <c r="A1" s="13"/>
      <c r="B1" s="13"/>
      <c r="C1" s="14"/>
      <c r="D1" s="14"/>
    </row>
    <row r="2" spans="1:6" ht="45" customHeight="1" x14ac:dyDescent="0.3">
      <c r="A2"/>
      <c r="B2" s="7" t="s">
        <v>0</v>
      </c>
      <c r="C2" s="7"/>
    </row>
    <row r="3" spans="1:6" ht="22.05" customHeight="1" x14ac:dyDescent="0.3">
      <c r="A3" s="3" t="s">
        <v>1</v>
      </c>
      <c r="B3" t="s">
        <v>2</v>
      </c>
      <c r="C3" t="s">
        <v>3</v>
      </c>
      <c r="D3" s="87">
        <f>'A. Implementatie'!C7</f>
        <v>0</v>
      </c>
    </row>
    <row r="4" spans="1:6" s="1" customFormat="1" ht="22.05" customHeight="1" x14ac:dyDescent="0.3">
      <c r="A4" s="3" t="s">
        <v>4</v>
      </c>
      <c r="B4" t="s">
        <v>5</v>
      </c>
      <c r="C4" t="s">
        <v>6</v>
      </c>
      <c r="D4" s="87">
        <f>'B. Onderhoud'!G43</f>
        <v>0</v>
      </c>
      <c r="F4" s="18"/>
    </row>
    <row r="5" spans="1:6" s="1" customFormat="1" ht="22.05" customHeight="1" x14ac:dyDescent="0.3">
      <c r="A5" s="3" t="s">
        <v>7</v>
      </c>
      <c r="B5" t="s">
        <v>102</v>
      </c>
      <c r="C5" t="s">
        <v>8</v>
      </c>
      <c r="D5" s="87">
        <f>'C. Apparatuur'!F55</f>
        <v>0</v>
      </c>
    </row>
    <row r="6" spans="1:6" ht="22.05" customHeight="1" thickBot="1" x14ac:dyDescent="0.35">
      <c r="B6" s="2" t="s">
        <v>9</v>
      </c>
      <c r="C6" s="2" t="s">
        <v>10</v>
      </c>
      <c r="D6" s="94">
        <f>SUM(D3:D5)</f>
        <v>0</v>
      </c>
      <c r="E6" s="1"/>
    </row>
    <row r="7" spans="1:6" ht="22.05" customHeight="1" thickTop="1" x14ac:dyDescent="0.3"/>
    <row r="8" spans="1:6" ht="22.05" customHeight="1" x14ac:dyDescent="0.3">
      <c r="B8" s="10" t="s">
        <v>11</v>
      </c>
      <c r="C8" s="140"/>
      <c r="D8" s="141"/>
    </row>
    <row r="9" spans="1:6" ht="22.05" customHeight="1" x14ac:dyDescent="0.3">
      <c r="B9" s="11"/>
      <c r="C9" s="4" t="s">
        <v>12</v>
      </c>
      <c r="E9" s="2"/>
      <c r="F9" s="2"/>
    </row>
    <row r="10" spans="1:6" ht="22.05" customHeight="1" x14ac:dyDescent="0.3">
      <c r="B10" s="10" t="s">
        <v>13</v>
      </c>
      <c r="C10" s="142"/>
      <c r="D10" s="141"/>
    </row>
    <row r="11" spans="1:6" ht="22.05" customHeight="1" x14ac:dyDescent="0.3">
      <c r="B11" s="10" t="s">
        <v>14</v>
      </c>
      <c r="C11" s="142"/>
      <c r="D11" s="141"/>
    </row>
    <row r="12" spans="1:6" ht="72.599999999999994" customHeight="1" x14ac:dyDescent="0.3">
      <c r="B12" s="12" t="s">
        <v>15</v>
      </c>
      <c r="C12" s="142"/>
      <c r="D12" s="141"/>
    </row>
    <row r="13" spans="1:6" ht="24" customHeight="1" x14ac:dyDescent="0.3">
      <c r="B13" s="10" t="s">
        <v>16</v>
      </c>
      <c r="C13" s="142"/>
      <c r="D13" s="141"/>
    </row>
    <row r="14" spans="1:6" ht="24" customHeight="1" x14ac:dyDescent="0.3"/>
    <row r="15" spans="1:6" ht="24" customHeight="1" x14ac:dyDescent="0.3"/>
    <row r="16" spans="1:6" ht="24" customHeight="1" x14ac:dyDescent="0.3"/>
  </sheetData>
  <mergeCells count="5">
    <mergeCell ref="C8:D8"/>
    <mergeCell ref="C10:D10"/>
    <mergeCell ref="C11:D11"/>
    <mergeCell ref="C12:D12"/>
    <mergeCell ref="C13:D13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4116-AF46-410D-BFAE-560E6871490A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92</v>
      </c>
      <c r="C2" s="73" t="s">
        <v>73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E453-D600-4EA5-A850-C7D536D76711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93</v>
      </c>
      <c r="C2" s="73" t="s">
        <v>74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F60C-5B9B-4FDD-ABA6-38F29ACC00AA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93</v>
      </c>
      <c r="C2" s="73" t="s">
        <v>74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C20F-60F7-43BA-9033-DB17B5860D5C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94</v>
      </c>
      <c r="C2" s="73" t="s">
        <v>75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EFC9-2C4E-4A9B-A79B-A1382E70BEEE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94</v>
      </c>
      <c r="C2" s="73" t="s">
        <v>75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C994-41B7-4F77-A7D7-FCC18FE7FFAF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95</v>
      </c>
      <c r="C2" s="73" t="s">
        <v>76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3F04-72EF-43F9-8538-B695791574B8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95</v>
      </c>
      <c r="C2" s="73" t="s">
        <v>76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C20F-A37F-4646-BAFB-9136EDEF93F9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96</v>
      </c>
      <c r="C2" s="73" t="s">
        <v>77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DAA3-883B-4F34-BF70-9A729E3DDC84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96</v>
      </c>
      <c r="C2" s="73" t="s">
        <v>77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29C0-4435-4AD7-BF47-46A24AD9B566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97</v>
      </c>
      <c r="C2" s="75" t="s">
        <v>98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D2252-620A-4E27-A9D5-E9ECE7D9ED3D}">
  <sheetPr>
    <pageSetUpPr fitToPage="1"/>
  </sheetPr>
  <dimension ref="A1:D20"/>
  <sheetViews>
    <sheetView zoomScaleNormal="100" workbookViewId="0">
      <selection activeCell="B10" sqref="B10"/>
    </sheetView>
  </sheetViews>
  <sheetFormatPr defaultRowHeight="14.4" x14ac:dyDescent="0.3"/>
  <cols>
    <col min="1" max="1" width="3.5546875" style="2" customWidth="1"/>
    <col min="2" max="2" width="119.5546875" customWidth="1"/>
    <col min="3" max="3" width="21.5546875" customWidth="1"/>
    <col min="4" max="4" width="9.44140625" customWidth="1"/>
  </cols>
  <sheetData>
    <row r="1" spans="1:4" ht="81" customHeight="1" x14ac:dyDescent="0.3">
      <c r="A1" s="13"/>
      <c r="B1" s="14"/>
      <c r="C1" s="14"/>
    </row>
    <row r="2" spans="1:4" s="4" customFormat="1" ht="45" customHeight="1" x14ac:dyDescent="0.4">
      <c r="A2" s="5"/>
      <c r="B2" s="6" t="s">
        <v>17</v>
      </c>
      <c r="C2" s="6"/>
    </row>
    <row r="3" spans="1:4" s="4" customFormat="1" ht="19.05" customHeight="1" thickBot="1" x14ac:dyDescent="0.45">
      <c r="A3" s="5"/>
      <c r="B3" s="6"/>
      <c r="C3" s="23" t="s">
        <v>18</v>
      </c>
    </row>
    <row r="4" spans="1:4" ht="22.05" customHeight="1" x14ac:dyDescent="0.3">
      <c r="A4" s="3">
        <v>1</v>
      </c>
      <c r="B4" s="25" t="s">
        <v>19</v>
      </c>
      <c r="C4" s="91">
        <v>0</v>
      </c>
    </row>
    <row r="5" spans="1:4" ht="22.05" customHeight="1" x14ac:dyDescent="0.3">
      <c r="A5" s="3">
        <f t="shared" ref="A5:A6" si="0">A4+1</f>
        <v>2</v>
      </c>
      <c r="B5" s="21" t="s">
        <v>20</v>
      </c>
      <c r="C5" s="92">
        <v>0</v>
      </c>
    </row>
    <row r="6" spans="1:4" ht="22.05" customHeight="1" thickBot="1" x14ac:dyDescent="0.35">
      <c r="A6" s="3">
        <f t="shared" si="0"/>
        <v>3</v>
      </c>
      <c r="B6" s="26" t="s">
        <v>21</v>
      </c>
      <c r="C6" s="93">
        <v>0</v>
      </c>
    </row>
    <row r="7" spans="1:4" ht="22.05" customHeight="1" thickBot="1" x14ac:dyDescent="0.35">
      <c r="B7" s="27" t="s">
        <v>22</v>
      </c>
      <c r="C7" s="90">
        <f>SUM(C4:C6)</f>
        <v>0</v>
      </c>
      <c r="D7" s="1"/>
    </row>
    <row r="8" spans="1:4" ht="15" thickTop="1" x14ac:dyDescent="0.3">
      <c r="B8" s="122" t="s">
        <v>23</v>
      </c>
    </row>
    <row r="9" spans="1:4" x14ac:dyDescent="0.3">
      <c r="B9" s="8"/>
    </row>
    <row r="10" spans="1:4" x14ac:dyDescent="0.3">
      <c r="B10" s="8"/>
    </row>
    <row r="11" spans="1:4" x14ac:dyDescent="0.3">
      <c r="B11" s="8"/>
    </row>
    <row r="12" spans="1:4" x14ac:dyDescent="0.3">
      <c r="B12" s="8"/>
    </row>
    <row r="13" spans="1:4" x14ac:dyDescent="0.3">
      <c r="B13" s="8"/>
    </row>
    <row r="14" spans="1:4" x14ac:dyDescent="0.3">
      <c r="B14" s="8"/>
    </row>
    <row r="15" spans="1:4" x14ac:dyDescent="0.3">
      <c r="B15" s="8"/>
    </row>
    <row r="16" spans="1:4" x14ac:dyDescent="0.3">
      <c r="B16" s="8"/>
    </row>
    <row r="17" spans="2:2" x14ac:dyDescent="0.3">
      <c r="B17" s="8"/>
    </row>
    <row r="18" spans="2:2" x14ac:dyDescent="0.3">
      <c r="B18" s="8"/>
    </row>
    <row r="19" spans="2:2" x14ac:dyDescent="0.3">
      <c r="B19" s="8"/>
    </row>
    <row r="20" spans="2:2" x14ac:dyDescent="0.3">
      <c r="B20" s="8"/>
    </row>
  </sheetData>
  <pageMargins left="0.7" right="0.7" top="0.75" bottom="0.75" header="0.3" footer="0.3"/>
  <pageSetup paperSize="9" scale="9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7747-1E49-4636-B554-8CAA7BAD824F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97</v>
      </c>
      <c r="C2" s="75" t="s">
        <v>98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E7F5-86A6-495C-A227-D2BE64D576C9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99</v>
      </c>
      <c r="C2" s="73" t="s">
        <v>79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C5F6-34DB-4CFB-B02C-3E852E8641EE}">
  <dimension ref="B2:G30"/>
  <sheetViews>
    <sheetView workbookViewId="0">
      <selection activeCell="G4" sqref="G4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99</v>
      </c>
      <c r="C2" s="73" t="s">
        <v>79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103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I45"/>
  <sheetViews>
    <sheetView topLeftCell="A15" zoomScaleNormal="100" workbookViewId="0">
      <selection activeCell="G43" sqref="G43"/>
    </sheetView>
  </sheetViews>
  <sheetFormatPr defaultRowHeight="14.4" x14ac:dyDescent="0.3"/>
  <cols>
    <col min="1" max="1" width="3.5546875" style="2" customWidth="1"/>
    <col min="2" max="2" width="38" customWidth="1"/>
    <col min="3" max="4" width="20.5546875" customWidth="1"/>
    <col min="5" max="5" width="20.5546875" style="17" customWidth="1"/>
    <col min="6" max="7" width="20.5546875" style="28" customWidth="1"/>
    <col min="8" max="8" width="0" hidden="1" customWidth="1"/>
  </cols>
  <sheetData>
    <row r="1" spans="1:8" ht="81" customHeight="1" x14ac:dyDescent="0.3">
      <c r="A1" s="14"/>
      <c r="B1" s="14"/>
      <c r="C1" s="14"/>
      <c r="D1" s="14"/>
      <c r="E1" s="15"/>
      <c r="F1" s="31"/>
      <c r="G1" s="31"/>
    </row>
    <row r="2" spans="1:8" s="4" customFormat="1" ht="45" customHeight="1" x14ac:dyDescent="0.3">
      <c r="A2" s="9"/>
      <c r="B2" s="24" t="s">
        <v>111</v>
      </c>
      <c r="C2" s="16"/>
      <c r="D2" s="16"/>
      <c r="E2" s="16"/>
      <c r="F2" s="32"/>
      <c r="G2" s="30"/>
    </row>
    <row r="3" spans="1:8" ht="32.4" customHeight="1" thickBot="1" x14ac:dyDescent="0.35">
      <c r="C3" s="73" t="s">
        <v>24</v>
      </c>
      <c r="D3" s="73" t="s">
        <v>109</v>
      </c>
      <c r="E3" s="73" t="s">
        <v>25</v>
      </c>
      <c r="F3" s="33" t="s">
        <v>105</v>
      </c>
      <c r="G3" s="29" t="s">
        <v>26</v>
      </c>
    </row>
    <row r="4" spans="1:8" ht="22.05" customHeight="1" x14ac:dyDescent="0.3">
      <c r="B4" s="25" t="s">
        <v>27</v>
      </c>
      <c r="C4" s="45" t="s">
        <v>28</v>
      </c>
      <c r="D4" s="45"/>
      <c r="E4" s="46"/>
      <c r="F4" s="38">
        <v>0</v>
      </c>
      <c r="G4" s="50">
        <f>F4*H4</f>
        <v>0</v>
      </c>
      <c r="H4">
        <v>2</v>
      </c>
    </row>
    <row r="5" spans="1:8" ht="22.05" customHeight="1" x14ac:dyDescent="0.3">
      <c r="B5" s="21" t="s">
        <v>29</v>
      </c>
      <c r="C5" s="20">
        <v>4</v>
      </c>
      <c r="D5" s="20"/>
      <c r="E5" s="47"/>
      <c r="F5" s="35">
        <v>0</v>
      </c>
      <c r="G5" s="51">
        <f t="shared" ref="G5:G10" si="0">C5*F5</f>
        <v>0</v>
      </c>
    </row>
    <row r="6" spans="1:8" ht="22.05" customHeight="1" x14ac:dyDescent="0.3">
      <c r="B6" s="21" t="s">
        <v>30</v>
      </c>
      <c r="C6" s="20">
        <v>3</v>
      </c>
      <c r="D6" s="20"/>
      <c r="E6" s="20"/>
      <c r="F6" s="35">
        <v>0</v>
      </c>
      <c r="G6" s="51">
        <f t="shared" si="0"/>
        <v>0</v>
      </c>
    </row>
    <row r="7" spans="1:8" ht="22.05" customHeight="1" x14ac:dyDescent="0.3">
      <c r="B7" s="21" t="s">
        <v>31</v>
      </c>
      <c r="C7" s="20">
        <v>2</v>
      </c>
      <c r="D7" s="20"/>
      <c r="E7" s="20"/>
      <c r="F7" s="35">
        <v>0</v>
      </c>
      <c r="G7" s="51">
        <f t="shared" si="0"/>
        <v>0</v>
      </c>
    </row>
    <row r="8" spans="1:8" ht="22.05" customHeight="1" x14ac:dyDescent="0.3">
      <c r="B8" s="21" t="s">
        <v>32</v>
      </c>
      <c r="C8" s="20">
        <v>7</v>
      </c>
      <c r="D8" s="20"/>
      <c r="E8" s="20"/>
      <c r="F8" s="35">
        <v>0</v>
      </c>
      <c r="G8" s="51">
        <f t="shared" si="0"/>
        <v>0</v>
      </c>
    </row>
    <row r="9" spans="1:8" ht="22.05" customHeight="1" x14ac:dyDescent="0.3">
      <c r="B9" s="21" t="s">
        <v>33</v>
      </c>
      <c r="C9" s="20">
        <v>1</v>
      </c>
      <c r="D9" s="20"/>
      <c r="E9" s="20"/>
      <c r="F9" s="35">
        <v>0</v>
      </c>
      <c r="G9" s="51">
        <f t="shared" si="0"/>
        <v>0</v>
      </c>
    </row>
    <row r="10" spans="1:8" ht="22.05" customHeight="1" x14ac:dyDescent="0.3">
      <c r="B10" s="21" t="s">
        <v>34</v>
      </c>
      <c r="C10" s="20">
        <v>122</v>
      </c>
      <c r="D10" s="20"/>
      <c r="E10" s="20"/>
      <c r="F10" s="35">
        <v>0</v>
      </c>
      <c r="G10" s="51">
        <f t="shared" si="0"/>
        <v>0</v>
      </c>
    </row>
    <row r="11" spans="1:8" ht="22.05" customHeight="1" thickBot="1" x14ac:dyDescent="0.35">
      <c r="B11" s="26" t="s">
        <v>34</v>
      </c>
      <c r="C11" s="48"/>
      <c r="D11" s="48"/>
      <c r="E11" s="48">
        <v>5</v>
      </c>
      <c r="F11" s="37">
        <v>0</v>
      </c>
      <c r="G11" s="52">
        <f>E11*F11</f>
        <v>0</v>
      </c>
    </row>
    <row r="12" spans="1:8" ht="22.05" customHeight="1" x14ac:dyDescent="0.3">
      <c r="B12" s="41" t="s">
        <v>35</v>
      </c>
      <c r="C12" s="42">
        <v>2</v>
      </c>
      <c r="D12" s="42"/>
      <c r="E12" s="42"/>
      <c r="F12" s="39">
        <v>0</v>
      </c>
      <c r="G12" s="53">
        <f>C12*F12</f>
        <v>0</v>
      </c>
    </row>
    <row r="13" spans="1:8" ht="22.05" customHeight="1" thickBot="1" x14ac:dyDescent="0.35">
      <c r="B13" s="43" t="s">
        <v>36</v>
      </c>
      <c r="C13" s="44">
        <v>13</v>
      </c>
      <c r="D13" s="44"/>
      <c r="E13" s="44"/>
      <c r="F13" s="40">
        <v>0</v>
      </c>
      <c r="G13" s="54">
        <f>C13*F13</f>
        <v>0</v>
      </c>
    </row>
    <row r="14" spans="1:8" ht="22.05" customHeight="1" x14ac:dyDescent="0.3">
      <c r="B14" s="25" t="s">
        <v>37</v>
      </c>
      <c r="C14" s="45" t="s">
        <v>28</v>
      </c>
      <c r="D14" s="45"/>
      <c r="E14" s="45"/>
      <c r="F14" s="34">
        <v>0</v>
      </c>
      <c r="G14" s="50">
        <f>H14*F14</f>
        <v>0</v>
      </c>
      <c r="H14">
        <v>2</v>
      </c>
    </row>
    <row r="15" spans="1:8" ht="22.05" customHeight="1" x14ac:dyDescent="0.3">
      <c r="B15" s="21" t="s">
        <v>38</v>
      </c>
      <c r="C15" s="20"/>
      <c r="D15" s="20"/>
      <c r="E15" s="20" t="s">
        <v>28</v>
      </c>
      <c r="F15" s="35">
        <v>0</v>
      </c>
      <c r="G15" s="51">
        <f t="shared" ref="G15" si="1">H15*F15</f>
        <v>0</v>
      </c>
      <c r="H15">
        <v>2</v>
      </c>
    </row>
    <row r="16" spans="1:8" ht="22.05" customHeight="1" x14ac:dyDescent="0.3">
      <c r="B16" s="21" t="s">
        <v>39</v>
      </c>
      <c r="C16" s="20">
        <v>4</v>
      </c>
      <c r="D16" s="20"/>
      <c r="E16" s="20"/>
      <c r="F16" s="35">
        <v>0</v>
      </c>
      <c r="G16" s="51">
        <f>C16*F16</f>
        <v>0</v>
      </c>
      <c r="H16">
        <v>2</v>
      </c>
    </row>
    <row r="17" spans="2:9" ht="22.05" customHeight="1" thickBot="1" x14ac:dyDescent="0.35">
      <c r="B17" s="26" t="s">
        <v>40</v>
      </c>
      <c r="C17" s="48" t="s">
        <v>28</v>
      </c>
      <c r="D17" s="48"/>
      <c r="E17" s="48"/>
      <c r="F17" s="37">
        <v>0</v>
      </c>
      <c r="G17" s="52">
        <f>H17*F17</f>
        <v>0</v>
      </c>
      <c r="H17">
        <v>2</v>
      </c>
    </row>
    <row r="18" spans="2:9" ht="22.05" customHeight="1" x14ac:dyDescent="0.3">
      <c r="B18" s="127" t="s">
        <v>41</v>
      </c>
      <c r="C18" s="128"/>
      <c r="D18" s="128">
        <v>6</v>
      </c>
      <c r="E18" s="128"/>
      <c r="F18" s="129"/>
      <c r="G18" s="130"/>
      <c r="I18" s="135" t="s">
        <v>107</v>
      </c>
    </row>
    <row r="19" spans="2:9" ht="22.05" customHeight="1" thickBot="1" x14ac:dyDescent="0.35">
      <c r="B19" s="131" t="s">
        <v>42</v>
      </c>
      <c r="C19" s="132"/>
      <c r="D19" s="132">
        <v>4</v>
      </c>
      <c r="E19" s="132"/>
      <c r="F19" s="133"/>
      <c r="G19" s="134"/>
      <c r="I19" s="135" t="s">
        <v>107</v>
      </c>
    </row>
    <row r="20" spans="2:9" ht="22.05" customHeight="1" x14ac:dyDescent="0.3">
      <c r="B20" s="123" t="s">
        <v>43</v>
      </c>
      <c r="C20" s="124"/>
      <c r="D20" s="124">
        <v>256</v>
      </c>
      <c r="E20" s="124"/>
      <c r="F20" s="125"/>
      <c r="G20" s="126"/>
      <c r="I20" s="135" t="s">
        <v>107</v>
      </c>
    </row>
    <row r="21" spans="2:9" ht="22.05" customHeight="1" x14ac:dyDescent="0.3">
      <c r="B21" s="21" t="s">
        <v>44</v>
      </c>
      <c r="C21" s="20"/>
      <c r="D21" s="20">
        <v>68</v>
      </c>
      <c r="E21" s="20"/>
      <c r="F21" s="40">
        <v>0</v>
      </c>
      <c r="G21" s="51">
        <f t="shared" ref="G21:G28" si="2">F21*D21</f>
        <v>0</v>
      </c>
    </row>
    <row r="22" spans="2:9" ht="22.05" customHeight="1" x14ac:dyDescent="0.3">
      <c r="B22" s="21" t="s">
        <v>45</v>
      </c>
      <c r="C22" s="20"/>
      <c r="D22" s="20">
        <v>2</v>
      </c>
      <c r="E22" s="20"/>
      <c r="F22" s="35">
        <v>0</v>
      </c>
      <c r="G22" s="51">
        <f t="shared" si="2"/>
        <v>0</v>
      </c>
    </row>
    <row r="23" spans="2:9" ht="22.05" customHeight="1" x14ac:dyDescent="0.3">
      <c r="B23" s="21" t="s">
        <v>46</v>
      </c>
      <c r="C23" s="20"/>
      <c r="D23" s="20">
        <v>18</v>
      </c>
      <c r="E23" s="20"/>
      <c r="F23" s="35">
        <v>0</v>
      </c>
      <c r="G23" s="51">
        <f t="shared" si="2"/>
        <v>0</v>
      </c>
    </row>
    <row r="24" spans="2:9" ht="30.6" customHeight="1" x14ac:dyDescent="0.3">
      <c r="B24" s="49" t="s">
        <v>47</v>
      </c>
      <c r="C24" s="56"/>
      <c r="D24" s="56">
        <v>4</v>
      </c>
      <c r="E24" s="56"/>
      <c r="F24" s="36">
        <v>0</v>
      </c>
      <c r="G24" s="55">
        <f t="shared" si="2"/>
        <v>0</v>
      </c>
    </row>
    <row r="25" spans="2:9" ht="22.05" customHeight="1" x14ac:dyDescent="0.3">
      <c r="B25" s="21" t="s">
        <v>48</v>
      </c>
      <c r="C25" s="20"/>
      <c r="D25" s="20">
        <v>2</v>
      </c>
      <c r="E25" s="20"/>
      <c r="F25" s="35">
        <v>0</v>
      </c>
      <c r="G25" s="51">
        <f t="shared" si="2"/>
        <v>0</v>
      </c>
    </row>
    <row r="26" spans="2:9" ht="22.05" customHeight="1" thickBot="1" x14ac:dyDescent="0.35">
      <c r="B26" s="26" t="s">
        <v>49</v>
      </c>
      <c r="C26" s="48"/>
      <c r="D26" s="48">
        <v>22</v>
      </c>
      <c r="E26" s="48"/>
      <c r="F26" s="37">
        <v>0</v>
      </c>
      <c r="G26" s="52">
        <f t="shared" si="2"/>
        <v>0</v>
      </c>
    </row>
    <row r="27" spans="2:9" ht="22.05" customHeight="1" x14ac:dyDescent="0.3">
      <c r="B27" s="25" t="s">
        <v>50</v>
      </c>
      <c r="C27" s="45"/>
      <c r="D27" s="45">
        <v>2</v>
      </c>
      <c r="E27" s="45"/>
      <c r="F27" s="34">
        <v>0</v>
      </c>
      <c r="G27" s="50">
        <f t="shared" si="2"/>
        <v>0</v>
      </c>
    </row>
    <row r="28" spans="2:9" ht="22.05" customHeight="1" thickBot="1" x14ac:dyDescent="0.35">
      <c r="B28" s="82" t="s">
        <v>51</v>
      </c>
      <c r="C28" s="83"/>
      <c r="D28" s="83">
        <v>2</v>
      </c>
      <c r="E28" s="83"/>
      <c r="F28" s="85">
        <v>0</v>
      </c>
      <c r="G28" s="86">
        <f t="shared" si="2"/>
        <v>0</v>
      </c>
    </row>
    <row r="29" spans="2:9" ht="22.05" customHeight="1" x14ac:dyDescent="0.3">
      <c r="B29" s="25" t="s">
        <v>52</v>
      </c>
      <c r="C29" s="45"/>
      <c r="D29" s="45">
        <v>8</v>
      </c>
      <c r="E29" s="45"/>
      <c r="F29" s="34">
        <v>0</v>
      </c>
      <c r="G29" s="50">
        <f t="shared" ref="G29:G32" si="3">F29*D29</f>
        <v>0</v>
      </c>
    </row>
    <row r="30" spans="2:9" ht="22.05" customHeight="1" x14ac:dyDescent="0.3">
      <c r="B30" s="21" t="s">
        <v>53</v>
      </c>
      <c r="C30" s="20"/>
      <c r="D30" s="20">
        <v>3</v>
      </c>
      <c r="E30" s="20"/>
      <c r="F30" s="35">
        <v>0</v>
      </c>
      <c r="G30" s="51">
        <f t="shared" si="3"/>
        <v>0</v>
      </c>
    </row>
    <row r="31" spans="2:9" ht="22.05" customHeight="1" x14ac:dyDescent="0.3">
      <c r="B31" s="21" t="s">
        <v>54</v>
      </c>
      <c r="C31" s="20"/>
      <c r="D31" s="20">
        <v>466</v>
      </c>
      <c r="E31" s="20"/>
      <c r="F31" s="35">
        <v>0</v>
      </c>
      <c r="G31" s="51">
        <f t="shared" si="3"/>
        <v>0</v>
      </c>
    </row>
    <row r="32" spans="2:9" ht="22.05" customHeight="1" thickBot="1" x14ac:dyDescent="0.35">
      <c r="B32" s="26" t="s">
        <v>55</v>
      </c>
      <c r="C32" s="48"/>
      <c r="D32" s="48">
        <v>2</v>
      </c>
      <c r="E32" s="48"/>
      <c r="F32" s="37">
        <v>0</v>
      </c>
      <c r="G32" s="52">
        <f t="shared" si="3"/>
        <v>0</v>
      </c>
    </row>
    <row r="33" spans="1:9" ht="22.05" customHeight="1" x14ac:dyDescent="0.3">
      <c r="B33" s="25" t="s">
        <v>56</v>
      </c>
      <c r="C33" s="45"/>
      <c r="D33" s="45">
        <v>4</v>
      </c>
      <c r="E33" s="45"/>
      <c r="F33" s="34">
        <v>0</v>
      </c>
      <c r="G33" s="50">
        <f t="shared" ref="G33:G42" si="4">F33*D33</f>
        <v>0</v>
      </c>
    </row>
    <row r="34" spans="1:9" ht="22.05" customHeight="1" thickBot="1" x14ac:dyDescent="0.35">
      <c r="B34" s="26" t="s">
        <v>57</v>
      </c>
      <c r="C34" s="48"/>
      <c r="D34" s="48">
        <v>4</v>
      </c>
      <c r="E34" s="48"/>
      <c r="F34" s="37">
        <v>0</v>
      </c>
      <c r="G34" s="52">
        <f t="shared" si="4"/>
        <v>0</v>
      </c>
    </row>
    <row r="35" spans="1:9" ht="22.05" customHeight="1" x14ac:dyDescent="0.3">
      <c r="B35" s="41" t="s">
        <v>58</v>
      </c>
      <c r="C35" s="42"/>
      <c r="D35" s="42">
        <v>4</v>
      </c>
      <c r="E35" s="42"/>
      <c r="F35" s="39">
        <v>0</v>
      </c>
      <c r="G35" s="53">
        <f t="shared" si="4"/>
        <v>0</v>
      </c>
    </row>
    <row r="36" spans="1:9" ht="22.05" customHeight="1" x14ac:dyDescent="0.3">
      <c r="B36" s="21" t="s">
        <v>59</v>
      </c>
      <c r="C36" s="20"/>
      <c r="D36" s="20">
        <v>4</v>
      </c>
      <c r="E36" s="20"/>
      <c r="F36" s="35">
        <v>0</v>
      </c>
      <c r="G36" s="51">
        <f t="shared" si="4"/>
        <v>0</v>
      </c>
    </row>
    <row r="37" spans="1:9" ht="22.05" customHeight="1" x14ac:dyDescent="0.3">
      <c r="B37" s="21" t="s">
        <v>60</v>
      </c>
      <c r="C37" s="20"/>
      <c r="D37" s="20">
        <v>2</v>
      </c>
      <c r="E37" s="20"/>
      <c r="F37" s="35">
        <v>0</v>
      </c>
      <c r="G37" s="51">
        <f t="shared" si="4"/>
        <v>0</v>
      </c>
    </row>
    <row r="38" spans="1:9" ht="22.05" customHeight="1" x14ac:dyDescent="0.3">
      <c r="B38" s="21" t="s">
        <v>61</v>
      </c>
      <c r="C38" s="20"/>
      <c r="D38" s="20">
        <v>22</v>
      </c>
      <c r="E38" s="20"/>
      <c r="F38" s="35">
        <v>0</v>
      </c>
      <c r="G38" s="51">
        <f t="shared" si="4"/>
        <v>0</v>
      </c>
    </row>
    <row r="39" spans="1:9" ht="22.05" customHeight="1" thickBot="1" x14ac:dyDescent="0.35">
      <c r="B39" s="136" t="s">
        <v>62</v>
      </c>
      <c r="C39" s="137"/>
      <c r="D39" s="137">
        <v>12</v>
      </c>
      <c r="E39" s="137"/>
      <c r="F39" s="138"/>
      <c r="G39" s="139"/>
      <c r="I39" s="135" t="s">
        <v>110</v>
      </c>
    </row>
    <row r="40" spans="1:9" ht="22.05" customHeight="1" x14ac:dyDescent="0.3">
      <c r="B40" s="25" t="s">
        <v>63</v>
      </c>
      <c r="C40" s="45"/>
      <c r="D40" s="45">
        <v>1</v>
      </c>
      <c r="E40" s="45"/>
      <c r="F40" s="34">
        <v>0</v>
      </c>
      <c r="G40" s="50">
        <f t="shared" si="4"/>
        <v>0</v>
      </c>
    </row>
    <row r="41" spans="1:9" ht="22.05" customHeight="1" x14ac:dyDescent="0.3">
      <c r="B41" s="21" t="s">
        <v>64</v>
      </c>
      <c r="C41" s="20"/>
      <c r="D41" s="20">
        <v>3</v>
      </c>
      <c r="E41" s="20"/>
      <c r="F41" s="35">
        <v>0</v>
      </c>
      <c r="G41" s="51">
        <f t="shared" si="4"/>
        <v>0</v>
      </c>
    </row>
    <row r="42" spans="1:9" ht="22.05" customHeight="1" thickBot="1" x14ac:dyDescent="0.35">
      <c r="B42" s="26" t="s">
        <v>65</v>
      </c>
      <c r="C42" s="48"/>
      <c r="D42" s="48">
        <v>4</v>
      </c>
      <c r="E42" s="48"/>
      <c r="F42" s="37">
        <v>0</v>
      </c>
      <c r="G42" s="52">
        <f t="shared" si="4"/>
        <v>0</v>
      </c>
    </row>
    <row r="43" spans="1:9" s="30" customFormat="1" ht="21" customHeight="1" thickBot="1" x14ac:dyDescent="0.35">
      <c r="A43" s="29"/>
      <c r="F43" s="121" t="s">
        <v>104</v>
      </c>
      <c r="G43" s="84">
        <f>SUM(G4:G42)</f>
        <v>0</v>
      </c>
    </row>
    <row r="44" spans="1:9" ht="22.05" customHeight="1" thickTop="1" x14ac:dyDescent="0.3">
      <c r="B44" s="122" t="s">
        <v>23</v>
      </c>
      <c r="C44" s="19"/>
      <c r="D44" s="19"/>
      <c r="E44" s="19"/>
      <c r="F44" s="19"/>
      <c r="G44"/>
    </row>
    <row r="45" spans="1:9" x14ac:dyDescent="0.3">
      <c r="B45" s="8"/>
      <c r="C45" s="19"/>
      <c r="D45" s="19"/>
      <c r="E45" s="19"/>
      <c r="F45" s="19"/>
    </row>
  </sheetData>
  <phoneticPr fontId="6" type="noConversion"/>
  <pageMargins left="0.7" right="0.7" top="0.75" bottom="0.75" header="0.3" footer="0.3"/>
  <pageSetup paperSize="9" scale="90" fitToHeight="0" orientation="landscape" r:id="rId1"/>
  <ignoredErrors>
    <ignoredError sqref="G16 G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F57"/>
  <sheetViews>
    <sheetView zoomScaleNormal="100" workbookViewId="0">
      <selection activeCell="I17" sqref="I17"/>
    </sheetView>
  </sheetViews>
  <sheetFormatPr defaultRowHeight="14.4" x14ac:dyDescent="0.3"/>
  <cols>
    <col min="1" max="1" width="3.5546875" style="2" customWidth="1"/>
    <col min="2" max="2" width="34" customWidth="1"/>
    <col min="3" max="3" width="37.21875" style="17" customWidth="1"/>
    <col min="4" max="6" width="18.5546875" style="17" customWidth="1"/>
    <col min="7" max="7" width="9.44140625" customWidth="1"/>
  </cols>
  <sheetData>
    <row r="1" spans="1:6" ht="81" customHeight="1" x14ac:dyDescent="0.3">
      <c r="A1" s="13"/>
      <c r="B1" s="14"/>
      <c r="C1" s="15"/>
      <c r="D1" s="15"/>
      <c r="E1" s="15"/>
      <c r="F1" s="15"/>
    </row>
    <row r="2" spans="1:6" s="4" customFormat="1" ht="45" customHeight="1" x14ac:dyDescent="0.4">
      <c r="A2" s="5"/>
      <c r="B2" s="6" t="s">
        <v>101</v>
      </c>
      <c r="C2" s="22"/>
      <c r="D2" s="22"/>
      <c r="E2" s="22"/>
      <c r="F2" s="22"/>
    </row>
    <row r="3" spans="1:6" x14ac:dyDescent="0.3">
      <c r="B3" s="8"/>
      <c r="C3" s="19"/>
      <c r="D3" s="19"/>
    </row>
    <row r="4" spans="1:6" ht="15" thickBot="1" x14ac:dyDescent="0.35">
      <c r="B4" s="8"/>
      <c r="C4" s="3" t="s">
        <v>66</v>
      </c>
      <c r="D4" s="3" t="s">
        <v>67</v>
      </c>
      <c r="E4" s="3" t="s">
        <v>68</v>
      </c>
      <c r="F4" s="3" t="s">
        <v>26</v>
      </c>
    </row>
    <row r="5" spans="1:6" x14ac:dyDescent="0.3">
      <c r="A5" s="3">
        <v>1</v>
      </c>
      <c r="B5" s="62" t="s">
        <v>69</v>
      </c>
      <c r="C5" s="79" t="str">
        <f>'1A'!$D$2</f>
        <v>Merk-A</v>
      </c>
      <c r="D5" s="95">
        <f>'1A'!$G$30</f>
        <v>0</v>
      </c>
      <c r="E5" s="59">
        <v>1</v>
      </c>
      <c r="F5" s="100">
        <f>SUM(D5*E5)</f>
        <v>0</v>
      </c>
    </row>
    <row r="6" spans="1:6" x14ac:dyDescent="0.3">
      <c r="B6" s="65" t="s">
        <v>70</v>
      </c>
      <c r="C6" s="57" t="str">
        <f>'1B'!$D$2</f>
        <v>Merk-B</v>
      </c>
      <c r="D6" s="96">
        <f>'1B'!$G$30</f>
        <v>0</v>
      </c>
      <c r="E6" s="61">
        <v>1</v>
      </c>
      <c r="F6" s="101">
        <f>SUM(D6*E6)</f>
        <v>0</v>
      </c>
    </row>
    <row r="7" spans="1:6" x14ac:dyDescent="0.3">
      <c r="B7" s="120" t="s">
        <v>106</v>
      </c>
      <c r="C7" s="108" t="s">
        <v>90</v>
      </c>
      <c r="D7" s="109"/>
      <c r="E7" s="118"/>
      <c r="F7" s="111"/>
    </row>
    <row r="8" spans="1:6" ht="15" thickBot="1" x14ac:dyDescent="0.35">
      <c r="B8" s="63"/>
      <c r="C8" s="60"/>
      <c r="D8" s="97"/>
      <c r="E8" s="48" t="s">
        <v>71</v>
      </c>
      <c r="F8" s="102">
        <f>SUM(F5:F7)</f>
        <v>0</v>
      </c>
    </row>
    <row r="9" spans="1:6" ht="15" thickBot="1" x14ac:dyDescent="0.35">
      <c r="B9" s="64"/>
      <c r="C9" s="76"/>
      <c r="D9" s="98"/>
      <c r="F9" s="99"/>
    </row>
    <row r="10" spans="1:6" x14ac:dyDescent="0.3">
      <c r="A10" s="3">
        <v>2</v>
      </c>
      <c r="B10" s="62" t="s">
        <v>72</v>
      </c>
      <c r="C10" s="79" t="str">
        <f>'2A'!$D$2</f>
        <v>Merk-A</v>
      </c>
      <c r="D10" s="95">
        <f>'2A'!$G$30</f>
        <v>0</v>
      </c>
      <c r="E10" s="59">
        <v>10</v>
      </c>
      <c r="F10" s="100">
        <f>SUM(D10*E10)</f>
        <v>0</v>
      </c>
    </row>
    <row r="11" spans="1:6" x14ac:dyDescent="0.3">
      <c r="B11" s="65" t="s">
        <v>70</v>
      </c>
      <c r="C11" s="57" t="str">
        <f>'2B'!$D$2</f>
        <v>Merk-B</v>
      </c>
      <c r="D11" s="96">
        <f>'2B'!$G$30</f>
        <v>0</v>
      </c>
      <c r="E11" s="61">
        <v>10</v>
      </c>
      <c r="F11" s="101">
        <f>SUM(D11*E11)</f>
        <v>0</v>
      </c>
    </row>
    <row r="12" spans="1:6" x14ac:dyDescent="0.3">
      <c r="B12" s="120" t="s">
        <v>106</v>
      </c>
      <c r="C12" s="108" t="s">
        <v>90</v>
      </c>
      <c r="D12" s="109"/>
      <c r="E12" s="118"/>
      <c r="F12" s="111"/>
    </row>
    <row r="13" spans="1:6" ht="15" thickBot="1" x14ac:dyDescent="0.35">
      <c r="B13" s="63"/>
      <c r="C13" s="60"/>
      <c r="D13" s="97"/>
      <c r="E13" s="48" t="s">
        <v>71</v>
      </c>
      <c r="F13" s="102">
        <f>SUM(F10:F12)</f>
        <v>0</v>
      </c>
    </row>
    <row r="14" spans="1:6" ht="15" thickBot="1" x14ac:dyDescent="0.35">
      <c r="B14" s="64"/>
      <c r="C14" s="76"/>
      <c r="D14" s="98"/>
      <c r="F14" s="99"/>
    </row>
    <row r="15" spans="1:6" x14ac:dyDescent="0.3">
      <c r="A15" s="3">
        <v>3</v>
      </c>
      <c r="B15" s="62" t="s">
        <v>73</v>
      </c>
      <c r="C15" s="79" t="str">
        <f>'3A'!$D$2</f>
        <v>Merk-A</v>
      </c>
      <c r="D15" s="95">
        <f>'3A'!$G$30</f>
        <v>0</v>
      </c>
      <c r="E15" s="66">
        <v>0.15</v>
      </c>
      <c r="F15" s="100">
        <f>SUM(D15*E15)</f>
        <v>0</v>
      </c>
    </row>
    <row r="16" spans="1:6" x14ac:dyDescent="0.3">
      <c r="B16" s="65" t="s">
        <v>70</v>
      </c>
      <c r="C16" s="57" t="str">
        <f>'3B'!$D$2</f>
        <v>Merk-B</v>
      </c>
      <c r="D16" s="96">
        <f>'3B'!$G$30</f>
        <v>0</v>
      </c>
      <c r="E16" s="67">
        <v>0.15</v>
      </c>
      <c r="F16" s="101">
        <f>SUM(D16*E16)</f>
        <v>0</v>
      </c>
    </row>
    <row r="17" spans="1:6" x14ac:dyDescent="0.3">
      <c r="B17" s="120" t="s">
        <v>106</v>
      </c>
      <c r="C17" s="108" t="s">
        <v>90</v>
      </c>
      <c r="D17" s="109"/>
      <c r="E17" s="110"/>
      <c r="F17" s="111"/>
    </row>
    <row r="18" spans="1:6" ht="15" thickBot="1" x14ac:dyDescent="0.35">
      <c r="B18" s="63"/>
      <c r="C18" s="60"/>
      <c r="D18" s="97"/>
      <c r="E18" s="48" t="s">
        <v>71</v>
      </c>
      <c r="F18" s="102">
        <f>SUM(F15:F17)</f>
        <v>0</v>
      </c>
    </row>
    <row r="19" spans="1:6" ht="15" thickBot="1" x14ac:dyDescent="0.35">
      <c r="B19" s="2"/>
      <c r="C19" s="77"/>
      <c r="D19" s="99"/>
      <c r="F19" s="99"/>
    </row>
    <row r="20" spans="1:6" x14ac:dyDescent="0.3">
      <c r="A20" s="3">
        <v>4</v>
      </c>
      <c r="B20" s="62" t="s">
        <v>74</v>
      </c>
      <c r="C20" s="79" t="str">
        <f>'4A'!$D$2</f>
        <v>Merk-A</v>
      </c>
      <c r="D20" s="95">
        <f>'4A'!$G$30</f>
        <v>0</v>
      </c>
      <c r="E20" s="66">
        <f>1/3</f>
        <v>0.33333333333333331</v>
      </c>
      <c r="F20" s="100">
        <f>SUM(D20*E20)</f>
        <v>0</v>
      </c>
    </row>
    <row r="21" spans="1:6" x14ac:dyDescent="0.3">
      <c r="B21" s="65" t="s">
        <v>70</v>
      </c>
      <c r="C21" s="57" t="str">
        <f>'4B'!$D$2</f>
        <v>Merk-B</v>
      </c>
      <c r="D21" s="96">
        <f>'4B'!$G$30</f>
        <v>0</v>
      </c>
      <c r="E21" s="67">
        <f>1/3</f>
        <v>0.33333333333333331</v>
      </c>
      <c r="F21" s="101">
        <f>SUM(D21*E21)</f>
        <v>0</v>
      </c>
    </row>
    <row r="22" spans="1:6" x14ac:dyDescent="0.3">
      <c r="B22" s="120" t="s">
        <v>106</v>
      </c>
      <c r="C22" s="108" t="s">
        <v>90</v>
      </c>
      <c r="D22" s="109"/>
      <c r="E22" s="110"/>
      <c r="F22" s="111"/>
    </row>
    <row r="23" spans="1:6" ht="15" thickBot="1" x14ac:dyDescent="0.35">
      <c r="B23" s="63"/>
      <c r="C23" s="60"/>
      <c r="D23" s="97"/>
      <c r="E23" s="48" t="s">
        <v>71</v>
      </c>
      <c r="F23" s="102">
        <f>SUM(F20:F22)</f>
        <v>0</v>
      </c>
    </row>
    <row r="24" spans="1:6" ht="15" thickBot="1" x14ac:dyDescent="0.35">
      <c r="B24" s="2"/>
      <c r="C24" s="77"/>
      <c r="D24" s="99"/>
      <c r="F24" s="99"/>
    </row>
    <row r="25" spans="1:6" x14ac:dyDescent="0.3">
      <c r="A25" s="3">
        <v>5</v>
      </c>
      <c r="B25" s="62" t="s">
        <v>75</v>
      </c>
      <c r="C25" s="79" t="str">
        <f>'5A'!$D$2</f>
        <v>Merk-A</v>
      </c>
      <c r="D25" s="95">
        <f>'5A'!$G$30</f>
        <v>0</v>
      </c>
      <c r="E25" s="68">
        <v>1.5</v>
      </c>
      <c r="F25" s="100">
        <f>SUM(D25*E25)</f>
        <v>0</v>
      </c>
    </row>
    <row r="26" spans="1:6" x14ac:dyDescent="0.3">
      <c r="B26" s="65" t="s">
        <v>70</v>
      </c>
      <c r="C26" s="57" t="str">
        <f>'5B'!$D$2</f>
        <v>Merk-B</v>
      </c>
      <c r="D26" s="96">
        <f>'5B'!$G$30</f>
        <v>0</v>
      </c>
      <c r="E26" s="69">
        <v>1.5</v>
      </c>
      <c r="F26" s="101">
        <f>SUM(D26*E26)</f>
        <v>0</v>
      </c>
    </row>
    <row r="27" spans="1:6" x14ac:dyDescent="0.3">
      <c r="B27" s="120" t="s">
        <v>106</v>
      </c>
      <c r="C27" s="108" t="s">
        <v>90</v>
      </c>
      <c r="D27" s="109"/>
      <c r="E27" s="119"/>
      <c r="F27" s="111"/>
    </row>
    <row r="28" spans="1:6" ht="15" thickBot="1" x14ac:dyDescent="0.35">
      <c r="B28" s="63"/>
      <c r="C28" s="60"/>
      <c r="D28" s="97"/>
      <c r="E28" s="48" t="s">
        <v>71</v>
      </c>
      <c r="F28" s="102">
        <f>SUM(F25:F27)</f>
        <v>0</v>
      </c>
    </row>
    <row r="29" spans="1:6" ht="15" thickBot="1" x14ac:dyDescent="0.35">
      <c r="B29" s="2"/>
      <c r="C29" s="77"/>
      <c r="D29" s="99"/>
      <c r="F29" s="99"/>
    </row>
    <row r="30" spans="1:6" x14ac:dyDescent="0.3">
      <c r="A30" s="3">
        <v>6</v>
      </c>
      <c r="B30" s="62" t="s">
        <v>76</v>
      </c>
      <c r="C30" s="79" t="str">
        <f>'6A'!$D$2</f>
        <v>Merk-A</v>
      </c>
      <c r="D30" s="95">
        <f>'6A'!$G$30</f>
        <v>0</v>
      </c>
      <c r="E30" s="68">
        <v>1.5</v>
      </c>
      <c r="F30" s="100">
        <f>SUM(D30*E30)</f>
        <v>0</v>
      </c>
    </row>
    <row r="31" spans="1:6" x14ac:dyDescent="0.3">
      <c r="B31" s="65" t="s">
        <v>70</v>
      </c>
      <c r="C31" s="57" t="str">
        <f>'6B'!$D$2</f>
        <v>Merk-B</v>
      </c>
      <c r="D31" s="96">
        <f>'6B'!$G$30</f>
        <v>0</v>
      </c>
      <c r="E31" s="69">
        <v>1.5</v>
      </c>
      <c r="F31" s="101">
        <f>SUM(D31*E31)</f>
        <v>0</v>
      </c>
    </row>
    <row r="32" spans="1:6" x14ac:dyDescent="0.3">
      <c r="B32" s="120" t="s">
        <v>106</v>
      </c>
      <c r="C32" s="108" t="s">
        <v>90</v>
      </c>
      <c r="D32" s="109"/>
      <c r="E32" s="119"/>
      <c r="F32" s="111"/>
    </row>
    <row r="33" spans="1:6" ht="15" thickBot="1" x14ac:dyDescent="0.35">
      <c r="B33" s="63"/>
      <c r="C33" s="60"/>
      <c r="D33" s="97"/>
      <c r="E33" s="48" t="s">
        <v>71</v>
      </c>
      <c r="F33" s="102">
        <f>SUM(F30:F32)</f>
        <v>0</v>
      </c>
    </row>
    <row r="34" spans="1:6" ht="15" thickBot="1" x14ac:dyDescent="0.35">
      <c r="B34" s="2"/>
      <c r="C34" s="77"/>
      <c r="D34" s="99"/>
      <c r="F34" s="99"/>
    </row>
    <row r="35" spans="1:6" x14ac:dyDescent="0.3">
      <c r="A35" s="3">
        <v>7</v>
      </c>
      <c r="B35" s="62" t="s">
        <v>77</v>
      </c>
      <c r="C35" s="79" t="str">
        <f>'7A'!$D$2</f>
        <v>Merk-A</v>
      </c>
      <c r="D35" s="95">
        <f>'7A'!$G$30</f>
        <v>0</v>
      </c>
      <c r="E35" s="68">
        <v>30</v>
      </c>
      <c r="F35" s="100">
        <f>SUM(D35*E35)</f>
        <v>0</v>
      </c>
    </row>
    <row r="36" spans="1:6" x14ac:dyDescent="0.3">
      <c r="B36" s="65" t="s">
        <v>70</v>
      </c>
      <c r="C36" s="57" t="str">
        <f>'7B'!$D$2</f>
        <v>Merk-B</v>
      </c>
      <c r="D36" s="96">
        <f>'7B'!$G$30</f>
        <v>0</v>
      </c>
      <c r="E36" s="69">
        <v>30</v>
      </c>
      <c r="F36" s="101">
        <f>SUM(D36*E36)</f>
        <v>0</v>
      </c>
    </row>
    <row r="37" spans="1:6" x14ac:dyDescent="0.3">
      <c r="B37" s="120" t="s">
        <v>106</v>
      </c>
      <c r="C37" s="108" t="s">
        <v>90</v>
      </c>
      <c r="D37" s="109"/>
      <c r="E37" s="119"/>
      <c r="F37" s="111"/>
    </row>
    <row r="38" spans="1:6" ht="15" thickBot="1" x14ac:dyDescent="0.35">
      <c r="B38" s="58"/>
      <c r="C38" s="60"/>
      <c r="D38" s="97"/>
      <c r="E38" s="48" t="s">
        <v>71</v>
      </c>
      <c r="F38" s="102">
        <f>SUM(F35:F37)</f>
        <v>0</v>
      </c>
    </row>
    <row r="39" spans="1:6" ht="15" thickBot="1" x14ac:dyDescent="0.35">
      <c r="C39" s="77"/>
      <c r="D39" s="99"/>
      <c r="F39" s="99"/>
    </row>
    <row r="40" spans="1:6" x14ac:dyDescent="0.3">
      <c r="A40" s="3">
        <v>8</v>
      </c>
      <c r="B40" s="62" t="s">
        <v>78</v>
      </c>
      <c r="C40" s="79" t="str">
        <f>'8A'!$D$2</f>
        <v>Merk-A</v>
      </c>
      <c r="D40" s="95">
        <f>'8A'!$G$30</f>
        <v>0</v>
      </c>
      <c r="E40" s="68">
        <v>1.5</v>
      </c>
      <c r="F40" s="100">
        <f>SUM(D40*E40)</f>
        <v>0</v>
      </c>
    </row>
    <row r="41" spans="1:6" x14ac:dyDescent="0.3">
      <c r="B41" s="65" t="s">
        <v>70</v>
      </c>
      <c r="C41" s="57" t="str">
        <f>'8B'!$D$2</f>
        <v>Merk-B</v>
      </c>
      <c r="D41" s="96">
        <f>'8B'!$G$30</f>
        <v>0</v>
      </c>
      <c r="E41" s="69">
        <v>1.5</v>
      </c>
      <c r="F41" s="101">
        <f>SUM(D41*E41)</f>
        <v>0</v>
      </c>
    </row>
    <row r="42" spans="1:6" x14ac:dyDescent="0.3">
      <c r="B42" s="120" t="s">
        <v>106</v>
      </c>
      <c r="C42" s="108" t="s">
        <v>90</v>
      </c>
      <c r="D42" s="109"/>
      <c r="E42" s="119"/>
      <c r="F42" s="111"/>
    </row>
    <row r="43" spans="1:6" ht="15" thickBot="1" x14ac:dyDescent="0.35">
      <c r="B43" s="63"/>
      <c r="C43" s="60"/>
      <c r="D43" s="97"/>
      <c r="E43" s="48" t="s">
        <v>71</v>
      </c>
      <c r="F43" s="102">
        <f>SUM(F40:F42)</f>
        <v>0</v>
      </c>
    </row>
    <row r="44" spans="1:6" ht="15" thickBot="1" x14ac:dyDescent="0.35">
      <c r="B44" s="2"/>
      <c r="C44" s="77"/>
      <c r="D44" s="99"/>
      <c r="F44" s="99"/>
    </row>
    <row r="45" spans="1:6" x14ac:dyDescent="0.3">
      <c r="A45" s="3">
        <v>9</v>
      </c>
      <c r="B45" s="62" t="s">
        <v>79</v>
      </c>
      <c r="C45" s="79" t="str">
        <f>'9A'!$D$2</f>
        <v>Merk-A</v>
      </c>
      <c r="D45" s="95">
        <f>'9A'!$G$30</f>
        <v>0</v>
      </c>
      <c r="E45" s="68">
        <v>1.5</v>
      </c>
      <c r="F45" s="100">
        <f>SUM(D45*E45)</f>
        <v>0</v>
      </c>
    </row>
    <row r="46" spans="1:6" x14ac:dyDescent="0.3">
      <c r="B46" s="65" t="s">
        <v>70</v>
      </c>
      <c r="C46" s="57" t="str">
        <f>'9B'!$D$2</f>
        <v>Merk-B</v>
      </c>
      <c r="D46" s="96">
        <f>'9B'!$G$30</f>
        <v>0</v>
      </c>
      <c r="E46" s="69">
        <v>1.5</v>
      </c>
      <c r="F46" s="101">
        <f>SUM(D46*E46)</f>
        <v>0</v>
      </c>
    </row>
    <row r="47" spans="1:6" x14ac:dyDescent="0.3">
      <c r="B47" s="120" t="s">
        <v>106</v>
      </c>
      <c r="C47" s="108" t="s">
        <v>90</v>
      </c>
      <c r="D47" s="109"/>
      <c r="E47" s="119"/>
      <c r="F47" s="111"/>
    </row>
    <row r="48" spans="1:6" ht="15" thickBot="1" x14ac:dyDescent="0.35">
      <c r="B48" s="63"/>
      <c r="C48" s="60"/>
      <c r="D48" s="97"/>
      <c r="E48" s="48" t="s">
        <v>71</v>
      </c>
      <c r="F48" s="102">
        <f>SUM(F45:F47)</f>
        <v>0</v>
      </c>
    </row>
    <row r="49" spans="1:6" ht="15" thickBot="1" x14ac:dyDescent="0.35">
      <c r="B49" s="2"/>
      <c r="C49" s="77"/>
      <c r="D49" s="99"/>
      <c r="F49" s="99"/>
    </row>
    <row r="50" spans="1:6" x14ac:dyDescent="0.3">
      <c r="A50" s="3">
        <v>10</v>
      </c>
      <c r="B50" s="104" t="s">
        <v>80</v>
      </c>
      <c r="C50" s="117" t="s">
        <v>108</v>
      </c>
      <c r="D50" s="105"/>
      <c r="E50" s="106"/>
      <c r="F50" s="107"/>
    </row>
    <row r="51" spans="1:6" x14ac:dyDescent="0.3">
      <c r="B51" s="117"/>
      <c r="C51" s="108"/>
      <c r="D51" s="109"/>
      <c r="E51" s="110"/>
      <c r="F51" s="111"/>
    </row>
    <row r="52" spans="1:6" x14ac:dyDescent="0.3">
      <c r="B52" s="117"/>
      <c r="C52" s="108"/>
      <c r="D52" s="109"/>
      <c r="E52" s="110"/>
      <c r="F52" s="111"/>
    </row>
    <row r="53" spans="1:6" ht="15" thickBot="1" x14ac:dyDescent="0.35">
      <c r="B53" s="112"/>
      <c r="C53" s="113"/>
      <c r="D53" s="114"/>
      <c r="E53" s="115"/>
      <c r="F53" s="116"/>
    </row>
    <row r="54" spans="1:6" x14ac:dyDescent="0.3">
      <c r="F54" s="99"/>
    </row>
    <row r="55" spans="1:6" x14ac:dyDescent="0.3">
      <c r="E55" s="3" t="s">
        <v>22</v>
      </c>
      <c r="F55" s="103">
        <f>SUM(F8+F13+F18+F23+F28+F33+F38+F43+F48)</f>
        <v>0</v>
      </c>
    </row>
    <row r="57" spans="1:6" x14ac:dyDescent="0.3">
      <c r="B57" s="122" t="s">
        <v>23</v>
      </c>
    </row>
  </sheetData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09EC-08F3-4BE1-B79B-DA0155EF457C}">
  <dimension ref="B2:G30"/>
  <sheetViews>
    <sheetView workbookViewId="0">
      <selection activeCell="B2" sqref="B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81</v>
      </c>
      <c r="C2" s="73" t="s">
        <v>82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9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si="0"/>
        <v>0</v>
      </c>
    </row>
    <row r="30" spans="2:7" x14ac:dyDescent="0.3">
      <c r="E30" t="s">
        <v>22</v>
      </c>
      <c r="G30" s="87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4376-18B7-45B4-981F-38A608DC3A20}">
  <dimension ref="B2:G30"/>
  <sheetViews>
    <sheetView tabSelected="1" workbookViewId="0">
      <selection activeCell="B2" sqref="B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81</v>
      </c>
      <c r="C2" s="73" t="s">
        <v>82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7ACA-C97D-47F8-A2D5-779B513EF40A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91</v>
      </c>
      <c r="C2" s="73" t="s">
        <v>72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77AE-3531-4E2B-938C-7DBA23A4D7EB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91</v>
      </c>
      <c r="C2" s="73" t="s">
        <v>72</v>
      </c>
      <c r="D2" s="74" t="s">
        <v>89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1958-FEF5-4B0A-8F18-50CEAFA2869F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92</v>
      </c>
      <c r="C2" s="73" t="s">
        <v>73</v>
      </c>
      <c r="D2" s="74" t="s">
        <v>83</v>
      </c>
    </row>
    <row r="3" spans="2:7" ht="21.6" customHeight="1" x14ac:dyDescent="0.3">
      <c r="B3" s="17" t="s">
        <v>68</v>
      </c>
      <c r="C3" t="s">
        <v>84</v>
      </c>
      <c r="D3" t="s">
        <v>85</v>
      </c>
      <c r="E3" t="s">
        <v>86</v>
      </c>
      <c r="F3" t="s">
        <v>87</v>
      </c>
      <c r="G3" t="s">
        <v>88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88">
        <v>1</v>
      </c>
      <c r="C29" s="89"/>
      <c r="D29" s="89" t="s">
        <v>100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5" ma:contentTypeDescription="Create a new document." ma:contentTypeScope="" ma:versionID="227a09e5fc6dd213f6165999d043e5b9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8b96ba35f3a0287f307a178c88c9ef66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78449E-FDF2-4D77-9621-91FB5FAE2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ed74b-2e7b-418a-935c-ebaa9fc30855"/>
    <ds:schemaRef ds:uri="77417cd3-0eb7-4322-a9e5-cbeb435d2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C82FC-6EF9-4A50-8298-53E547625AAB}">
  <ds:schemaRefs>
    <ds:schemaRef ds:uri="http://purl.org/dc/terms/"/>
    <ds:schemaRef ds:uri="http://schemas.openxmlformats.org/package/2006/metadata/core-properties"/>
    <ds:schemaRef ds:uri="http://purl.org/dc/dcmitype/"/>
    <ds:schemaRef ds:uri="bc9ed74b-2e7b-418a-935c-ebaa9fc3085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7417cd3-0eb7-4322-a9e5-cbeb435d228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4</vt:i4>
      </vt:variant>
    </vt:vector>
  </HeadingPairs>
  <TitlesOfParts>
    <vt:vector size="26" baseType="lpstr">
      <vt:lpstr>Inschrijfprijs</vt:lpstr>
      <vt:lpstr>A. Implementatie</vt:lpstr>
      <vt:lpstr>B. Onderhoud</vt:lpstr>
      <vt:lpstr>C. Apparatuur</vt:lpstr>
      <vt:lpstr>1A</vt:lpstr>
      <vt:lpstr>1B</vt:lpstr>
      <vt:lpstr>2A</vt:lpstr>
      <vt:lpstr>2B</vt:lpstr>
      <vt:lpstr>3A</vt:lpstr>
      <vt:lpstr>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'A. Implementatie'!Afdrukbereik</vt:lpstr>
      <vt:lpstr>'B. Onderhoud'!Afdrukbereik</vt:lpstr>
      <vt:lpstr>'C. Apparatuur'!Afdrukbereik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2023-10-20T08:12:29Z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0x010100F6C15862D4174346B2EDD5033339C3C7</vt:lpwstr>
  </property>
  <property fmtid="{D5CDD505-2E9C-101B-9397-08002B2CF9AE}" pid="3" name="MediaServiceImageTags">
    <vt:lpwstr/>
  </property>
</Properties>
</file>