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Provincie Overijssel\Brand\03) Concept aanbestedingsstukken\"/>
    </mc:Choice>
  </mc:AlternateContent>
  <bookViews>
    <workbookView xWindow="-120" yWindow="-120" windowWidth="29040" windowHeight="15840"/>
  </bookViews>
  <sheets>
    <sheet name="specificatie" sheetId="1" r:id="rId1"/>
  </sheets>
  <definedNames>
    <definedName name="_xlnm.Print_Area" localSheetId="0">specificatie!$A$1:$N$12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K7" i="1" s="1"/>
  <c r="N7" i="1" s="1"/>
  <c r="I8" i="1"/>
  <c r="K8" i="1" s="1"/>
  <c r="N8" i="1" s="1"/>
  <c r="I9" i="1"/>
  <c r="K9" i="1" s="1"/>
  <c r="N9" i="1" s="1"/>
  <c r="I6" i="1"/>
  <c r="M12" i="1" l="1"/>
  <c r="L5" i="1"/>
  <c r="J12" i="1"/>
  <c r="L12" i="1" l="1"/>
  <c r="K6" i="1"/>
  <c r="N6" i="1" s="1"/>
  <c r="H5" i="1" l="1"/>
  <c r="I5" i="1" l="1"/>
  <c r="K5" i="1" s="1"/>
  <c r="I12" i="1"/>
  <c r="H12" i="1"/>
  <c r="K12" i="1" l="1"/>
  <c r="N5" i="1"/>
  <c r="N12" i="1" s="1"/>
</calcChain>
</file>

<file path=xl/sharedStrings.xml><?xml version="1.0" encoding="utf-8"?>
<sst xmlns="http://schemas.openxmlformats.org/spreadsheetml/2006/main" count="42" uniqueCount="32">
  <si>
    <t>Wijhe</t>
  </si>
  <si>
    <t>Provinciehuis Kantoor</t>
  </si>
  <si>
    <t>Zwolle</t>
  </si>
  <si>
    <t>Adres</t>
  </si>
  <si>
    <t>Plaats</t>
  </si>
  <si>
    <t>Specificatie Brandverzekering ten name van de Provincie Overijssel</t>
  </si>
  <si>
    <t>Gebruik</t>
  </si>
  <si>
    <t>Postcode</t>
  </si>
  <si>
    <t>8012 EE</t>
  </si>
  <si>
    <t>8131 RD</t>
  </si>
  <si>
    <t>Taxatiedatum gebouwen</t>
  </si>
  <si>
    <t xml:space="preserve"> t Nijenhuis 10</t>
  </si>
  <si>
    <t xml:space="preserve">Totaal </t>
  </si>
  <si>
    <t xml:space="preserve">Inventaris  </t>
  </si>
  <si>
    <t>herbouwwaarde inclusief funderingen</t>
  </si>
  <si>
    <t>index 140,3</t>
  </si>
  <si>
    <t>index 150,8</t>
  </si>
  <si>
    <t>index 158,3</t>
  </si>
  <si>
    <t>Per 31 december 2022</t>
  </si>
  <si>
    <t>Verzekerde som 
31-12-2022 incl. index</t>
  </si>
  <si>
    <t>index 115,1</t>
  </si>
  <si>
    <t>index 119,7</t>
  </si>
  <si>
    <t>Computer-
apparatuur</t>
  </si>
  <si>
    <t>t Nijenhuis 8 v/m stal</t>
  </si>
  <si>
    <t>t Nijenhuis naast 10 westbouw</t>
  </si>
  <si>
    <t>t Nijenhuis 12 oostbouw</t>
  </si>
  <si>
    <t>deport in voormalige stal</t>
  </si>
  <si>
    <t>kantoor, archief, tentoonstellingsuimte/orangerie</t>
  </si>
  <si>
    <t>entreegebouw, restaurant, garderobe, depot</t>
  </si>
  <si>
    <t>kasteel, tentoonstellingsruimte infra w.o. bruggen, hekken, kassen, tuimuur, duiventil, lantaarns, vlaggenmasten, camera's, terreinverhardingen</t>
  </si>
  <si>
    <t>Taxatiedatum inventaris</t>
  </si>
  <si>
    <t>Luttenbergstraat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</si>
</sst>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413]mmm/yy;@"/>
    <numFmt numFmtId="166" formatCode="_-* #,##0.00_-;_-* #,##0.00\-;_-* &quot;-&quot;??_-;_-@_-"/>
  </numFmts>
  <fonts count="14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Verdana"/>
      <family val="2"/>
    </font>
    <font>
      <sz val="9"/>
      <name val="Arial"/>
      <family val="2"/>
    </font>
    <font>
      <sz val="8"/>
      <color indexed="8"/>
      <name val="Verdana"/>
      <family val="2"/>
    </font>
    <font>
      <sz val="12"/>
      <color theme="1"/>
      <name val="Verdana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1"/>
      <color theme="1"/>
      <name val="Verdana"/>
      <family val="2"/>
    </font>
    <font>
      <b/>
      <sz val="12"/>
      <color theme="1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" fillId="0" borderId="0"/>
    <xf numFmtId="44" fontId="1" fillId="0" borderId="0" applyFont="0" applyFill="0" applyBorder="0" applyAlignment="0" applyProtection="0"/>
    <xf numFmtId="165" fontId="5" fillId="0" borderId="0">
      <alignment horizont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/>
    <xf numFmtId="165" fontId="7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44" fontId="3" fillId="0" borderId="0" applyFont="0" applyFill="0" applyBorder="0" applyAlignment="0" applyProtection="0"/>
    <xf numFmtId="165" fontId="1" fillId="0" borderId="0"/>
  </cellStyleXfs>
  <cellXfs count="51">
    <xf numFmtId="0" fontId="0" fillId="0" borderId="0" xfId="0"/>
    <xf numFmtId="0" fontId="0" fillId="0" borderId="0" xfId="0"/>
    <xf numFmtId="0" fontId="8" fillId="0" borderId="0" xfId="0" applyFont="1"/>
    <xf numFmtId="0" fontId="9" fillId="0" borderId="1" xfId="0" applyFont="1" applyFill="1" applyBorder="1"/>
    <xf numFmtId="44" fontId="9" fillId="0" borderId="1" xfId="0" applyNumberFormat="1" applyFont="1" applyFill="1" applyBorder="1"/>
    <xf numFmtId="0" fontId="6" fillId="0" borderId="1" xfId="0" applyFont="1" applyFill="1" applyBorder="1" applyAlignment="1">
      <alignment horizontal="left"/>
    </xf>
    <xf numFmtId="44" fontId="9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2" fillId="0" borderId="8" xfId="0" applyFont="1" applyBorder="1"/>
    <xf numFmtId="44" fontId="10" fillId="0" borderId="8" xfId="0" applyNumberFormat="1" applyFont="1" applyFill="1" applyBorder="1"/>
    <xf numFmtId="0" fontId="0" fillId="0" borderId="0" xfId="0"/>
    <xf numFmtId="44" fontId="0" fillId="0" borderId="0" xfId="0" applyNumberFormat="1"/>
    <xf numFmtId="0" fontId="2" fillId="2" borderId="2" xfId="0" applyFont="1" applyFill="1" applyBorder="1"/>
    <xf numFmtId="0" fontId="11" fillId="2" borderId="8" xfId="0" applyFont="1" applyFill="1" applyBorder="1"/>
    <xf numFmtId="44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43" fontId="6" fillId="2" borderId="2" xfId="1" applyNumberFormat="1" applyFont="1" applyFill="1" applyBorder="1" applyAlignment="1" applyProtection="1">
      <alignment horizontal="left" vertical="top"/>
      <protection locked="0"/>
    </xf>
    <xf numFmtId="44" fontId="9" fillId="2" borderId="2" xfId="0" applyNumberFormat="1" applyFont="1" applyFill="1" applyBorder="1"/>
    <xf numFmtId="0" fontId="10" fillId="2" borderId="2" xfId="0" applyFont="1" applyFill="1" applyBorder="1"/>
    <xf numFmtId="0" fontId="12" fillId="3" borderId="5" xfId="0" applyFont="1" applyFill="1" applyBorder="1"/>
    <xf numFmtId="0" fontId="12" fillId="3" borderId="3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0" fontId="10" fillId="3" borderId="4" xfId="0" applyFont="1" applyFill="1" applyBorder="1" applyAlignment="1">
      <alignment horizontal="center" vertical="top" wrapText="1"/>
    </xf>
    <xf numFmtId="0" fontId="12" fillId="3" borderId="9" xfId="0" applyFont="1" applyFill="1" applyBorder="1"/>
    <xf numFmtId="0" fontId="12" fillId="3" borderId="10" xfId="0" applyFont="1" applyFill="1" applyBorder="1"/>
    <xf numFmtId="0" fontId="10" fillId="3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9" fillId="0" borderId="2" xfId="0" applyFont="1" applyFill="1" applyBorder="1"/>
    <xf numFmtId="14" fontId="9" fillId="0" borderId="2" xfId="0" applyNumberFormat="1" applyFont="1" applyFill="1" applyBorder="1"/>
    <xf numFmtId="44" fontId="9" fillId="0" borderId="2" xfId="0" applyNumberFormat="1" applyFont="1" applyFill="1" applyBorder="1" applyAlignment="1">
      <alignment horizontal="center"/>
    </xf>
    <xf numFmtId="44" fontId="13" fillId="0" borderId="2" xfId="0" applyNumberFormat="1" applyFont="1" applyFill="1" applyBorder="1" applyAlignment="1">
      <alignment horizontal="center"/>
    </xf>
    <xf numFmtId="44" fontId="9" fillId="0" borderId="2" xfId="0" applyNumberFormat="1" applyFont="1" applyFill="1" applyBorder="1"/>
    <xf numFmtId="44" fontId="13" fillId="0" borderId="1" xfId="0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vertical="top"/>
    </xf>
    <xf numFmtId="44" fontId="9" fillId="0" borderId="1" xfId="0" applyNumberFormat="1" applyFont="1" applyFill="1" applyBorder="1" applyAlignment="1">
      <alignment horizontal="center" vertical="top"/>
    </xf>
    <xf numFmtId="44" fontId="13" fillId="0" borderId="1" xfId="0" applyNumberFormat="1" applyFont="1" applyFill="1" applyBorder="1" applyAlignment="1">
      <alignment horizontal="center" vertical="top"/>
    </xf>
    <xf numFmtId="44" fontId="9" fillId="0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49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/>
    <xf numFmtId="49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vertical="top" wrapText="1"/>
    </xf>
  </cellXfs>
  <cellStyles count="20">
    <cellStyle name="Bold" xfId="7"/>
    <cellStyle name="Euro" xfId="3"/>
    <cellStyle name="Komma" xfId="1" builtinId="3"/>
    <cellStyle name="Komma 2" xfId="4"/>
    <cellStyle name="Komma 3" xfId="8"/>
    <cellStyle name="Komma 3 2" xfId="9"/>
    <cellStyle name="Standaard" xfId="0" builtinId="0"/>
    <cellStyle name="Standaard 2" xfId="10"/>
    <cellStyle name="Standaard 2 2" xfId="11"/>
    <cellStyle name="Standaard 3" xfId="12"/>
    <cellStyle name="Standaard 4" xfId="5"/>
    <cellStyle name="Standaard 4 2" xfId="19"/>
    <cellStyle name="Standaard 5" xfId="13"/>
    <cellStyle name="Standaard 6" xfId="14"/>
    <cellStyle name="Standaard 7" xfId="15"/>
    <cellStyle name="Standaard 7 2" xfId="16"/>
    <cellStyle name="Standaard 8" xfId="17"/>
    <cellStyle name="Standaard 9" xfId="2"/>
    <cellStyle name="Valuta 2" xfId="6"/>
    <cellStyle name="Valuta 3" xfId="18"/>
  </cellStyles>
  <dxfs count="0"/>
  <tableStyles count="0" defaultTableStyle="TableStyleMedium9" defaultPivotStyle="PivotStyleLight16"/>
  <colors>
    <mruColors>
      <color rgb="FF99FF99"/>
      <color rgb="FFCC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zoomScaleNormal="100" workbookViewId="0">
      <pane ySplit="3" topLeftCell="A4" activePane="bottomLeft" state="frozen"/>
      <selection pane="bottomLeft" activeCell="D28" sqref="D28"/>
    </sheetView>
  </sheetViews>
  <sheetFormatPr defaultRowHeight="10.5" x14ac:dyDescent="0.15"/>
  <cols>
    <col min="1" max="1" width="29.5703125" customWidth="1"/>
    <col min="2" max="2" width="8.7109375" style="1" bestFit="1" customWidth="1"/>
    <col min="3" max="3" width="6.140625" bestFit="1" customWidth="1"/>
    <col min="4" max="4" width="36.7109375" style="1" customWidth="1"/>
    <col min="5" max="5" width="12.140625" style="1" bestFit="1" customWidth="1"/>
    <col min="6" max="6" width="12.140625" style="10" customWidth="1"/>
    <col min="7" max="9" width="20.7109375" style="10" hidden="1" customWidth="1"/>
    <col min="10" max="10" width="17.42578125" style="1" hidden="1" customWidth="1"/>
    <col min="11" max="11" width="20.7109375" style="10" customWidth="1"/>
    <col min="12" max="13" width="17.42578125" style="10" customWidth="1"/>
    <col min="14" max="14" width="20.7109375" style="1" customWidth="1"/>
    <col min="16" max="16" width="24" bestFit="1" customWidth="1"/>
  </cols>
  <sheetData>
    <row r="1" spans="1:14" s="1" customFormat="1" ht="15.75" x14ac:dyDescent="0.25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4"/>
    </row>
    <row r="2" spans="1:14" s="1" customFormat="1" ht="16.5" thickBot="1" x14ac:dyDescent="0.3">
      <c r="A2" s="21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5"/>
    </row>
    <row r="3" spans="1:14" ht="24" x14ac:dyDescent="0.15">
      <c r="A3" s="23" t="s">
        <v>3</v>
      </c>
      <c r="B3" s="23" t="s">
        <v>7</v>
      </c>
      <c r="C3" s="23" t="s">
        <v>4</v>
      </c>
      <c r="D3" s="23" t="s">
        <v>6</v>
      </c>
      <c r="E3" s="23" t="s">
        <v>10</v>
      </c>
      <c r="F3" s="23" t="s">
        <v>30</v>
      </c>
      <c r="G3" s="23" t="s">
        <v>14</v>
      </c>
      <c r="H3" s="23" t="s">
        <v>14</v>
      </c>
      <c r="I3" s="23" t="s">
        <v>14</v>
      </c>
      <c r="J3" s="23" t="s">
        <v>13</v>
      </c>
      <c r="K3" s="23" t="s">
        <v>14</v>
      </c>
      <c r="L3" s="23" t="s">
        <v>13</v>
      </c>
      <c r="M3" s="23" t="s">
        <v>22</v>
      </c>
      <c r="N3" s="23" t="s">
        <v>19</v>
      </c>
    </row>
    <row r="4" spans="1:14" s="10" customFormat="1" ht="12" x14ac:dyDescent="0.15">
      <c r="A4" s="26"/>
      <c r="B4" s="26"/>
      <c r="C4" s="26"/>
      <c r="D4" s="26"/>
      <c r="E4" s="26"/>
      <c r="F4" s="26"/>
      <c r="G4" s="26" t="s">
        <v>15</v>
      </c>
      <c r="H4" s="26" t="s">
        <v>16</v>
      </c>
      <c r="I4" s="26" t="s">
        <v>17</v>
      </c>
      <c r="J4" s="26"/>
      <c r="K4" s="26" t="s">
        <v>21</v>
      </c>
      <c r="L4" s="26" t="s">
        <v>20</v>
      </c>
      <c r="M4" s="26"/>
      <c r="N4" s="26"/>
    </row>
    <row r="5" spans="1:14" s="1" customFormat="1" ht="12" x14ac:dyDescent="0.2">
      <c r="A5" s="5" t="s">
        <v>31</v>
      </c>
      <c r="B5" s="7" t="s">
        <v>8</v>
      </c>
      <c r="C5" s="5" t="s">
        <v>2</v>
      </c>
      <c r="D5" s="3" t="s">
        <v>1</v>
      </c>
      <c r="E5" s="38"/>
      <c r="F5" s="38"/>
      <c r="G5" s="6">
        <v>105056600</v>
      </c>
      <c r="H5" s="6">
        <f>ROUND(G5/140.3*150.8,-2)</f>
        <v>112919000</v>
      </c>
      <c r="I5" s="39">
        <f>ROUND(H5/153.1*158.3,-2)</f>
        <v>116754300</v>
      </c>
      <c r="J5" s="4">
        <v>19575000</v>
      </c>
      <c r="K5" s="39">
        <f>ROUND(I5/158.3*175.4,-2)</f>
        <v>129366400</v>
      </c>
      <c r="L5" s="6">
        <f>ROUND(J5/126.6*140.8,-2)</f>
        <v>21770600</v>
      </c>
      <c r="M5" s="6">
        <v>1389522</v>
      </c>
      <c r="N5" s="6">
        <f>K5+L5+M5</f>
        <v>152526522</v>
      </c>
    </row>
    <row r="6" spans="1:14" s="42" customFormat="1" ht="48" x14ac:dyDescent="0.15">
      <c r="A6" s="35" t="s">
        <v>11</v>
      </c>
      <c r="B6" s="36" t="s">
        <v>9</v>
      </c>
      <c r="C6" s="35" t="s">
        <v>0</v>
      </c>
      <c r="D6" s="37" t="s">
        <v>29</v>
      </c>
      <c r="E6" s="38">
        <v>44305</v>
      </c>
      <c r="F6" s="38"/>
      <c r="G6" s="39">
        <v>20398400</v>
      </c>
      <c r="H6" s="40">
        <v>13000000</v>
      </c>
      <c r="I6" s="39">
        <f>ROUND(H6/153.1*158.3,-2)</f>
        <v>13441500</v>
      </c>
      <c r="J6" s="41"/>
      <c r="K6" s="39">
        <f>ROUND(I6/158.3*175.4,-2)</f>
        <v>14893500</v>
      </c>
      <c r="L6" s="41"/>
      <c r="M6" s="41"/>
      <c r="N6" s="39">
        <f>K6+L6+M6</f>
        <v>14893500</v>
      </c>
    </row>
    <row r="7" spans="1:14" s="10" customFormat="1" ht="12" x14ac:dyDescent="0.2">
      <c r="A7" s="43" t="s">
        <v>23</v>
      </c>
      <c r="B7" s="44" t="s">
        <v>9</v>
      </c>
      <c r="C7" s="45" t="s">
        <v>0</v>
      </c>
      <c r="D7" s="43" t="s">
        <v>26</v>
      </c>
      <c r="E7" s="46">
        <v>44305</v>
      </c>
      <c r="F7" s="46"/>
      <c r="G7" s="6"/>
      <c r="H7" s="34">
        <v>550000</v>
      </c>
      <c r="I7" s="6">
        <f t="shared" ref="I7:I9" si="0">ROUND(H7/153.1*158.3,-2)</f>
        <v>568700</v>
      </c>
      <c r="J7" s="4"/>
      <c r="K7" s="6">
        <f t="shared" ref="K7:K9" si="1">ROUND(I7/158.3*175.4,-2)</f>
        <v>630100</v>
      </c>
      <c r="L7" s="4"/>
      <c r="M7" s="4"/>
      <c r="N7" s="6">
        <f t="shared" ref="N7:N9" si="2">K7+L7+M7</f>
        <v>630100</v>
      </c>
    </row>
    <row r="8" spans="1:14" s="10" customFormat="1" ht="24" x14ac:dyDescent="0.2">
      <c r="A8" s="47" t="s">
        <v>24</v>
      </c>
      <c r="B8" s="48" t="s">
        <v>9</v>
      </c>
      <c r="C8" s="49" t="s">
        <v>0</v>
      </c>
      <c r="D8" s="50" t="s">
        <v>27</v>
      </c>
      <c r="E8" s="46">
        <v>44305</v>
      </c>
      <c r="F8" s="46"/>
      <c r="G8" s="6"/>
      <c r="H8" s="34">
        <v>3450000</v>
      </c>
      <c r="I8" s="6">
        <f t="shared" si="0"/>
        <v>3567200</v>
      </c>
      <c r="J8" s="4"/>
      <c r="K8" s="6">
        <f t="shared" si="1"/>
        <v>3952500</v>
      </c>
      <c r="L8" s="4"/>
      <c r="M8" s="4"/>
      <c r="N8" s="6">
        <f t="shared" si="2"/>
        <v>3952500</v>
      </c>
    </row>
    <row r="9" spans="1:14" s="10" customFormat="1" ht="12" x14ac:dyDescent="0.2">
      <c r="A9" s="43" t="s">
        <v>25</v>
      </c>
      <c r="B9" s="44" t="s">
        <v>9</v>
      </c>
      <c r="C9" s="45" t="s">
        <v>0</v>
      </c>
      <c r="D9" s="50" t="s">
        <v>28</v>
      </c>
      <c r="E9" s="46">
        <v>44305</v>
      </c>
      <c r="F9" s="46"/>
      <c r="G9" s="6"/>
      <c r="H9" s="34">
        <v>2050000</v>
      </c>
      <c r="I9" s="6">
        <f t="shared" si="0"/>
        <v>2119600</v>
      </c>
      <c r="J9" s="4"/>
      <c r="K9" s="6">
        <f t="shared" si="1"/>
        <v>2348600</v>
      </c>
      <c r="L9" s="4"/>
      <c r="M9" s="4"/>
      <c r="N9" s="6">
        <f t="shared" si="2"/>
        <v>2348600</v>
      </c>
    </row>
    <row r="10" spans="1:14" s="10" customFormat="1" ht="12" x14ac:dyDescent="0.2">
      <c r="A10" s="27"/>
      <c r="B10" s="28"/>
      <c r="C10" s="27"/>
      <c r="D10" s="29"/>
      <c r="E10" s="30"/>
      <c r="F10" s="30"/>
      <c r="G10" s="31"/>
      <c r="H10" s="32"/>
      <c r="I10" s="31"/>
      <c r="J10" s="33"/>
      <c r="K10" s="31"/>
      <c r="L10" s="33"/>
      <c r="M10" s="33"/>
      <c r="N10" s="31"/>
    </row>
    <row r="11" spans="1:14" s="10" customFormat="1" ht="12.75" thickBot="1" x14ac:dyDescent="0.25">
      <c r="A11" s="15"/>
      <c r="B11" s="15"/>
      <c r="C11" s="15"/>
      <c r="D11" s="16"/>
      <c r="E11" s="12"/>
      <c r="F11" s="12"/>
      <c r="G11" s="17"/>
      <c r="H11" s="17"/>
      <c r="I11" s="17"/>
      <c r="J11" s="18"/>
      <c r="K11" s="18"/>
      <c r="L11" s="18"/>
      <c r="M11" s="18"/>
      <c r="N11" s="14"/>
    </row>
    <row r="12" spans="1:14" s="1" customFormat="1" ht="15" thickBot="1" x14ac:dyDescent="0.25">
      <c r="A12" s="13" t="s">
        <v>12</v>
      </c>
      <c r="B12" s="8"/>
      <c r="C12" s="8"/>
      <c r="D12" s="8"/>
      <c r="E12" s="8"/>
      <c r="F12" s="8"/>
      <c r="G12" s="9">
        <v>125455000</v>
      </c>
      <c r="H12" s="9">
        <f t="shared" ref="H12:N12" si="3">SUM(H5:H11)</f>
        <v>131969000</v>
      </c>
      <c r="I12" s="9">
        <f t="shared" si="3"/>
        <v>136451300</v>
      </c>
      <c r="J12" s="9">
        <f>SUM(J5:J11)</f>
        <v>19575000</v>
      </c>
      <c r="K12" s="9">
        <f t="shared" si="3"/>
        <v>151191100</v>
      </c>
      <c r="L12" s="9">
        <f>SUM(L5:L11)</f>
        <v>21770600</v>
      </c>
      <c r="M12" s="9">
        <f>SUM(M5:M11)</f>
        <v>1389522</v>
      </c>
      <c r="N12" s="9">
        <f t="shared" si="3"/>
        <v>174351222</v>
      </c>
    </row>
    <row r="13" spans="1:14" ht="11.25" thickTop="1" x14ac:dyDescent="0.15"/>
    <row r="14" spans="1:14" ht="15" x14ac:dyDescent="0.2">
      <c r="A14" s="2"/>
      <c r="B14" s="2"/>
      <c r="C14" s="2"/>
      <c r="D14" s="2"/>
      <c r="G14" s="2"/>
      <c r="H14" s="2"/>
      <c r="I14" s="2"/>
      <c r="N14" s="11"/>
    </row>
    <row r="15" spans="1:14" ht="15" x14ac:dyDescent="0.2">
      <c r="A15" s="2"/>
      <c r="C15" s="1"/>
      <c r="D15" s="2"/>
      <c r="J15" s="11"/>
      <c r="K15" s="11"/>
      <c r="L15" s="11"/>
      <c r="M15" s="11"/>
    </row>
    <row r="17" spans="11:11" x14ac:dyDescent="0.15">
      <c r="K17" s="11"/>
    </row>
  </sheetData>
  <pageMargins left="0.51181102362204722" right="0.51181102362204722" top="1.5354330708661419" bottom="0.94488188976377963" header="0.31496062992125984" footer="0.70866141732283472"/>
  <pageSetup paperSize="9" scale="81" fitToHeight="4" orientation="landscape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Provincie Overijssel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refa</dc:creator>
  <cp:lastModifiedBy>John van der Woude</cp:lastModifiedBy>
  <cp:lastPrinted>2023-03-21T14:06:42Z</cp:lastPrinted>
  <dcterms:created xsi:type="dcterms:W3CDTF">2017-03-13T14:55:19Z</dcterms:created>
  <dcterms:modified xsi:type="dcterms:W3CDTF">2023-09-08T07:55:23Z</dcterms:modified>
</cp:coreProperties>
</file>