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rfryslan.sharepoint.com/sites/bedrijfsvoering/IFS/inkoop/Besloten Documenten/10. Europees aanbesteden/4.113 Uitzendkrachten 2023/04 Gepubliceerde Aanbestedingsdocumenten/"/>
    </mc:Choice>
  </mc:AlternateContent>
  <xr:revisionPtr revIDLastSave="0" documentId="8_{8D39F950-5AF8-458D-8306-58EF15D8AB17}" xr6:coauthVersionLast="47" xr6:coauthVersionMax="47" xr10:uidLastSave="{00000000-0000-0000-0000-000000000000}"/>
  <bookViews>
    <workbookView xWindow="57480" yWindow="-120" windowWidth="29040" windowHeight="15840" tabRatio="703" xr2:uid="{EA2F8B97-EEAE-484A-B62B-5E96081A0568}"/>
  </bookViews>
  <sheets>
    <sheet name="Opgave kostprijs" sheetId="17" r:id="rId1"/>
    <sheet name="Opgave omrekenfactoren" sheetId="18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5" i="17" l="1"/>
  <c r="K27" i="17" s="1"/>
  <c r="I25" i="17"/>
  <c r="I27" i="17" s="1"/>
  <c r="G25" i="17"/>
  <c r="G27" i="17" s="1"/>
  <c r="I39" i="17"/>
  <c r="E20" i="17"/>
  <c r="E19" i="17"/>
  <c r="I21" i="17" l="1"/>
  <c r="K21" i="17"/>
  <c r="I40" i="17"/>
  <c r="AC38" i="17"/>
  <c r="Y38" i="17"/>
  <c r="W38" i="17"/>
  <c r="R38" i="17"/>
  <c r="AA38" i="17" s="1"/>
  <c r="K38" i="17"/>
  <c r="I38" i="17"/>
  <c r="I36" i="17"/>
  <c r="K34" i="17"/>
  <c r="I34" i="17"/>
  <c r="G34" i="17"/>
  <c r="K33" i="17"/>
  <c r="I33" i="17"/>
  <c r="G33" i="17"/>
  <c r="AC36" i="17"/>
  <c r="AA36" i="17"/>
  <c r="Y36" i="17"/>
  <c r="W36" i="17"/>
  <c r="T36" i="17"/>
  <c r="R36" i="17"/>
  <c r="N36" i="17"/>
  <c r="P36" i="17"/>
  <c r="K36" i="17" l="1"/>
  <c r="G36" i="17"/>
  <c r="I20" i="17" l="1"/>
  <c r="K37" i="17"/>
  <c r="I37" i="17"/>
  <c r="G37" i="17"/>
  <c r="I32" i="17"/>
  <c r="K31" i="17"/>
  <c r="K30" i="17"/>
  <c r="E27" i="17" l="1"/>
  <c r="I30" i="17"/>
  <c r="K19" i="17"/>
  <c r="G19" i="17"/>
  <c r="G30" i="17"/>
  <c r="K32" i="17"/>
  <c r="G32" i="17"/>
  <c r="G31" i="17"/>
  <c r="I31" i="17"/>
  <c r="I19" i="17"/>
  <c r="K20" i="17"/>
  <c r="T47" i="17" l="1"/>
  <c r="R47" i="17"/>
  <c r="P47" i="17"/>
  <c r="N47" i="17"/>
  <c r="K47" i="17"/>
  <c r="I47" i="17"/>
  <c r="G47" i="17"/>
  <c r="E47" i="17"/>
  <c r="AC44" i="17"/>
  <c r="AC47" i="17" s="1"/>
  <c r="AA44" i="17"/>
  <c r="AA47" i="17" s="1"/>
  <c r="Y44" i="17"/>
  <c r="Y47" i="17" s="1"/>
  <c r="W44" i="17"/>
  <c r="W47" i="17" s="1"/>
  <c r="K41" i="17"/>
  <c r="I41" i="17"/>
  <c r="G41" i="17"/>
  <c r="E41" i="17"/>
  <c r="AA40" i="17"/>
  <c r="W40" i="17"/>
  <c r="AA39" i="17"/>
  <c r="W39" i="17"/>
  <c r="T37" i="17"/>
  <c r="AC37" i="17" s="1"/>
  <c r="R37" i="17"/>
  <c r="AA37" i="17" s="1"/>
  <c r="P37" i="17"/>
  <c r="Y37" i="17" s="1"/>
  <c r="N37" i="17"/>
  <c r="W37" i="17" s="1"/>
  <c r="R35" i="17"/>
  <c r="AA35" i="17" s="1"/>
  <c r="N35" i="17"/>
  <c r="W35" i="17" s="1"/>
  <c r="T34" i="17"/>
  <c r="AC34" i="17" s="1"/>
  <c r="R34" i="17"/>
  <c r="AA34" i="17" s="1"/>
  <c r="P34" i="17"/>
  <c r="Y34" i="17" s="1"/>
  <c r="N34" i="17"/>
  <c r="W34" i="17" s="1"/>
  <c r="T33" i="17"/>
  <c r="AC33" i="17" s="1"/>
  <c r="R33" i="17"/>
  <c r="AA33" i="17" s="1"/>
  <c r="P33" i="17"/>
  <c r="Y33" i="17" s="1"/>
  <c r="N33" i="17"/>
  <c r="W33" i="17" s="1"/>
  <c r="T32" i="17"/>
  <c r="AC32" i="17" s="1"/>
  <c r="R32" i="17"/>
  <c r="AA32" i="17" s="1"/>
  <c r="P32" i="17"/>
  <c r="Y32" i="17" s="1"/>
  <c r="N32" i="17"/>
  <c r="W32" i="17" s="1"/>
  <c r="T31" i="17"/>
  <c r="AC31" i="17" s="1"/>
  <c r="R31" i="17"/>
  <c r="AA31" i="17" s="1"/>
  <c r="P31" i="17"/>
  <c r="Y31" i="17" s="1"/>
  <c r="N31" i="17"/>
  <c r="W31" i="17" s="1"/>
  <c r="T30" i="17"/>
  <c r="R30" i="17"/>
  <c r="AA30" i="17" s="1"/>
  <c r="P30" i="17"/>
  <c r="N30" i="17"/>
  <c r="W30" i="17" s="1"/>
  <c r="AC27" i="17"/>
  <c r="AA27" i="17"/>
  <c r="Y27" i="17"/>
  <c r="W27" i="17"/>
  <c r="T27" i="17"/>
  <c r="R27" i="17"/>
  <c r="P27" i="17"/>
  <c r="N27" i="17"/>
  <c r="T22" i="17"/>
  <c r="U22" i="17" s="1"/>
  <c r="R22" i="17"/>
  <c r="S22" i="17" s="1"/>
  <c r="P22" i="17"/>
  <c r="Q22" i="17" s="1"/>
  <c r="N22" i="17"/>
  <c r="O22" i="17" s="1"/>
  <c r="I22" i="17"/>
  <c r="J22" i="17" s="1"/>
  <c r="G20" i="17"/>
  <c r="AA19" i="17"/>
  <c r="AA22" i="17" s="1"/>
  <c r="E22" i="17"/>
  <c r="F22" i="17" s="1"/>
  <c r="AB22" i="17" l="1"/>
  <c r="AB28" i="17" s="1"/>
  <c r="R41" i="17"/>
  <c r="T41" i="17"/>
  <c r="P41" i="17"/>
  <c r="AC30" i="17"/>
  <c r="AC41" i="17" s="1"/>
  <c r="Y30" i="17"/>
  <c r="Y41" i="17" s="1"/>
  <c r="W41" i="17"/>
  <c r="N41" i="17"/>
  <c r="AA41" i="17"/>
  <c r="J28" i="17"/>
  <c r="J42" i="17" s="1"/>
  <c r="J49" i="17" s="1"/>
  <c r="C16" i="18" s="1"/>
  <c r="S28" i="17"/>
  <c r="O28" i="17"/>
  <c r="Q28" i="17"/>
  <c r="U28" i="17"/>
  <c r="W19" i="17"/>
  <c r="W22" i="17" s="1"/>
  <c r="X22" i="17" s="1"/>
  <c r="X28" i="17" s="1"/>
  <c r="D16" i="18" l="1"/>
  <c r="F16" i="18"/>
  <c r="H16" i="18" s="1"/>
  <c r="AB42" i="17"/>
  <c r="AB49" i="17" s="1"/>
  <c r="O42" i="17"/>
  <c r="O49" i="17" s="1"/>
  <c r="N52" i="17" s="1"/>
  <c r="S42" i="17"/>
  <c r="S49" i="17" s="1"/>
  <c r="R52" i="17" s="1"/>
  <c r="U42" i="17"/>
  <c r="U49" i="17" s="1"/>
  <c r="T52" i="17" s="1"/>
  <c r="Q42" i="17"/>
  <c r="Q49" i="17" s="1"/>
  <c r="P52" i="17" s="1"/>
  <c r="X42" i="17"/>
  <c r="X49" i="17" s="1"/>
  <c r="AC19" i="17"/>
  <c r="AC22" i="17" s="1"/>
  <c r="K22" i="17"/>
  <c r="G22" i="17"/>
  <c r="Y19" i="17"/>
  <c r="Y22" i="17" s="1"/>
  <c r="AD22" i="17" l="1"/>
  <c r="AD28" i="17" s="1"/>
  <c r="AD42" i="17" s="1"/>
  <c r="AD49" i="17" s="1"/>
  <c r="Z22" i="17"/>
  <c r="Z28" i="17" s="1"/>
  <c r="Z42" i="17" s="1"/>
  <c r="Z49" i="17" s="1"/>
  <c r="H22" i="17"/>
  <c r="H28" i="17" s="1"/>
  <c r="H42" i="17" s="1"/>
  <c r="H49" i="17" s="1"/>
  <c r="C15" i="18" s="1"/>
  <c r="L22" i="17"/>
  <c r="L28" i="17" s="1"/>
  <c r="L42" i="17" s="1"/>
  <c r="L49" i="17" s="1"/>
  <c r="C17" i="18" s="1"/>
  <c r="D15" i="18" l="1"/>
  <c r="F15" i="18"/>
  <c r="H15" i="18" s="1"/>
  <c r="F17" i="18"/>
  <c r="H17" i="18" s="1"/>
  <c r="D17" i="18"/>
  <c r="F28" i="17"/>
  <c r="F42" i="17" s="1"/>
  <c r="F49" i="17" s="1"/>
  <c r="C14" i="18" s="1"/>
  <c r="D14" i="18" l="1"/>
  <c r="F14" i="18"/>
  <c r="H14" i="18" s="1"/>
  <c r="H18" i="18" s="1"/>
</calcChain>
</file>

<file path=xl/sharedStrings.xml><?xml version="1.0" encoding="utf-8"?>
<sst xmlns="http://schemas.openxmlformats.org/spreadsheetml/2006/main" count="73" uniqueCount="63">
  <si>
    <t>Instructie aan inschrijver &gt; Vul alleen de geel gearceerde velden in.</t>
  </si>
  <si>
    <t>- De onderste regel (kostprijs) vermeldt de kostprijsfactor die geldt als grondslag voor de berekening van het uurtarief (zie tabblad 'opgave bureaumarges).</t>
  </si>
  <si>
    <t>Naam Inschrijver:</t>
  </si>
  <si>
    <t>Past  Inschrijver het uitzendbeding toe in ABU: fase A   / NBBU: fase 1 en 2?</t>
  </si>
  <si>
    <t>Is Inschrijver eigen risicodrager voor de WGA?</t>
  </si>
  <si>
    <t>Is Inschrijver eigen risicodrager voor de ZW Flex?</t>
  </si>
  <si>
    <t>Kostprijsfactoren - reguliere uren</t>
  </si>
  <si>
    <t>Kostprijsfactoren - overuren</t>
  </si>
  <si>
    <t>Kostprijsfactoren - toeslaguren</t>
  </si>
  <si>
    <r>
      <t xml:space="preserve">ABU fase A 
NBBU fase 1 en 2
 </t>
    </r>
    <r>
      <rPr>
        <b/>
        <u/>
        <sz val="10"/>
        <color theme="1" tint="0.249977111117893"/>
        <rFont val="Arial"/>
        <family val="2"/>
      </rPr>
      <t>Premiegroep I</t>
    </r>
  </si>
  <si>
    <r>
      <t xml:space="preserve">ABU fase B
NBBU fase 3 
 </t>
    </r>
    <r>
      <rPr>
        <b/>
        <u/>
        <sz val="10"/>
        <color theme="1" tint="0.249977111117893"/>
        <rFont val="Arial"/>
        <family val="2"/>
      </rPr>
      <t>Premiegroep I</t>
    </r>
  </si>
  <si>
    <r>
      <t xml:space="preserve">ABU fase A 
NBBU fase 1 en 2
</t>
    </r>
    <r>
      <rPr>
        <b/>
        <u/>
        <sz val="10"/>
        <color theme="1" tint="0.249977111117893"/>
        <rFont val="Arial"/>
        <family val="2"/>
      </rPr>
      <t xml:space="preserve"> Premiegroep II</t>
    </r>
  </si>
  <si>
    <r>
      <t xml:space="preserve">ABU fase B
NBBU fase 3 
</t>
    </r>
    <r>
      <rPr>
        <b/>
        <u/>
        <sz val="10"/>
        <color theme="1" tint="0.249977111117893"/>
        <rFont val="Arial"/>
        <family val="2"/>
      </rPr>
      <t xml:space="preserve"> Premiegroep II</t>
    </r>
  </si>
  <si>
    <t>Blok 1 - brutoloon</t>
  </si>
  <si>
    <t>Blok 2 - 
reserveringen</t>
  </si>
  <si>
    <t>Vakantiedagen (25)</t>
  </si>
  <si>
    <t>Feestdagen</t>
  </si>
  <si>
    <t xml:space="preserve">Kort verzuim </t>
  </si>
  <si>
    <t>Vakantiebijslag</t>
  </si>
  <si>
    <t>Blok 3 - 
Werkgeverslasten</t>
  </si>
  <si>
    <t>Zorgverzekeringswet</t>
  </si>
  <si>
    <t>Awf-premie</t>
  </si>
  <si>
    <t>Aof-premie incl. kinderopvang</t>
  </si>
  <si>
    <r>
      <t>WhK-premie (</t>
    </r>
    <r>
      <rPr>
        <u/>
        <sz val="10"/>
        <rFont val="Tahoma"/>
        <family val="2"/>
      </rPr>
      <t>vermeld enkel het netto werkgeversdeel</t>
    </r>
    <r>
      <rPr>
        <sz val="10"/>
        <rFont val="Tahoma"/>
        <family val="2"/>
      </rPr>
      <t>)</t>
    </r>
  </si>
  <si>
    <t>ZW Flex - gedifferentieerde premiepercentage Whk</t>
  </si>
  <si>
    <t>Transitievergoeding</t>
  </si>
  <si>
    <t xml:space="preserve">Pensioenpremie </t>
  </si>
  <si>
    <t>Scholing</t>
  </si>
  <si>
    <t>Sociaal fonds</t>
  </si>
  <si>
    <t>Blok 4 - overige lasten</t>
  </si>
  <si>
    <t>…</t>
  </si>
  <si>
    <t>Kostprijs</t>
  </si>
  <si>
    <r>
      <t xml:space="preserve">Kostprijsfactor bruto-vergoeding </t>
    </r>
    <r>
      <rPr>
        <i/>
        <sz val="10"/>
        <rFont val="Arial"/>
        <family val="2"/>
      </rPr>
      <t>(is kostprijsfactor overuren ex reservering pensioenpremie)</t>
    </r>
  </si>
  <si>
    <t xml:space="preserve">- De kostprijsfactoren kunnen gedurende de looptijd van de Raamovereenkomst alleen gewijzigd worden naar aanleiding van wettelijke/cao-wijzigingen en/of wijzigingen in het aantal kalenderdagen in blok 1, 2 of 3 </t>
  </si>
  <si>
    <t>- In de situatie dat een kostprijsfactor wijzigt zal opdrachtgever de wijzigingen verifiëren bij opdrachtnemer en hiervoor de benodigde bewijsstukken willen inzien.</t>
  </si>
  <si>
    <t xml:space="preserve">Private aanvulling WW </t>
  </si>
  <si>
    <t xml:space="preserve">Ziekte </t>
  </si>
  <si>
    <t xml:space="preserve">Leegloop </t>
  </si>
  <si>
    <t xml:space="preserve">Aanvulling ZW </t>
  </si>
  <si>
    <t>Eindejaarsuitkering</t>
  </si>
  <si>
    <t xml:space="preserve">Opgave omrekenfactoren </t>
  </si>
  <si>
    <t>Instructie aan Deelnemer</t>
  </si>
  <si>
    <t>- Vul eerst tabblad 'opgave kostprijs' in voordat de bureaumarges worden vermeld in dit tabblad.</t>
  </si>
  <si>
    <t>- Vul alleen de geel gearceerde velden in.</t>
  </si>
  <si>
    <t>- Kolom D weergeeft welke bureaumarge Deelnemer maximaal mag aanbieden zonder het overschrijden van de maximale bandbreedte.</t>
  </si>
  <si>
    <t>- De bureaumarges staan vast gedurende de looptijd van de Raamovereenkomst en kunnen niet worden gewijzigd.</t>
  </si>
  <si>
    <t>Profiel</t>
  </si>
  <si>
    <t>Productvorm</t>
  </si>
  <si>
    <t>Max toegestane bureaumarge</t>
  </si>
  <si>
    <t>Aanbod bureaumarge</t>
  </si>
  <si>
    <t>Omrekenfactor</t>
  </si>
  <si>
    <t>Weging</t>
  </si>
  <si>
    <t>ABU fase A / NBBU fase 1 en 2 (premiegroep I)</t>
  </si>
  <si>
    <t>ABU fase B / NBBU fase 3 (premiegroep I)</t>
  </si>
  <si>
    <t>ABU fase A / NBBU fase 1 en 2 (premiegroep II)</t>
  </si>
  <si>
    <t>ABU fase B / NBBU fase 3 (premiegroep II)</t>
  </si>
  <si>
    <t>BV1</t>
  </si>
  <si>
    <t>BV2</t>
  </si>
  <si>
    <t xml:space="preserve">Maximale omrekenfactor </t>
  </si>
  <si>
    <t>Gewogen omrekenfactor</t>
  </si>
  <si>
    <t>GEWOGEN OMREKENFACTOR TBV BEOORDELING</t>
  </si>
  <si>
    <t xml:space="preserve">Dit Prijzendblad is ontwikkeld met Significant Synergy en kan niet zomaar zonder toestemming voor andere inkooptrajecten worden gebruikt of gekopieerd. </t>
  </si>
  <si>
    <t>Bijlage X - 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</si>
</sst>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* #,##0.00_);_(* \(#,##0.00\);_(* &quot;-&quot;??_);_(@_)"/>
    <numFmt numFmtId="165" formatCode="0.000%"/>
    <numFmt numFmtId="166" formatCode="0.00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color theme="1" tint="0.249977111117893"/>
      <name val="Arial"/>
      <family val="2"/>
    </font>
    <font>
      <b/>
      <sz val="10"/>
      <color theme="1" tint="0.249977111117893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b/>
      <sz val="10"/>
      <name val="Arial"/>
      <family val="2"/>
    </font>
    <font>
      <b/>
      <u/>
      <sz val="10"/>
      <color theme="1" tint="0.249977111117893"/>
      <name val="Arial"/>
      <family val="2"/>
    </font>
    <font>
      <u/>
      <sz val="10"/>
      <name val="Arial"/>
      <family val="2"/>
    </font>
    <font>
      <b/>
      <i/>
      <sz val="14"/>
      <color rgb="FFFF0000"/>
      <name val="Arial"/>
      <family val="2"/>
    </font>
    <font>
      <b/>
      <sz val="10"/>
      <color rgb="FFFF0000"/>
      <name val="Arial"/>
      <family val="2"/>
    </font>
    <font>
      <u/>
      <sz val="10"/>
      <name val="Tahoma"/>
      <family val="2"/>
    </font>
    <font>
      <i/>
      <sz val="10"/>
      <name val="Arial"/>
      <family val="2"/>
    </font>
    <font>
      <b/>
      <sz val="16"/>
      <color rgb="FFFF0000"/>
      <name val="Arial"/>
      <family val="2"/>
    </font>
    <font>
      <i/>
      <sz val="12"/>
      <color rgb="FF000000"/>
      <name val="Arial"/>
      <family val="2"/>
    </font>
    <font>
      <b/>
      <i/>
      <sz val="10"/>
      <color rgb="FFFF0000"/>
      <name val="Arial"/>
      <family val="2"/>
    </font>
    <font>
      <sz val="11"/>
      <color rgb="FFFF0000"/>
      <name val="Calibri"/>
      <family val="2"/>
      <scheme val="minor"/>
    </font>
    <font>
      <b/>
      <sz val="12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2">
    <xf numFmtId="0" fontId="0" fillId="0" borderId="0" xfId="0"/>
    <xf numFmtId="0" fontId="4" fillId="3" borderId="0" xfId="0" applyFont="1" applyFill="1" applyAlignment="1" applyProtection="1">
      <alignment horizontal="left"/>
      <protection locked="0"/>
    </xf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right"/>
    </xf>
    <xf numFmtId="0" fontId="11" fillId="2" borderId="0" xfId="0" applyFont="1" applyFill="1" applyAlignment="1">
      <alignment horizontal="left"/>
    </xf>
    <xf numFmtId="2" fontId="3" fillId="2" borderId="0" xfId="0" applyNumberFormat="1" applyFont="1" applyFill="1"/>
    <xf numFmtId="0" fontId="3" fillId="2" borderId="0" xfId="0" quotePrefix="1" applyFont="1" applyFill="1" applyAlignment="1">
      <alignment horizontal="left"/>
    </xf>
    <xf numFmtId="0" fontId="4" fillId="2" borderId="0" xfId="0" applyFont="1" applyFill="1" applyAlignment="1">
      <alignment horizontal="right"/>
    </xf>
    <xf numFmtId="0" fontId="3" fillId="2" borderId="0" xfId="0" applyFont="1" applyFill="1" applyAlignment="1">
      <alignment vertical="top"/>
    </xf>
    <xf numFmtId="0" fontId="3" fillId="2" borderId="0" xfId="0" applyFont="1" applyFill="1" applyAlignment="1">
      <alignment vertical="top" wrapText="1"/>
    </xf>
    <xf numFmtId="0" fontId="18" fillId="2" borderId="0" xfId="0" applyFont="1" applyFill="1"/>
    <xf numFmtId="0" fontId="5" fillId="2" borderId="1" xfId="0" applyFont="1" applyFill="1" applyBorder="1"/>
    <xf numFmtId="0" fontId="5" fillId="2" borderId="12" xfId="0" applyFont="1" applyFill="1" applyBorder="1"/>
    <xf numFmtId="0" fontId="3" fillId="2" borderId="2" xfId="0" applyFont="1" applyFill="1" applyBorder="1" applyAlignment="1">
      <alignment horizontal="left"/>
    </xf>
    <xf numFmtId="0" fontId="3" fillId="2" borderId="13" xfId="0" applyFont="1" applyFill="1" applyBorder="1"/>
    <xf numFmtId="0" fontId="3" fillId="2" borderId="4" xfId="0" applyFont="1" applyFill="1" applyBorder="1"/>
    <xf numFmtId="0" fontId="3" fillId="2" borderId="2" xfId="0" applyFont="1" applyFill="1" applyBorder="1"/>
    <xf numFmtId="2" fontId="3" fillId="2" borderId="5" xfId="0" applyNumberFormat="1" applyFont="1" applyFill="1" applyBorder="1"/>
    <xf numFmtId="0" fontId="6" fillId="2" borderId="2" xfId="0" applyFont="1" applyFill="1" applyBorder="1" applyAlignment="1">
      <alignment vertical="top" wrapText="1"/>
    </xf>
    <xf numFmtId="0" fontId="7" fillId="2" borderId="13" xfId="0" applyFont="1" applyFill="1" applyBorder="1" applyAlignment="1">
      <alignment vertical="top"/>
    </xf>
    <xf numFmtId="10" fontId="7" fillId="2" borderId="4" xfId="0" applyNumberFormat="1" applyFont="1" applyFill="1" applyBorder="1" applyAlignment="1">
      <alignment vertical="top"/>
    </xf>
    <xf numFmtId="2" fontId="7" fillId="2" borderId="0" xfId="1" applyNumberFormat="1" applyFont="1" applyFill="1" applyBorder="1" applyAlignment="1" applyProtection="1">
      <alignment vertical="top"/>
    </xf>
    <xf numFmtId="10" fontId="7" fillId="2" borderId="2" xfId="0" applyNumberFormat="1" applyFont="1" applyFill="1" applyBorder="1" applyAlignment="1">
      <alignment vertical="top"/>
    </xf>
    <xf numFmtId="2" fontId="7" fillId="2" borderId="5" xfId="1" applyNumberFormat="1" applyFont="1" applyFill="1" applyBorder="1" applyAlignment="1" applyProtection="1">
      <alignment vertical="top"/>
    </xf>
    <xf numFmtId="10" fontId="7" fillId="2" borderId="0" xfId="0" applyNumberFormat="1" applyFont="1" applyFill="1" applyAlignment="1">
      <alignment vertical="top"/>
    </xf>
    <xf numFmtId="0" fontId="6" fillId="2" borderId="2" xfId="0" applyFont="1" applyFill="1" applyBorder="1" applyAlignment="1">
      <alignment vertical="top"/>
    </xf>
    <xf numFmtId="2" fontId="7" fillId="2" borderId="0" xfId="0" applyNumberFormat="1" applyFont="1" applyFill="1" applyAlignment="1">
      <alignment vertical="top"/>
    </xf>
    <xf numFmtId="2" fontId="7" fillId="2" borderId="5" xfId="0" applyNumberFormat="1" applyFont="1" applyFill="1" applyBorder="1" applyAlignment="1">
      <alignment vertical="top"/>
    </xf>
    <xf numFmtId="0" fontId="7" fillId="2" borderId="13" xfId="0" quotePrefix="1" applyFont="1" applyFill="1" applyBorder="1"/>
    <xf numFmtId="10" fontId="7" fillId="2" borderId="4" xfId="0" applyNumberFormat="1" applyFont="1" applyFill="1" applyBorder="1"/>
    <xf numFmtId="2" fontId="7" fillId="2" borderId="0" xfId="0" applyNumberFormat="1" applyFont="1" applyFill="1"/>
    <xf numFmtId="10" fontId="7" fillId="2" borderId="2" xfId="0" applyNumberFormat="1" applyFont="1" applyFill="1" applyBorder="1"/>
    <xf numFmtId="2" fontId="7" fillId="2" borderId="5" xfId="0" applyNumberFormat="1" applyFont="1" applyFill="1" applyBorder="1"/>
    <xf numFmtId="10" fontId="7" fillId="2" borderId="0" xfId="0" applyNumberFormat="1" applyFont="1" applyFill="1"/>
    <xf numFmtId="0" fontId="7" fillId="2" borderId="13" xfId="0" quotePrefix="1" applyFont="1" applyFill="1" applyBorder="1" applyAlignment="1">
      <alignment vertical="top"/>
    </xf>
    <xf numFmtId="10" fontId="7" fillId="2" borderId="25" xfId="0" applyNumberFormat="1" applyFont="1" applyFill="1" applyBorder="1" applyAlignment="1">
      <alignment vertical="top"/>
    </xf>
    <xf numFmtId="10" fontId="7" fillId="2" borderId="3" xfId="0" applyNumberFormat="1" applyFont="1" applyFill="1" applyBorder="1" applyAlignment="1">
      <alignment vertical="top"/>
    </xf>
    <xf numFmtId="10" fontId="7" fillId="2" borderId="6" xfId="0" applyNumberFormat="1" applyFont="1" applyFill="1" applyBorder="1" applyAlignment="1">
      <alignment vertical="top"/>
    </xf>
    <xf numFmtId="0" fontId="6" fillId="2" borderId="2" xfId="0" applyFont="1" applyFill="1" applyBorder="1" applyAlignment="1">
      <alignment horizontal="left" vertical="top"/>
    </xf>
    <xf numFmtId="0" fontId="7" fillId="2" borderId="13" xfId="0" applyFont="1" applyFill="1" applyBorder="1"/>
    <xf numFmtId="165" fontId="7" fillId="2" borderId="6" xfId="0" applyNumberFormat="1" applyFont="1" applyFill="1" applyBorder="1" applyAlignment="1">
      <alignment vertical="top"/>
    </xf>
    <xf numFmtId="165" fontId="7" fillId="2" borderId="25" xfId="0" applyNumberFormat="1" applyFont="1" applyFill="1" applyBorder="1" applyAlignment="1">
      <alignment vertical="top"/>
    </xf>
    <xf numFmtId="0" fontId="7" fillId="2" borderId="2" xfId="0" applyFont="1" applyFill="1" applyBorder="1" applyAlignment="1">
      <alignment vertical="top"/>
    </xf>
    <xf numFmtId="0" fontId="7" fillId="2" borderId="3" xfId="0" applyFont="1" applyFill="1" applyBorder="1" applyAlignment="1">
      <alignment vertical="top"/>
    </xf>
    <xf numFmtId="0" fontId="8" fillId="2" borderId="14" xfId="0" applyFont="1" applyFill="1" applyBorder="1" applyAlignment="1">
      <alignment horizontal="right" vertical="top"/>
    </xf>
    <xf numFmtId="10" fontId="8" fillId="2" borderId="7" xfId="0" applyNumberFormat="1" applyFont="1" applyFill="1" applyBorder="1" applyAlignment="1">
      <alignment horizontal="right" vertical="top"/>
    </xf>
    <xf numFmtId="2" fontId="8" fillId="2" borderId="10" xfId="1" applyNumberFormat="1" applyFont="1" applyFill="1" applyBorder="1" applyAlignment="1" applyProtection="1">
      <alignment vertical="top"/>
    </xf>
    <xf numFmtId="10" fontId="8" fillId="2" borderId="17" xfId="0" applyNumberFormat="1" applyFont="1" applyFill="1" applyBorder="1" applyAlignment="1">
      <alignment horizontal="right" vertical="top"/>
    </xf>
    <xf numFmtId="2" fontId="8" fillId="2" borderId="8" xfId="1" applyNumberFormat="1" applyFont="1" applyFill="1" applyBorder="1" applyAlignment="1" applyProtection="1">
      <alignment vertical="top"/>
    </xf>
    <xf numFmtId="10" fontId="8" fillId="2" borderId="10" xfId="0" applyNumberFormat="1" applyFont="1" applyFill="1" applyBorder="1" applyAlignment="1">
      <alignment horizontal="right" vertical="top"/>
    </xf>
    <xf numFmtId="0" fontId="3" fillId="2" borderId="0" xfId="0" applyFont="1" applyFill="1" applyAlignment="1">
      <alignment horizontal="left"/>
    </xf>
    <xf numFmtId="0" fontId="13" fillId="2" borderId="0" xfId="0" applyFont="1" applyFill="1"/>
    <xf numFmtId="0" fontId="15" fillId="2" borderId="0" xfId="0" applyFont="1" applyFill="1" applyAlignment="1">
      <alignment horizontal="right"/>
    </xf>
    <xf numFmtId="0" fontId="16" fillId="2" borderId="0" xfId="0" applyFont="1" applyFill="1"/>
    <xf numFmtId="0" fontId="12" fillId="2" borderId="0" xfId="0" applyFont="1" applyFill="1" applyAlignment="1">
      <alignment horizontal="left"/>
    </xf>
    <xf numFmtId="0" fontId="16" fillId="2" borderId="0" xfId="0" applyFont="1" applyFill="1" applyAlignment="1">
      <alignment horizontal="center"/>
    </xf>
    <xf numFmtId="2" fontId="3" fillId="2" borderId="0" xfId="0" applyNumberFormat="1" applyFont="1" applyFill="1" applyAlignment="1">
      <alignment horizontal="left"/>
    </xf>
    <xf numFmtId="0" fontId="4" fillId="3" borderId="11" xfId="0" applyFont="1" applyFill="1" applyBorder="1" applyProtection="1">
      <protection locked="0"/>
    </xf>
    <xf numFmtId="10" fontId="7" fillId="3" borderId="6" xfId="0" applyNumberFormat="1" applyFont="1" applyFill="1" applyBorder="1" applyAlignment="1" applyProtection="1">
      <alignment vertical="top"/>
      <protection locked="0"/>
    </xf>
    <xf numFmtId="10" fontId="7" fillId="3" borderId="3" xfId="0" applyNumberFormat="1" applyFont="1" applyFill="1" applyBorder="1" applyAlignment="1" applyProtection="1">
      <alignment vertical="top"/>
      <protection locked="0"/>
    </xf>
    <xf numFmtId="10" fontId="7" fillId="3" borderId="4" xfId="0" applyNumberFormat="1" applyFont="1" applyFill="1" applyBorder="1" applyAlignment="1" applyProtection="1">
      <alignment vertical="top"/>
      <protection locked="0"/>
    </xf>
    <xf numFmtId="10" fontId="7" fillId="3" borderId="2" xfId="0" applyNumberFormat="1" applyFont="1" applyFill="1" applyBorder="1" applyAlignment="1" applyProtection="1">
      <alignment vertical="top"/>
      <protection locked="0"/>
    </xf>
    <xf numFmtId="10" fontId="7" fillId="3" borderId="0" xfId="0" applyNumberFormat="1" applyFont="1" applyFill="1" applyAlignment="1" applyProtection="1">
      <alignment vertical="top"/>
      <protection locked="0"/>
    </xf>
    <xf numFmtId="10" fontId="7" fillId="3" borderId="25" xfId="0" applyNumberFormat="1" applyFont="1" applyFill="1" applyBorder="1" applyAlignment="1" applyProtection="1">
      <alignment vertical="top"/>
      <protection locked="0"/>
    </xf>
    <xf numFmtId="0" fontId="7" fillId="3" borderId="13" xfId="0" applyFont="1" applyFill="1" applyBorder="1" applyAlignment="1" applyProtection="1">
      <alignment vertical="top"/>
      <protection locked="0"/>
    </xf>
    <xf numFmtId="0" fontId="20" fillId="2" borderId="0" xfId="0" applyFont="1" applyFill="1"/>
    <xf numFmtId="0" fontId="0" fillId="2" borderId="0" xfId="0" applyFill="1"/>
    <xf numFmtId="9" fontId="0" fillId="2" borderId="0" xfId="5" applyFont="1" applyFill="1" applyProtection="1"/>
    <xf numFmtId="0" fontId="21" fillId="2" borderId="0" xfId="0" applyFont="1" applyFill="1" applyAlignment="1">
      <alignment horizontal="right"/>
    </xf>
    <xf numFmtId="166" fontId="21" fillId="5" borderId="0" xfId="0" applyNumberFormat="1" applyFont="1" applyFill="1" applyAlignment="1">
      <alignment horizontal="center"/>
    </xf>
    <xf numFmtId="0" fontId="9" fillId="2" borderId="9" xfId="0" applyFont="1" applyFill="1" applyBorder="1" applyAlignment="1">
      <alignment vertical="center" wrapText="1"/>
    </xf>
    <xf numFmtId="2" fontId="9" fillId="2" borderId="26" xfId="0" applyNumberFormat="1" applyFont="1" applyFill="1" applyBorder="1" applyAlignment="1">
      <alignment vertical="center" wrapText="1"/>
    </xf>
    <xf numFmtId="0" fontId="9" fillId="2" borderId="11" xfId="0" applyFont="1" applyFill="1" applyBorder="1" applyAlignment="1">
      <alignment vertical="center" wrapText="1"/>
    </xf>
    <xf numFmtId="0" fontId="0" fillId="2" borderId="0" xfId="0" applyFill="1" applyAlignment="1">
      <alignment wrapText="1"/>
    </xf>
    <xf numFmtId="0" fontId="3" fillId="2" borderId="11" xfId="0" applyFont="1" applyFill="1" applyBorder="1" applyAlignment="1">
      <alignment vertical="center" wrapText="1"/>
    </xf>
    <xf numFmtId="2" fontId="3" fillId="2" borderId="11" xfId="0" applyNumberFormat="1" applyFont="1" applyFill="1" applyBorder="1" applyAlignment="1">
      <alignment horizontal="center" vertical="center"/>
    </xf>
    <xf numFmtId="10" fontId="3" fillId="2" borderId="11" xfId="5" applyNumberFormat="1" applyFont="1" applyFill="1" applyBorder="1" applyAlignment="1" applyProtection="1">
      <alignment horizontal="center" vertical="center"/>
    </xf>
    <xf numFmtId="166" fontId="3" fillId="2" borderId="11" xfId="0" applyNumberFormat="1" applyFont="1" applyFill="1" applyBorder="1" applyAlignment="1">
      <alignment horizontal="right"/>
    </xf>
    <xf numFmtId="9" fontId="3" fillId="2" borderId="11" xfId="5" applyFont="1" applyFill="1" applyBorder="1" applyAlignment="1" applyProtection="1">
      <alignment horizontal="right"/>
    </xf>
    <xf numFmtId="166" fontId="3" fillId="2" borderId="11" xfId="5" applyNumberFormat="1" applyFont="1" applyFill="1" applyBorder="1" applyAlignment="1" applyProtection="1">
      <alignment horizontal="right"/>
    </xf>
    <xf numFmtId="0" fontId="3" fillId="2" borderId="11" xfId="0" applyFont="1" applyFill="1" applyBorder="1" applyAlignment="1">
      <alignment vertical="center"/>
    </xf>
    <xf numFmtId="166" fontId="20" fillId="5" borderId="11" xfId="5" applyNumberFormat="1" applyFont="1" applyFill="1" applyBorder="1" applyAlignment="1" applyProtection="1">
      <alignment horizontal="right"/>
    </xf>
    <xf numFmtId="0" fontId="19" fillId="2" borderId="0" xfId="0" applyFont="1" applyFill="1"/>
    <xf numFmtId="10" fontId="3" fillId="3" borderId="11" xfId="5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Protection="1">
      <protection locked="0"/>
    </xf>
    <xf numFmtId="0" fontId="17" fillId="4" borderId="0" xfId="0" applyFont="1" applyFill="1" applyAlignment="1">
      <alignment wrapText="1"/>
    </xf>
    <xf numFmtId="0" fontId="6" fillId="2" borderId="2" xfId="0" applyFont="1" applyFill="1" applyBorder="1" applyAlignment="1">
      <alignment vertical="top" wrapText="1"/>
    </xf>
    <xf numFmtId="0" fontId="8" fillId="2" borderId="15" xfId="0" applyFont="1" applyFill="1" applyBorder="1" applyAlignment="1">
      <alignment horizontal="left" vertical="top" wrapText="1"/>
    </xf>
    <xf numFmtId="0" fontId="17" fillId="4" borderId="0" xfId="0" applyFont="1" applyFill="1" applyAlignment="1">
      <alignment horizontal="center" wrapText="1"/>
    </xf>
    <xf numFmtId="0" fontId="6" fillId="2" borderId="2" xfId="0" applyFont="1" applyFill="1" applyBorder="1" applyAlignment="1">
      <alignment horizontal="left" vertical="top" wrapText="1"/>
    </xf>
    <xf numFmtId="0" fontId="4" fillId="3" borderId="11" xfId="0" applyFont="1" applyFill="1" applyBorder="1" applyAlignment="1" applyProtection="1">
      <alignment horizontal="left"/>
      <protection locked="0"/>
    </xf>
    <xf numFmtId="0" fontId="9" fillId="2" borderId="0" xfId="0" applyFont="1" applyFill="1" applyAlignment="1">
      <alignment horizontal="right" vertical="center" wrapText="1"/>
    </xf>
    <xf numFmtId="0" fontId="5" fillId="2" borderId="16" xfId="0" applyFont="1" applyFill="1" applyBorder="1" applyAlignment="1">
      <alignment horizontal="center" wrapText="1"/>
    </xf>
    <xf numFmtId="0" fontId="5" fillId="2" borderId="19" xfId="0" applyFont="1" applyFill="1" applyBorder="1" applyAlignment="1">
      <alignment horizont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wrapText="1"/>
    </xf>
    <xf numFmtId="0" fontId="5" fillId="2" borderId="24" xfId="0" applyFont="1" applyFill="1" applyBorder="1" applyAlignment="1">
      <alignment horizontal="center" wrapText="1"/>
    </xf>
    <xf numFmtId="0" fontId="9" fillId="2" borderId="11" xfId="0" applyFont="1" applyFill="1" applyBorder="1" applyAlignment="1">
      <alignment horizontal="center"/>
    </xf>
    <xf numFmtId="43" fontId="9" fillId="2" borderId="9" xfId="1" applyFont="1" applyFill="1" applyBorder="1" applyAlignment="1" applyProtection="1">
      <alignment horizontal="center"/>
    </xf>
    <xf numFmtId="43" fontId="9" fillId="2" borderId="23" xfId="1" applyFont="1" applyFill="1" applyBorder="1" applyAlignment="1" applyProtection="1">
      <alignment horizontal="center"/>
    </xf>
    <xf numFmtId="0" fontId="22" fillId="5" borderId="9" xfId="0" applyFont="1" applyFill="1" applyBorder="1" applyAlignment="1">
      <alignment horizontal="center"/>
    </xf>
    <xf numFmtId="0" fontId="22" fillId="5" borderId="26" xfId="0" applyFont="1" applyFill="1" applyBorder="1" applyAlignment="1">
      <alignment horizontal="center"/>
    </xf>
    <xf numFmtId="0" fontId="22" fillId="5" borderId="23" xfId="0" applyFont="1" applyFill="1" applyBorder="1" applyAlignment="1">
      <alignment horizontal="center"/>
    </xf>
    <xf numFmtId="0" fontId="4" fillId="3" borderId="0" xfId="0" applyFont="1" applyFill="1" applyAlignment="1" applyProtection="1">
      <alignment horizontal="left"/>
      <protection locked="0"/>
    </xf>
    <xf numFmtId="0" fontId="3" fillId="2" borderId="27" xfId="0" applyFont="1" applyFill="1" applyBorder="1" applyAlignment="1">
      <alignment horizontal="left" vertical="top"/>
    </xf>
    <xf numFmtId="0" fontId="3" fillId="2" borderId="28" xfId="0" applyFont="1" applyFill="1" applyBorder="1" applyAlignment="1">
      <alignment horizontal="left" vertical="top"/>
    </xf>
    <xf numFmtId="0" fontId="3" fillId="2" borderId="27" xfId="0" applyFont="1" applyFill="1" applyBorder="1" applyAlignment="1">
      <alignment horizontal="left" vertical="top" wrapText="1"/>
    </xf>
    <xf numFmtId="0" fontId="3" fillId="2" borderId="28" xfId="0" applyFont="1" applyFill="1" applyBorder="1" applyAlignment="1">
      <alignment horizontal="left" vertical="top" wrapText="1"/>
    </xf>
  </cellXfs>
  <cellStyles count="6">
    <cellStyle name="Komma" xfId="1" builtinId="3"/>
    <cellStyle name="Komma 2" xfId="2" xr:uid="{9D88AE03-9008-43CF-A44D-4B72E785E009}"/>
    <cellStyle name="Komma 3" xfId="4" xr:uid="{48DB3C6A-A877-4FF2-9A51-6DB73D8D9598}"/>
    <cellStyle name="Procent" xfId="5" builtinId="5"/>
    <cellStyle name="Standaard" xfId="0" builtinId="0"/>
    <cellStyle name="Valuta 2" xfId="3" xr:uid="{6934795E-0438-459B-8EC9-0373117C98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FAF92-D4BD-4913-B333-B9C1E71CB729}">
  <dimension ref="B1:AD96"/>
  <sheetViews>
    <sheetView tabSelected="1" topLeftCell="A6" zoomScale="70" zoomScaleNormal="70" workbookViewId="0">
      <selection activeCell="F1" sqref="F1"/>
    </sheetView>
  </sheetViews>
  <sheetFormatPr defaultColWidth="9.21875" defaultRowHeight="13.2"/>
  <cols>
    <col min="1" max="2" width="2" style="3" customWidth="1"/>
    <col min="3" max="3" width="22.44140625" style="52" customWidth="1"/>
    <col min="4" max="4" width="56.77734375" style="3" customWidth="1"/>
    <col min="5" max="5" width="10.5546875" style="3" customWidth="1"/>
    <col min="6" max="6" width="10.5546875" style="7" customWidth="1"/>
    <col min="7" max="11" width="10.5546875" style="3" customWidth="1"/>
    <col min="12" max="12" width="10.5546875" style="4" customWidth="1"/>
    <col min="13" max="13" width="6.77734375" style="4" customWidth="1"/>
    <col min="14" max="14" width="10.5546875" style="4" customWidth="1"/>
    <col min="15" max="16" width="10.5546875" style="5" customWidth="1"/>
    <col min="17" max="21" width="10.5546875" style="3" customWidth="1"/>
    <col min="22" max="22" width="7.44140625" style="3" customWidth="1"/>
    <col min="23" max="30" width="10.5546875" style="3" customWidth="1"/>
    <col min="31" max="16384" width="9.21875" style="3"/>
  </cols>
  <sheetData>
    <row r="1" spans="2:30" ht="22.8">
      <c r="B1" s="2"/>
      <c r="C1" s="86" t="s">
        <v>62</v>
      </c>
      <c r="D1" s="2"/>
      <c r="E1" s="2"/>
      <c r="F1" s="2"/>
      <c r="G1" s="2"/>
      <c r="H1" s="2"/>
    </row>
    <row r="2" spans="2:30" ht="14.55" customHeight="1">
      <c r="B2" s="2"/>
      <c r="C2" s="2"/>
      <c r="D2" s="2"/>
      <c r="E2" s="2"/>
      <c r="F2" s="2"/>
      <c r="G2" s="2"/>
      <c r="H2" s="2"/>
    </row>
    <row r="3" spans="2:30" ht="14.55" customHeight="1">
      <c r="B3" s="2"/>
      <c r="C3" s="6" t="s">
        <v>0</v>
      </c>
    </row>
    <row r="4" spans="2:30" ht="14.55" customHeight="1">
      <c r="B4" s="2"/>
      <c r="C4" s="8" t="s">
        <v>33</v>
      </c>
    </row>
    <row r="5" spans="2:30" ht="14.55" customHeight="1">
      <c r="B5" s="2"/>
      <c r="C5" s="8" t="s">
        <v>34</v>
      </c>
    </row>
    <row r="6" spans="2:30" ht="14.55" customHeight="1">
      <c r="B6" s="2"/>
      <c r="C6" s="8" t="s">
        <v>1</v>
      </c>
    </row>
    <row r="7" spans="2:30" ht="14.55" customHeight="1">
      <c r="B7" s="2"/>
      <c r="C7" s="8"/>
      <c r="D7" s="2"/>
      <c r="E7" s="2"/>
      <c r="F7" s="2"/>
      <c r="G7" s="2"/>
      <c r="H7" s="2"/>
    </row>
    <row r="8" spans="2:30" ht="22.8">
      <c r="B8" s="2"/>
      <c r="C8" s="3"/>
      <c r="D8" s="9" t="s">
        <v>2</v>
      </c>
      <c r="E8" s="92"/>
      <c r="F8" s="92"/>
      <c r="G8" s="92"/>
      <c r="H8" s="92"/>
    </row>
    <row r="9" spans="2:30" ht="21.6" customHeight="1">
      <c r="C9" s="10"/>
      <c r="D9" s="11"/>
      <c r="E9" s="11"/>
      <c r="F9" s="11"/>
    </row>
    <row r="10" spans="2:30" ht="28.35" customHeight="1">
      <c r="C10" s="93" t="s">
        <v>3</v>
      </c>
      <c r="D10" s="93"/>
      <c r="E10" s="59"/>
      <c r="F10" s="12"/>
      <c r="L10"/>
    </row>
    <row r="11" spans="2:30" ht="28.35" customHeight="1">
      <c r="C11" s="93" t="s">
        <v>4</v>
      </c>
      <c r="D11" s="93"/>
      <c r="E11" s="59"/>
      <c r="F11" s="3"/>
    </row>
    <row r="12" spans="2:30" ht="28.35" customHeight="1">
      <c r="C12" s="93" t="s">
        <v>5</v>
      </c>
      <c r="D12" s="93"/>
      <c r="E12" s="59"/>
      <c r="F12" s="3"/>
    </row>
    <row r="13" spans="2:30" ht="21.6" customHeight="1" thickBot="1">
      <c r="C13" s="10"/>
      <c r="D13" s="11"/>
      <c r="E13" s="11"/>
      <c r="F13" s="11"/>
    </row>
    <row r="14" spans="2:30" ht="26.55" customHeight="1" thickBot="1">
      <c r="C14" s="10"/>
      <c r="D14" s="11"/>
      <c r="E14" s="96" t="s">
        <v>6</v>
      </c>
      <c r="F14" s="97"/>
      <c r="G14" s="97"/>
      <c r="H14" s="97"/>
      <c r="I14" s="97"/>
      <c r="J14" s="97"/>
      <c r="K14" s="97"/>
      <c r="L14" s="98"/>
      <c r="N14" s="96" t="s">
        <v>7</v>
      </c>
      <c r="O14" s="97"/>
      <c r="P14" s="97"/>
      <c r="Q14" s="97"/>
      <c r="R14" s="97"/>
      <c r="S14" s="97"/>
      <c r="T14" s="97"/>
      <c r="U14" s="98"/>
      <c r="W14" s="96" t="s">
        <v>8</v>
      </c>
      <c r="X14" s="97"/>
      <c r="Y14" s="97"/>
      <c r="Z14" s="97"/>
      <c r="AA14" s="97"/>
      <c r="AB14" s="97"/>
      <c r="AC14" s="97"/>
      <c r="AD14" s="98"/>
    </row>
    <row r="15" spans="2:30" ht="41.1" customHeight="1">
      <c r="C15" s="13"/>
      <c r="D15" s="14"/>
      <c r="E15" s="99" t="s">
        <v>9</v>
      </c>
      <c r="F15" s="99"/>
      <c r="G15" s="94" t="s">
        <v>10</v>
      </c>
      <c r="H15" s="95"/>
      <c r="I15" s="100" t="s">
        <v>11</v>
      </c>
      <c r="J15" s="99"/>
      <c r="K15" s="94" t="s">
        <v>12</v>
      </c>
      <c r="L15" s="95"/>
      <c r="N15" s="99" t="s">
        <v>9</v>
      </c>
      <c r="O15" s="99"/>
      <c r="P15" s="94" t="s">
        <v>10</v>
      </c>
      <c r="Q15" s="95"/>
      <c r="R15" s="99" t="s">
        <v>11</v>
      </c>
      <c r="S15" s="99"/>
      <c r="T15" s="94" t="s">
        <v>12</v>
      </c>
      <c r="U15" s="95"/>
      <c r="W15" s="99" t="s">
        <v>9</v>
      </c>
      <c r="X15" s="99"/>
      <c r="Y15" s="94" t="s">
        <v>10</v>
      </c>
      <c r="Z15" s="95"/>
      <c r="AA15" s="99" t="s">
        <v>11</v>
      </c>
      <c r="AB15" s="99"/>
      <c r="AC15" s="94" t="s">
        <v>12</v>
      </c>
      <c r="AD15" s="95"/>
    </row>
    <row r="16" spans="2:30">
      <c r="C16" s="15"/>
      <c r="D16" s="16"/>
      <c r="E16" s="17"/>
      <c r="G16" s="18"/>
      <c r="H16" s="19"/>
      <c r="J16" s="7"/>
      <c r="K16" s="18"/>
      <c r="L16" s="19"/>
      <c r="N16" s="17"/>
      <c r="O16" s="7"/>
      <c r="P16" s="18"/>
      <c r="Q16" s="19"/>
      <c r="R16" s="17"/>
      <c r="S16" s="7"/>
      <c r="T16" s="18"/>
      <c r="U16" s="19"/>
      <c r="W16" s="17"/>
      <c r="X16" s="7"/>
      <c r="Y16" s="18"/>
      <c r="Z16" s="19"/>
      <c r="AA16" s="17"/>
      <c r="AB16" s="7"/>
      <c r="AC16" s="18"/>
      <c r="AD16" s="19"/>
    </row>
    <row r="17" spans="3:30" ht="13.35" customHeight="1">
      <c r="C17" s="20" t="s">
        <v>13</v>
      </c>
      <c r="D17" s="21"/>
      <c r="E17" s="22"/>
      <c r="F17" s="23">
        <v>100</v>
      </c>
      <c r="G17" s="24"/>
      <c r="H17" s="25">
        <v>100</v>
      </c>
      <c r="I17" s="26"/>
      <c r="J17" s="23">
        <v>100</v>
      </c>
      <c r="K17" s="24"/>
      <c r="L17" s="25">
        <v>100</v>
      </c>
      <c r="N17" s="22"/>
      <c r="O17" s="23">
        <v>100</v>
      </c>
      <c r="P17" s="24"/>
      <c r="Q17" s="25">
        <v>100</v>
      </c>
      <c r="R17" s="26"/>
      <c r="S17" s="23">
        <v>100</v>
      </c>
      <c r="T17" s="24"/>
      <c r="U17" s="25">
        <v>100</v>
      </c>
      <c r="W17" s="22"/>
      <c r="X17" s="23">
        <v>100</v>
      </c>
      <c r="Y17" s="24"/>
      <c r="Z17" s="25">
        <v>100</v>
      </c>
      <c r="AA17" s="26"/>
      <c r="AB17" s="23">
        <v>100</v>
      </c>
      <c r="AC17" s="24"/>
      <c r="AD17" s="25">
        <v>100</v>
      </c>
    </row>
    <row r="18" spans="3:30">
      <c r="C18" s="27"/>
      <c r="D18" s="21"/>
      <c r="E18" s="22"/>
      <c r="F18" s="28"/>
      <c r="G18" s="24"/>
      <c r="H18" s="29"/>
      <c r="I18" s="26"/>
      <c r="J18" s="28"/>
      <c r="K18" s="24"/>
      <c r="L18" s="29"/>
      <c r="N18" s="22"/>
      <c r="O18" s="28"/>
      <c r="P18" s="24"/>
      <c r="Q18" s="29"/>
      <c r="R18" s="22"/>
      <c r="S18" s="28"/>
      <c r="T18" s="24"/>
      <c r="U18" s="29"/>
      <c r="W18" s="22"/>
      <c r="X18" s="28"/>
      <c r="Y18" s="24"/>
      <c r="Z18" s="29"/>
      <c r="AA18" s="22"/>
      <c r="AB18" s="28"/>
      <c r="AC18" s="24"/>
      <c r="AD18" s="29"/>
    </row>
    <row r="19" spans="3:30" ht="20.55" customHeight="1">
      <c r="C19" s="91" t="s">
        <v>14</v>
      </c>
      <c r="D19" s="30" t="s">
        <v>15</v>
      </c>
      <c r="E19" s="31">
        <f>25/229</f>
        <v>0.1091703056768559</v>
      </c>
      <c r="F19" s="32"/>
      <c r="G19" s="33">
        <f>E19</f>
        <v>0.1091703056768559</v>
      </c>
      <c r="H19" s="34"/>
      <c r="I19" s="35">
        <f>E19</f>
        <v>0.1091703056768559</v>
      </c>
      <c r="J19" s="32"/>
      <c r="K19" s="33">
        <f>E19</f>
        <v>0.1091703056768559</v>
      </c>
      <c r="L19" s="34"/>
      <c r="N19" s="31"/>
      <c r="O19" s="32"/>
      <c r="P19" s="33"/>
      <c r="Q19" s="29"/>
      <c r="R19" s="31"/>
      <c r="S19" s="32"/>
      <c r="T19" s="33"/>
      <c r="U19" s="29"/>
      <c r="W19" s="31">
        <f>E19</f>
        <v>0.1091703056768559</v>
      </c>
      <c r="X19" s="32"/>
      <c r="Y19" s="33">
        <f>G19</f>
        <v>0.1091703056768559</v>
      </c>
      <c r="Z19" s="29"/>
      <c r="AA19" s="31">
        <f>I19</f>
        <v>0.1091703056768559</v>
      </c>
      <c r="AB19" s="32"/>
      <c r="AC19" s="33">
        <f>K19</f>
        <v>0.1091703056768559</v>
      </c>
      <c r="AD19" s="29"/>
    </row>
    <row r="20" spans="3:30">
      <c r="C20" s="91"/>
      <c r="D20" s="36" t="s">
        <v>16</v>
      </c>
      <c r="E20" s="22">
        <f>6/229</f>
        <v>2.6200873362445413E-2</v>
      </c>
      <c r="F20" s="28"/>
      <c r="G20" s="24">
        <f>E20</f>
        <v>2.6200873362445413E-2</v>
      </c>
      <c r="H20" s="29"/>
      <c r="I20" s="26">
        <f>E20</f>
        <v>2.6200873362445413E-2</v>
      </c>
      <c r="J20" s="28"/>
      <c r="K20" s="24">
        <f>E20</f>
        <v>2.6200873362445413E-2</v>
      </c>
      <c r="L20" s="29"/>
      <c r="N20" s="22"/>
      <c r="O20" s="28"/>
      <c r="P20" s="24"/>
      <c r="Q20" s="29"/>
      <c r="R20" s="22"/>
      <c r="S20" s="28"/>
      <c r="T20" s="24"/>
      <c r="U20" s="29"/>
      <c r="W20" s="22"/>
      <c r="X20" s="28"/>
      <c r="Y20" s="24"/>
      <c r="Z20" s="29"/>
      <c r="AA20" s="22"/>
      <c r="AB20" s="28"/>
      <c r="AC20" s="24"/>
      <c r="AD20" s="29"/>
    </row>
    <row r="21" spans="3:30">
      <c r="C21" s="91"/>
      <c r="D21" s="36" t="s">
        <v>17</v>
      </c>
      <c r="E21" s="60"/>
      <c r="F21" s="28"/>
      <c r="G21" s="61"/>
      <c r="H21" s="29"/>
      <c r="I21" s="37">
        <f>E21</f>
        <v>0</v>
      </c>
      <c r="J21" s="28"/>
      <c r="K21" s="38">
        <f>G21</f>
        <v>0</v>
      </c>
      <c r="L21" s="29"/>
      <c r="N21" s="39"/>
      <c r="O21" s="28"/>
      <c r="P21" s="38"/>
      <c r="Q21" s="29"/>
      <c r="R21" s="39"/>
      <c r="S21" s="28"/>
      <c r="T21" s="38"/>
      <c r="U21" s="29"/>
      <c r="W21" s="39"/>
      <c r="X21" s="28"/>
      <c r="Y21" s="38"/>
      <c r="Z21" s="29"/>
      <c r="AA21" s="39"/>
      <c r="AB21" s="28"/>
      <c r="AC21" s="38"/>
      <c r="AD21" s="29"/>
    </row>
    <row r="22" spans="3:30">
      <c r="C22" s="91"/>
      <c r="D22" s="21"/>
      <c r="E22" s="22">
        <f>SUM(E19:E21)</f>
        <v>0.13537117903930132</v>
      </c>
      <c r="F22" s="23">
        <f>(1+E22)*F17</f>
        <v>113.53711790393012</v>
      </c>
      <c r="G22" s="24">
        <f>SUM(G19:G21)</f>
        <v>0.13537117903930132</v>
      </c>
      <c r="H22" s="25">
        <f>(1+G22)*H17</f>
        <v>113.53711790393012</v>
      </c>
      <c r="I22" s="26">
        <f>SUM(I19:I21)</f>
        <v>0.13537117903930132</v>
      </c>
      <c r="J22" s="23">
        <f>(1+I22)*J17</f>
        <v>113.53711790393012</v>
      </c>
      <c r="K22" s="24">
        <f>SUM(K19:K21)</f>
        <v>0.13537117903930132</v>
      </c>
      <c r="L22" s="25">
        <f>(1+K22)*L17</f>
        <v>113.53711790393012</v>
      </c>
      <c r="N22" s="22">
        <f>SUM(N19:N21)</f>
        <v>0</v>
      </c>
      <c r="O22" s="23">
        <f>(1+N22)*O17</f>
        <v>100</v>
      </c>
      <c r="P22" s="24">
        <f>SUM(P19:P21)</f>
        <v>0</v>
      </c>
      <c r="Q22" s="25">
        <f>(1+P22)*Q17</f>
        <v>100</v>
      </c>
      <c r="R22" s="22">
        <f>SUM(R19:R21)</f>
        <v>0</v>
      </c>
      <c r="S22" s="23">
        <f>(1+R22)*S17</f>
        <v>100</v>
      </c>
      <c r="T22" s="24">
        <f>SUM(T19:T21)</f>
        <v>0</v>
      </c>
      <c r="U22" s="25">
        <f>(1+T22)*U17</f>
        <v>100</v>
      </c>
      <c r="W22" s="22">
        <f>SUM(W19:W21)</f>
        <v>0.1091703056768559</v>
      </c>
      <c r="X22" s="23">
        <f>(1+W22)*X17</f>
        <v>110.91703056768559</v>
      </c>
      <c r="Y22" s="24">
        <f>SUM(Y19:Y21)</f>
        <v>0.1091703056768559</v>
      </c>
      <c r="Z22" s="25">
        <f>(1+Y22)*Z17</f>
        <v>110.91703056768559</v>
      </c>
      <c r="AA22" s="22">
        <f>SUM(AA19:AA21)</f>
        <v>0.1091703056768559</v>
      </c>
      <c r="AB22" s="23">
        <f>(1+AA22)*AB17</f>
        <v>110.91703056768559</v>
      </c>
      <c r="AC22" s="24">
        <f>SUM(AC19:AC21)</f>
        <v>0.1091703056768559</v>
      </c>
      <c r="AD22" s="25">
        <f>(1+AC22)*AD17</f>
        <v>110.91703056768559</v>
      </c>
    </row>
    <row r="23" spans="3:30">
      <c r="C23" s="91"/>
      <c r="D23" s="21"/>
      <c r="E23" s="22"/>
      <c r="F23" s="28"/>
      <c r="G23" s="24"/>
      <c r="H23" s="29"/>
      <c r="I23" s="26"/>
      <c r="J23" s="28"/>
      <c r="K23" s="24"/>
      <c r="L23" s="29"/>
      <c r="N23" s="22"/>
      <c r="O23" s="28"/>
      <c r="P23" s="24"/>
      <c r="Q23" s="29"/>
      <c r="R23" s="22"/>
      <c r="S23" s="28"/>
      <c r="T23" s="24"/>
      <c r="U23" s="29"/>
      <c r="W23" s="22"/>
      <c r="X23" s="28"/>
      <c r="Y23" s="24"/>
      <c r="Z23" s="29"/>
      <c r="AA23" s="22"/>
      <c r="AB23" s="28"/>
      <c r="AC23" s="24"/>
      <c r="AD23" s="29"/>
    </row>
    <row r="24" spans="3:30">
      <c r="C24" s="91"/>
      <c r="D24" s="21"/>
      <c r="E24" s="22"/>
      <c r="F24" s="28"/>
      <c r="G24" s="24"/>
      <c r="H24" s="29"/>
      <c r="I24" s="26"/>
      <c r="J24" s="28"/>
      <c r="K24" s="24"/>
      <c r="L24" s="29"/>
      <c r="N24" s="22"/>
      <c r="O24" s="28"/>
      <c r="P24" s="24"/>
      <c r="Q24" s="29"/>
      <c r="R24" s="22"/>
      <c r="S24" s="28"/>
      <c r="T24" s="24"/>
      <c r="U24" s="29"/>
      <c r="W24" s="22"/>
      <c r="X24" s="28"/>
      <c r="Y24" s="24"/>
      <c r="Z24" s="29"/>
      <c r="AA24" s="22"/>
      <c r="AB24" s="28"/>
      <c r="AC24" s="24"/>
      <c r="AD24" s="29"/>
    </row>
    <row r="25" spans="3:30">
      <c r="C25" s="91"/>
      <c r="D25" s="21" t="s">
        <v>39</v>
      </c>
      <c r="E25" s="22">
        <v>8.3299999999999999E-2</v>
      </c>
      <c r="F25" s="28"/>
      <c r="G25" s="24">
        <f>E25</f>
        <v>8.3299999999999999E-2</v>
      </c>
      <c r="H25" s="29"/>
      <c r="I25" s="26">
        <f>E25</f>
        <v>8.3299999999999999E-2</v>
      </c>
      <c r="J25" s="28"/>
      <c r="K25" s="24">
        <f>E25</f>
        <v>8.3299999999999999E-2</v>
      </c>
      <c r="L25" s="29"/>
      <c r="N25" s="22"/>
      <c r="O25" s="28"/>
      <c r="P25" s="24"/>
      <c r="Q25" s="29"/>
      <c r="R25" s="22"/>
      <c r="S25" s="28"/>
      <c r="T25" s="24"/>
      <c r="U25" s="29"/>
      <c r="W25" s="22"/>
      <c r="X25" s="28"/>
      <c r="Y25" s="24"/>
      <c r="Z25" s="29"/>
      <c r="AA25" s="22"/>
      <c r="AB25" s="28"/>
      <c r="AC25" s="24"/>
      <c r="AD25" s="29"/>
    </row>
    <row r="26" spans="3:30">
      <c r="C26" s="91"/>
      <c r="D26" s="21" t="s">
        <v>18</v>
      </c>
      <c r="E26" s="39">
        <v>8.3299999999999999E-2</v>
      </c>
      <c r="F26" s="28"/>
      <c r="G26" s="38">
        <v>8.3299999999999999E-2</v>
      </c>
      <c r="H26" s="29"/>
      <c r="I26" s="37">
        <v>8.3299999999999999E-2</v>
      </c>
      <c r="J26" s="28"/>
      <c r="K26" s="38">
        <v>8.3299999999999999E-2</v>
      </c>
      <c r="L26" s="29"/>
      <c r="N26" s="39"/>
      <c r="O26" s="28"/>
      <c r="P26" s="38"/>
      <c r="Q26" s="29"/>
      <c r="R26" s="39"/>
      <c r="S26" s="28"/>
      <c r="T26" s="38"/>
      <c r="U26" s="29"/>
      <c r="W26" s="39"/>
      <c r="X26" s="28"/>
      <c r="Y26" s="38"/>
      <c r="Z26" s="29"/>
      <c r="AA26" s="39"/>
      <c r="AB26" s="28"/>
      <c r="AC26" s="38"/>
      <c r="AD26" s="29"/>
    </row>
    <row r="27" spans="3:30">
      <c r="C27" s="40"/>
      <c r="D27" s="21"/>
      <c r="E27" s="22">
        <f>SUM(E25:E26)</f>
        <v>0.1666</v>
      </c>
      <c r="F27" s="28"/>
      <c r="G27" s="24">
        <f>SUM(G25:G26)</f>
        <v>0.1666</v>
      </c>
      <c r="H27" s="29"/>
      <c r="I27" s="26">
        <f>SUM(I25:I26)</f>
        <v>0.1666</v>
      </c>
      <c r="J27" s="28"/>
      <c r="K27" s="24">
        <f>SUM(K25:K26)</f>
        <v>0.1666</v>
      </c>
      <c r="L27" s="29"/>
      <c r="N27" s="22">
        <f>SUM(N26)</f>
        <v>0</v>
      </c>
      <c r="O27" s="28"/>
      <c r="P27" s="24">
        <f>SUM(P26)</f>
        <v>0</v>
      </c>
      <c r="Q27" s="29"/>
      <c r="R27" s="22">
        <f>SUM(R26)</f>
        <v>0</v>
      </c>
      <c r="S27" s="28"/>
      <c r="T27" s="24">
        <f>SUM(T26)</f>
        <v>0</v>
      </c>
      <c r="U27" s="29"/>
      <c r="W27" s="22">
        <f>SUM(W26)</f>
        <v>0</v>
      </c>
      <c r="X27" s="28"/>
      <c r="Y27" s="24">
        <f>SUM(Y26)</f>
        <v>0</v>
      </c>
      <c r="Z27" s="29"/>
      <c r="AA27" s="22">
        <f>SUM(AA26)</f>
        <v>0</v>
      </c>
      <c r="AB27" s="28"/>
      <c r="AC27" s="24">
        <f>SUM(AC26)</f>
        <v>0</v>
      </c>
      <c r="AD27" s="29"/>
    </row>
    <row r="28" spans="3:30">
      <c r="C28" s="27"/>
      <c r="D28" s="21"/>
      <c r="E28" s="22"/>
      <c r="F28" s="23">
        <f>(1+E27)*F22</f>
        <v>132.45240174672489</v>
      </c>
      <c r="G28" s="24"/>
      <c r="H28" s="25">
        <f>(1+G27)*H22</f>
        <v>132.45240174672489</v>
      </c>
      <c r="I28" s="26"/>
      <c r="J28" s="23">
        <f>(1+I27)*J22</f>
        <v>132.45240174672489</v>
      </c>
      <c r="K28" s="24"/>
      <c r="L28" s="25">
        <f>(1+K27)*L22</f>
        <v>132.45240174672489</v>
      </c>
      <c r="N28" s="22"/>
      <c r="O28" s="23">
        <f>(1+N27)*O22</f>
        <v>100</v>
      </c>
      <c r="P28" s="24"/>
      <c r="Q28" s="25">
        <f>(1+P27)*Q22</f>
        <v>100</v>
      </c>
      <c r="R28" s="22"/>
      <c r="S28" s="23">
        <f>(1+R27)*S22</f>
        <v>100</v>
      </c>
      <c r="T28" s="24"/>
      <c r="U28" s="25">
        <f>(1+T27)*U22</f>
        <v>100</v>
      </c>
      <c r="W28" s="22"/>
      <c r="X28" s="23">
        <f>(1+W27)*X22</f>
        <v>110.91703056768559</v>
      </c>
      <c r="Y28" s="24"/>
      <c r="Z28" s="25">
        <f>(1+Y27)*Z22</f>
        <v>110.91703056768559</v>
      </c>
      <c r="AA28" s="22"/>
      <c r="AB28" s="23">
        <f>(1+AA27)*AB22</f>
        <v>110.91703056768559</v>
      </c>
      <c r="AC28" s="24"/>
      <c r="AD28" s="25">
        <f>(1+AC27)*AD22</f>
        <v>110.91703056768559</v>
      </c>
    </row>
    <row r="29" spans="3:30">
      <c r="C29" s="27"/>
      <c r="D29" s="21"/>
      <c r="E29" s="22"/>
      <c r="F29" s="28"/>
      <c r="G29" s="24"/>
      <c r="H29" s="29"/>
      <c r="I29" s="26"/>
      <c r="J29" s="28"/>
      <c r="K29" s="24"/>
      <c r="L29" s="29"/>
      <c r="N29" s="22"/>
      <c r="O29" s="28"/>
      <c r="P29" s="24"/>
      <c r="Q29" s="29"/>
      <c r="R29" s="22"/>
      <c r="S29" s="28"/>
      <c r="T29" s="24"/>
      <c r="U29" s="29"/>
      <c r="W29" s="22"/>
      <c r="X29" s="28"/>
      <c r="Y29" s="24"/>
      <c r="Z29" s="29"/>
      <c r="AA29" s="22"/>
      <c r="AB29" s="28"/>
      <c r="AC29" s="24"/>
      <c r="AD29" s="29"/>
    </row>
    <row r="30" spans="3:30">
      <c r="C30" s="88" t="s">
        <v>19</v>
      </c>
      <c r="D30" s="30" t="s">
        <v>20</v>
      </c>
      <c r="E30" s="22">
        <v>6.6799999999999998E-2</v>
      </c>
      <c r="F30" s="28"/>
      <c r="G30" s="24">
        <f>E30</f>
        <v>6.6799999999999998E-2</v>
      </c>
      <c r="H30" s="29"/>
      <c r="I30" s="26">
        <f>E30</f>
        <v>6.6799999999999998E-2</v>
      </c>
      <c r="J30" s="28"/>
      <c r="K30" s="24">
        <f>E30</f>
        <v>6.6799999999999998E-2</v>
      </c>
      <c r="L30" s="29"/>
      <c r="N30" s="22">
        <f>E30</f>
        <v>6.6799999999999998E-2</v>
      </c>
      <c r="O30" s="28"/>
      <c r="P30" s="24">
        <f>G30</f>
        <v>6.6799999999999998E-2</v>
      </c>
      <c r="Q30" s="29"/>
      <c r="R30" s="22">
        <f>I30</f>
        <v>6.6799999999999998E-2</v>
      </c>
      <c r="S30" s="28"/>
      <c r="T30" s="24">
        <f>K30</f>
        <v>6.6799999999999998E-2</v>
      </c>
      <c r="U30" s="29"/>
      <c r="W30" s="22">
        <f>N30</f>
        <v>6.6799999999999998E-2</v>
      </c>
      <c r="X30" s="28"/>
      <c r="Y30" s="24">
        <f>P30</f>
        <v>6.6799999999999998E-2</v>
      </c>
      <c r="Z30" s="29"/>
      <c r="AA30" s="22">
        <f>R30</f>
        <v>6.6799999999999998E-2</v>
      </c>
      <c r="AB30" s="28"/>
      <c r="AC30" s="24">
        <f>T30</f>
        <v>6.6799999999999998E-2</v>
      </c>
      <c r="AD30" s="29"/>
    </row>
    <row r="31" spans="3:30">
      <c r="C31" s="88"/>
      <c r="D31" s="41" t="s">
        <v>21</v>
      </c>
      <c r="E31" s="22">
        <v>7.6399999999999996E-2</v>
      </c>
      <c r="F31" s="28"/>
      <c r="G31" s="24">
        <f>E31</f>
        <v>7.6399999999999996E-2</v>
      </c>
      <c r="H31" s="29"/>
      <c r="I31" s="26">
        <f>E31</f>
        <v>7.6399999999999996E-2</v>
      </c>
      <c r="J31" s="28"/>
      <c r="K31" s="24">
        <f>E31</f>
        <v>7.6399999999999996E-2</v>
      </c>
      <c r="L31" s="29"/>
      <c r="N31" s="22">
        <f t="shared" ref="N31:N35" si="0">E31</f>
        <v>7.6399999999999996E-2</v>
      </c>
      <c r="O31" s="28"/>
      <c r="P31" s="24">
        <f t="shared" ref="P31:P37" si="1">G31</f>
        <v>7.6399999999999996E-2</v>
      </c>
      <c r="Q31" s="29"/>
      <c r="R31" s="22">
        <f t="shared" ref="R31:R37" si="2">I31</f>
        <v>7.6399999999999996E-2</v>
      </c>
      <c r="S31" s="28"/>
      <c r="T31" s="24">
        <f t="shared" ref="T31:T34" si="3">K31</f>
        <v>7.6399999999999996E-2</v>
      </c>
      <c r="U31" s="29"/>
      <c r="W31" s="22">
        <f t="shared" ref="W31:W37" si="4">N31</f>
        <v>7.6399999999999996E-2</v>
      </c>
      <c r="X31" s="28"/>
      <c r="Y31" s="24">
        <f t="shared" ref="Y31:Y34" si="5">P31</f>
        <v>7.6399999999999996E-2</v>
      </c>
      <c r="Z31" s="29"/>
      <c r="AA31" s="22">
        <f t="shared" ref="AA31:AA37" si="6">R31</f>
        <v>7.6399999999999996E-2</v>
      </c>
      <c r="AB31" s="28"/>
      <c r="AC31" s="24">
        <f t="shared" ref="AC31:AC34" si="7">T31</f>
        <v>7.6399999999999996E-2</v>
      </c>
      <c r="AD31" s="29"/>
    </row>
    <row r="32" spans="3:30">
      <c r="C32" s="88"/>
      <c r="D32" s="41" t="s">
        <v>22</v>
      </c>
      <c r="E32" s="22">
        <v>7.6100000000000001E-2</v>
      </c>
      <c r="F32" s="28"/>
      <c r="G32" s="24">
        <f>E32</f>
        <v>7.6100000000000001E-2</v>
      </c>
      <c r="H32" s="29"/>
      <c r="I32" s="26">
        <f>E32</f>
        <v>7.6100000000000001E-2</v>
      </c>
      <c r="J32" s="28"/>
      <c r="K32" s="24">
        <f>E32</f>
        <v>7.6100000000000001E-2</v>
      </c>
      <c r="L32" s="29"/>
      <c r="N32" s="22">
        <f t="shared" si="0"/>
        <v>7.6100000000000001E-2</v>
      </c>
      <c r="O32" s="28"/>
      <c r="P32" s="24">
        <f t="shared" si="1"/>
        <v>7.6100000000000001E-2</v>
      </c>
      <c r="Q32" s="29"/>
      <c r="R32" s="22">
        <f t="shared" si="2"/>
        <v>7.6100000000000001E-2</v>
      </c>
      <c r="S32" s="28"/>
      <c r="T32" s="24">
        <f t="shared" si="3"/>
        <v>7.6100000000000001E-2</v>
      </c>
      <c r="U32" s="29"/>
      <c r="W32" s="22">
        <f t="shared" si="4"/>
        <v>7.6100000000000001E-2</v>
      </c>
      <c r="X32" s="28"/>
      <c r="Y32" s="24">
        <f t="shared" si="5"/>
        <v>7.6100000000000001E-2</v>
      </c>
      <c r="Z32" s="29"/>
      <c r="AA32" s="22">
        <f t="shared" si="6"/>
        <v>7.6100000000000001E-2</v>
      </c>
      <c r="AB32" s="28"/>
      <c r="AC32" s="24">
        <f t="shared" si="7"/>
        <v>7.6100000000000001E-2</v>
      </c>
      <c r="AD32" s="29"/>
    </row>
    <row r="33" spans="3:30">
      <c r="C33" s="88"/>
      <c r="D33" s="41" t="s">
        <v>23</v>
      </c>
      <c r="E33" s="62"/>
      <c r="F33" s="28"/>
      <c r="G33" s="24">
        <f>E33</f>
        <v>0</v>
      </c>
      <c r="H33" s="29"/>
      <c r="I33" s="26">
        <f>E33</f>
        <v>0</v>
      </c>
      <c r="J33" s="28"/>
      <c r="K33" s="24">
        <f>E33</f>
        <v>0</v>
      </c>
      <c r="L33" s="29"/>
      <c r="N33" s="22">
        <f t="shared" si="0"/>
        <v>0</v>
      </c>
      <c r="O33" s="28"/>
      <c r="P33" s="24">
        <f t="shared" si="1"/>
        <v>0</v>
      </c>
      <c r="Q33" s="29"/>
      <c r="R33" s="22">
        <f t="shared" si="2"/>
        <v>0</v>
      </c>
      <c r="S33" s="28"/>
      <c r="T33" s="24">
        <f t="shared" si="3"/>
        <v>0</v>
      </c>
      <c r="U33" s="29"/>
      <c r="W33" s="22">
        <f t="shared" si="4"/>
        <v>0</v>
      </c>
      <c r="X33" s="28"/>
      <c r="Y33" s="24">
        <f t="shared" si="5"/>
        <v>0</v>
      </c>
      <c r="Z33" s="29"/>
      <c r="AA33" s="22">
        <f t="shared" si="6"/>
        <v>0</v>
      </c>
      <c r="AB33" s="28"/>
      <c r="AC33" s="24">
        <f t="shared" si="7"/>
        <v>0</v>
      </c>
      <c r="AD33" s="29"/>
    </row>
    <row r="34" spans="3:30">
      <c r="C34" s="88"/>
      <c r="D34" s="30" t="s">
        <v>24</v>
      </c>
      <c r="E34" s="62"/>
      <c r="F34" s="28"/>
      <c r="G34" s="24">
        <f>$E$34</f>
        <v>0</v>
      </c>
      <c r="H34" s="29"/>
      <c r="I34" s="26">
        <f>$E$34</f>
        <v>0</v>
      </c>
      <c r="J34" s="28"/>
      <c r="K34" s="24">
        <f>$E$34</f>
        <v>0</v>
      </c>
      <c r="L34" s="29"/>
      <c r="N34" s="22">
        <f t="shared" si="0"/>
        <v>0</v>
      </c>
      <c r="O34" s="28"/>
      <c r="P34" s="24">
        <f t="shared" si="1"/>
        <v>0</v>
      </c>
      <c r="Q34" s="29"/>
      <c r="R34" s="22">
        <f t="shared" si="2"/>
        <v>0</v>
      </c>
      <c r="S34" s="28"/>
      <c r="T34" s="24">
        <f t="shared" si="3"/>
        <v>0</v>
      </c>
      <c r="U34" s="29"/>
      <c r="W34" s="22">
        <f t="shared" si="4"/>
        <v>0</v>
      </c>
      <c r="X34" s="28"/>
      <c r="Y34" s="24">
        <f t="shared" si="5"/>
        <v>0</v>
      </c>
      <c r="Z34" s="29"/>
      <c r="AA34" s="22">
        <f t="shared" si="6"/>
        <v>0</v>
      </c>
      <c r="AB34" s="28"/>
      <c r="AC34" s="24">
        <f t="shared" si="7"/>
        <v>0</v>
      </c>
      <c r="AD34" s="29"/>
    </row>
    <row r="35" spans="3:30">
      <c r="C35" s="88"/>
      <c r="D35" s="30" t="s">
        <v>38</v>
      </c>
      <c r="E35" s="62"/>
      <c r="F35" s="28"/>
      <c r="G35" s="24"/>
      <c r="H35" s="29"/>
      <c r="I35" s="64"/>
      <c r="J35" s="28"/>
      <c r="K35" s="24"/>
      <c r="L35" s="29"/>
      <c r="N35" s="22">
        <f t="shared" si="0"/>
        <v>0</v>
      </c>
      <c r="O35" s="28"/>
      <c r="P35" s="24"/>
      <c r="Q35" s="29"/>
      <c r="R35" s="22">
        <f t="shared" si="2"/>
        <v>0</v>
      </c>
      <c r="S35" s="28"/>
      <c r="T35" s="24"/>
      <c r="U35" s="29"/>
      <c r="W35" s="22">
        <f t="shared" si="4"/>
        <v>0</v>
      </c>
      <c r="X35" s="28"/>
      <c r="Y35" s="24"/>
      <c r="Z35" s="29"/>
      <c r="AA35" s="22">
        <f t="shared" si="6"/>
        <v>0</v>
      </c>
      <c r="AB35" s="28"/>
      <c r="AC35" s="24"/>
      <c r="AD35" s="29"/>
    </row>
    <row r="36" spans="3:30">
      <c r="C36" s="88"/>
      <c r="D36" s="30" t="s">
        <v>35</v>
      </c>
      <c r="E36" s="62"/>
      <c r="F36" s="28"/>
      <c r="G36" s="24">
        <f>E36</f>
        <v>0</v>
      </c>
      <c r="H36" s="29"/>
      <c r="I36" s="26">
        <f>E36</f>
        <v>0</v>
      </c>
      <c r="J36" s="28"/>
      <c r="K36" s="24">
        <f>I36</f>
        <v>0</v>
      </c>
      <c r="L36" s="29"/>
      <c r="N36" s="22">
        <f>$E$36</f>
        <v>0</v>
      </c>
      <c r="O36" s="28"/>
      <c r="P36" s="24">
        <f>$E$36</f>
        <v>0</v>
      </c>
      <c r="Q36" s="29"/>
      <c r="R36" s="22">
        <f>$E$36</f>
        <v>0</v>
      </c>
      <c r="S36" s="28"/>
      <c r="T36" s="24">
        <f>$E$36</f>
        <v>0</v>
      </c>
      <c r="U36" s="29"/>
      <c r="W36" s="22">
        <f>$E$36</f>
        <v>0</v>
      </c>
      <c r="X36" s="28"/>
      <c r="Y36" s="24">
        <f>$E$36</f>
        <v>0</v>
      </c>
      <c r="Z36" s="29"/>
      <c r="AA36" s="22">
        <f>$E$36</f>
        <v>0</v>
      </c>
      <c r="AB36" s="28"/>
      <c r="AC36" s="24">
        <f>$E$36</f>
        <v>0</v>
      </c>
      <c r="AD36" s="29"/>
    </row>
    <row r="37" spans="3:30">
      <c r="C37" s="88"/>
      <c r="D37" s="30" t="s">
        <v>25</v>
      </c>
      <c r="E37" s="62"/>
      <c r="F37" s="28"/>
      <c r="G37" s="24">
        <f>E37</f>
        <v>0</v>
      </c>
      <c r="H37" s="29"/>
      <c r="I37" s="26">
        <f>E37</f>
        <v>0</v>
      </c>
      <c r="J37" s="28"/>
      <c r="K37" s="24">
        <f>E37</f>
        <v>0</v>
      </c>
      <c r="L37" s="29"/>
      <c r="N37" s="22">
        <f>E37</f>
        <v>0</v>
      </c>
      <c r="O37" s="28"/>
      <c r="P37" s="24">
        <f t="shared" si="1"/>
        <v>0</v>
      </c>
      <c r="Q37" s="29"/>
      <c r="R37" s="22">
        <f t="shared" si="2"/>
        <v>0</v>
      </c>
      <c r="S37" s="28"/>
      <c r="T37" s="24">
        <f t="shared" ref="T37" si="8">K37</f>
        <v>0</v>
      </c>
      <c r="U37" s="29"/>
      <c r="W37" s="22">
        <f t="shared" si="4"/>
        <v>0</v>
      </c>
      <c r="X37" s="28"/>
      <c r="Y37" s="24">
        <f t="shared" ref="Y37" si="9">P37</f>
        <v>0</v>
      </c>
      <c r="Z37" s="29"/>
      <c r="AA37" s="22">
        <f t="shared" si="6"/>
        <v>0</v>
      </c>
      <c r="AB37" s="28"/>
      <c r="AC37" s="24">
        <f t="shared" ref="AC37" si="10">T37</f>
        <v>0</v>
      </c>
      <c r="AD37" s="29"/>
    </row>
    <row r="38" spans="3:30">
      <c r="C38" s="88"/>
      <c r="D38" s="30" t="s">
        <v>26</v>
      </c>
      <c r="E38" s="62"/>
      <c r="F38" s="28"/>
      <c r="G38" s="63"/>
      <c r="H38" s="29"/>
      <c r="I38" s="26">
        <f>E38</f>
        <v>0</v>
      </c>
      <c r="J38" s="28"/>
      <c r="K38" s="24">
        <f>G38</f>
        <v>0</v>
      </c>
      <c r="L38" s="29"/>
      <c r="N38" s="22">
        <v>2.5999999999999999E-2</v>
      </c>
      <c r="O38" s="28"/>
      <c r="P38" s="24">
        <v>0.08</v>
      </c>
      <c r="Q38" s="29"/>
      <c r="R38" s="22">
        <f>N38</f>
        <v>2.5999999999999999E-2</v>
      </c>
      <c r="S38" s="28"/>
      <c r="T38" s="24">
        <v>0.08</v>
      </c>
      <c r="U38" s="29"/>
      <c r="W38" s="22">
        <f>N38</f>
        <v>2.5999999999999999E-2</v>
      </c>
      <c r="X38" s="28"/>
      <c r="Y38" s="24">
        <f>P38</f>
        <v>0.08</v>
      </c>
      <c r="Z38" s="29"/>
      <c r="AA38" s="22">
        <f>R38</f>
        <v>2.5999999999999999E-2</v>
      </c>
      <c r="AB38" s="28"/>
      <c r="AC38" s="24">
        <f>T38</f>
        <v>0.08</v>
      </c>
      <c r="AD38" s="29"/>
    </row>
    <row r="39" spans="3:30">
      <c r="C39" s="88"/>
      <c r="D39" s="30" t="s">
        <v>27</v>
      </c>
      <c r="E39" s="22">
        <v>1.0200000000000001E-2</v>
      </c>
      <c r="F39" s="28"/>
      <c r="G39" s="24"/>
      <c r="H39" s="29"/>
      <c r="I39" s="26">
        <f>E39</f>
        <v>1.0200000000000001E-2</v>
      </c>
      <c r="J39" s="28"/>
      <c r="K39" s="24"/>
      <c r="L39" s="29"/>
      <c r="N39" s="22"/>
      <c r="O39" s="28"/>
      <c r="P39" s="24"/>
      <c r="Q39" s="29"/>
      <c r="R39" s="22"/>
      <c r="S39" s="28"/>
      <c r="T39" s="24"/>
      <c r="U39" s="29"/>
      <c r="W39" s="22">
        <f>E39</f>
        <v>1.0200000000000001E-2</v>
      </c>
      <c r="X39" s="28"/>
      <c r="Y39" s="24"/>
      <c r="Z39" s="29"/>
      <c r="AA39" s="22">
        <f>I39</f>
        <v>1.0200000000000001E-2</v>
      </c>
      <c r="AB39" s="28"/>
      <c r="AC39" s="24"/>
      <c r="AD39" s="29"/>
    </row>
    <row r="40" spans="3:30">
      <c r="C40" s="88"/>
      <c r="D40" s="30" t="s">
        <v>28</v>
      </c>
      <c r="E40" s="42">
        <v>7.5000000000000002E-4</v>
      </c>
      <c r="F40" s="28"/>
      <c r="G40" s="38"/>
      <c r="H40" s="29"/>
      <c r="I40" s="43">
        <f>E40</f>
        <v>7.5000000000000002E-4</v>
      </c>
      <c r="J40" s="28"/>
      <c r="K40" s="38"/>
      <c r="L40" s="29"/>
      <c r="N40" s="39"/>
      <c r="O40" s="28"/>
      <c r="P40" s="38"/>
      <c r="Q40" s="29"/>
      <c r="R40" s="39"/>
      <c r="S40" s="28"/>
      <c r="T40" s="38"/>
      <c r="U40" s="29"/>
      <c r="W40" s="39">
        <f>E40</f>
        <v>7.5000000000000002E-4</v>
      </c>
      <c r="X40" s="28"/>
      <c r="Y40" s="38"/>
      <c r="Z40" s="29"/>
      <c r="AA40" s="39">
        <f>I40</f>
        <v>7.5000000000000002E-4</v>
      </c>
      <c r="AB40" s="28"/>
      <c r="AC40" s="38"/>
      <c r="AD40" s="29"/>
    </row>
    <row r="41" spans="3:30">
      <c r="C41" s="88"/>
      <c r="D41" s="21"/>
      <c r="E41" s="22">
        <f>SUM(E30:E40)</f>
        <v>0.23024999999999998</v>
      </c>
      <c r="F41" s="28"/>
      <c r="G41" s="24">
        <f>SUM(G30:G40)</f>
        <v>0.21929999999999999</v>
      </c>
      <c r="H41" s="29"/>
      <c r="I41" s="26">
        <f>SUM(I30:I40)</f>
        <v>0.23024999999999998</v>
      </c>
      <c r="J41" s="28"/>
      <c r="K41" s="24">
        <f>SUM(K30:K40)</f>
        <v>0.21929999999999999</v>
      </c>
      <c r="L41" s="29"/>
      <c r="N41" s="22">
        <f>SUM(N30:N40)</f>
        <v>0.24529999999999999</v>
      </c>
      <c r="O41" s="28"/>
      <c r="P41" s="24">
        <f>SUM(P30:P40)</f>
        <v>0.29930000000000001</v>
      </c>
      <c r="Q41" s="29"/>
      <c r="R41" s="22">
        <f>SUM(R30:R40)</f>
        <v>0.24529999999999999</v>
      </c>
      <c r="S41" s="28"/>
      <c r="T41" s="24">
        <f>SUM(T30:T40)</f>
        <v>0.29930000000000001</v>
      </c>
      <c r="U41" s="29"/>
      <c r="W41" s="22">
        <f>SUM(W30:W40)</f>
        <v>0.25624999999999998</v>
      </c>
      <c r="X41" s="28"/>
      <c r="Y41" s="24">
        <f>SUM(Y30:Y40)</f>
        <v>0.29930000000000001</v>
      </c>
      <c r="Z41" s="29"/>
      <c r="AA41" s="22">
        <f>SUM(AA30:AA40)</f>
        <v>0.25624999999999998</v>
      </c>
      <c r="AB41" s="28"/>
      <c r="AC41" s="24">
        <f>SUM(AC30:AC40)</f>
        <v>0.29930000000000001</v>
      </c>
      <c r="AD41" s="29"/>
    </row>
    <row r="42" spans="3:30">
      <c r="C42" s="88"/>
      <c r="D42" s="21"/>
      <c r="E42" s="22"/>
      <c r="F42" s="23">
        <f>(1+E41)*F28</f>
        <v>162.94956724890829</v>
      </c>
      <c r="G42" s="24"/>
      <c r="H42" s="25">
        <f>(1+G41)*H28</f>
        <v>161.49921344978165</v>
      </c>
      <c r="I42" s="26"/>
      <c r="J42" s="23">
        <f>(1+I41)*J28</f>
        <v>162.94956724890829</v>
      </c>
      <c r="K42" s="24"/>
      <c r="L42" s="25">
        <f>(1+K41)*L28</f>
        <v>161.49921344978165</v>
      </c>
      <c r="N42" s="22"/>
      <c r="O42" s="23">
        <f>(1+N41)*O28</f>
        <v>124.53</v>
      </c>
      <c r="P42" s="24"/>
      <c r="Q42" s="25">
        <f>(1+P41)*Q28</f>
        <v>129.93</v>
      </c>
      <c r="R42" s="22"/>
      <c r="S42" s="23">
        <f>(1+R41)*S28</f>
        <v>124.53</v>
      </c>
      <c r="T42" s="24"/>
      <c r="U42" s="25">
        <f>(1+T41)*U28</f>
        <v>129.93</v>
      </c>
      <c r="W42" s="22"/>
      <c r="X42" s="23">
        <f>(1+W41)*X28</f>
        <v>139.33951965065503</v>
      </c>
      <c r="Y42" s="24"/>
      <c r="Z42" s="25">
        <f>(1+Y41)*Z28</f>
        <v>144.11449781659388</v>
      </c>
      <c r="AA42" s="22"/>
      <c r="AB42" s="23">
        <f>(1+AA41)*AB28</f>
        <v>139.33951965065503</v>
      </c>
      <c r="AC42" s="24"/>
      <c r="AD42" s="25">
        <f>(1+AC41)*AD28</f>
        <v>144.11449781659388</v>
      </c>
    </row>
    <row r="43" spans="3:30">
      <c r="C43" s="44"/>
      <c r="D43" s="21"/>
      <c r="E43" s="22"/>
      <c r="F43" s="28"/>
      <c r="G43" s="24"/>
      <c r="H43" s="29"/>
      <c r="I43" s="26"/>
      <c r="J43" s="28"/>
      <c r="K43" s="24"/>
      <c r="L43" s="29"/>
      <c r="N43" s="22"/>
      <c r="O43" s="28"/>
      <c r="P43" s="24"/>
      <c r="Q43" s="29"/>
      <c r="R43" s="22"/>
      <c r="S43" s="28"/>
      <c r="T43" s="24"/>
      <c r="U43" s="29"/>
      <c r="W43" s="22"/>
      <c r="X43" s="28"/>
      <c r="Y43" s="24"/>
      <c r="Z43" s="29"/>
      <c r="AA43" s="22"/>
      <c r="AB43" s="28"/>
      <c r="AC43" s="24"/>
      <c r="AD43" s="29"/>
    </row>
    <row r="44" spans="3:30" ht="12" customHeight="1">
      <c r="C44" s="89" t="s">
        <v>29</v>
      </c>
      <c r="D44" s="36" t="s">
        <v>36</v>
      </c>
      <c r="E44" s="62"/>
      <c r="F44" s="28"/>
      <c r="G44" s="63"/>
      <c r="H44" s="29"/>
      <c r="I44" s="64"/>
      <c r="J44" s="28"/>
      <c r="K44" s="63"/>
      <c r="L44" s="29"/>
      <c r="N44" s="22"/>
      <c r="O44" s="28"/>
      <c r="P44" s="24"/>
      <c r="Q44" s="29"/>
      <c r="R44" s="22"/>
      <c r="S44" s="28"/>
      <c r="T44" s="24"/>
      <c r="U44" s="29"/>
      <c r="W44" s="22">
        <f>E44</f>
        <v>0</v>
      </c>
      <c r="X44" s="28"/>
      <c r="Y44" s="24">
        <f>G44</f>
        <v>0</v>
      </c>
      <c r="Z44" s="29"/>
      <c r="AA44" s="22">
        <f>I44</f>
        <v>0</v>
      </c>
      <c r="AB44" s="28"/>
      <c r="AC44" s="24">
        <f>K44</f>
        <v>0</v>
      </c>
      <c r="AD44" s="29"/>
    </row>
    <row r="45" spans="3:30" ht="12" customHeight="1">
      <c r="C45" s="89"/>
      <c r="D45" s="36" t="s">
        <v>37</v>
      </c>
      <c r="E45" s="62"/>
      <c r="F45" s="28"/>
      <c r="G45" s="63"/>
      <c r="H45" s="29"/>
      <c r="I45" s="64"/>
      <c r="J45" s="28"/>
      <c r="K45" s="63"/>
      <c r="L45" s="29"/>
      <c r="N45" s="22"/>
      <c r="O45" s="28"/>
      <c r="P45" s="24"/>
      <c r="Q45" s="29"/>
      <c r="R45" s="22"/>
      <c r="S45" s="28"/>
      <c r="T45" s="24"/>
      <c r="U45" s="29"/>
      <c r="W45" s="22"/>
      <c r="X45" s="28"/>
      <c r="Y45" s="24"/>
      <c r="Z45" s="29"/>
      <c r="AA45" s="22"/>
      <c r="AB45" s="28"/>
      <c r="AC45" s="24"/>
      <c r="AD45" s="29"/>
    </row>
    <row r="46" spans="3:30" ht="12" customHeight="1">
      <c r="C46" s="89"/>
      <c r="D46" s="66" t="s">
        <v>30</v>
      </c>
      <c r="E46" s="60"/>
      <c r="F46" s="28"/>
      <c r="G46" s="61"/>
      <c r="H46" s="29"/>
      <c r="I46" s="65"/>
      <c r="J46" s="28"/>
      <c r="K46" s="61"/>
      <c r="L46" s="29"/>
      <c r="N46" s="39"/>
      <c r="O46" s="28"/>
      <c r="P46" s="38"/>
      <c r="Q46" s="29"/>
      <c r="R46" s="39"/>
      <c r="S46" s="28"/>
      <c r="T46" s="38"/>
      <c r="U46" s="29"/>
      <c r="W46" s="39"/>
      <c r="X46" s="28"/>
      <c r="Y46" s="38"/>
      <c r="Z46" s="29"/>
      <c r="AA46" s="39"/>
      <c r="AB46" s="28"/>
      <c r="AC46" s="38"/>
      <c r="AD46" s="29"/>
    </row>
    <row r="47" spans="3:30" ht="12" customHeight="1">
      <c r="C47" s="44"/>
      <c r="D47" s="21"/>
      <c r="E47" s="22">
        <f>SUM(E44:E46)</f>
        <v>0</v>
      </c>
      <c r="F47" s="28"/>
      <c r="G47" s="24">
        <f>SUM(G44:G46)</f>
        <v>0</v>
      </c>
      <c r="H47" s="29"/>
      <c r="I47" s="26">
        <f>SUM(I44:I46)</f>
        <v>0</v>
      </c>
      <c r="J47" s="28"/>
      <c r="K47" s="24">
        <f>SUM(K44:K46)</f>
        <v>0</v>
      </c>
      <c r="L47" s="29"/>
      <c r="N47" s="22">
        <f>SUM(N44:N46)</f>
        <v>0</v>
      </c>
      <c r="O47" s="28"/>
      <c r="P47" s="24">
        <f>SUM(P44:P46)</f>
        <v>0</v>
      </c>
      <c r="Q47" s="29"/>
      <c r="R47" s="22">
        <f>SUM(R44:R46)</f>
        <v>0</v>
      </c>
      <c r="S47" s="28"/>
      <c r="T47" s="24">
        <f>SUM(T44:T46)</f>
        <v>0</v>
      </c>
      <c r="U47" s="29"/>
      <c r="W47" s="22">
        <f>SUM(W44:W46)</f>
        <v>0</v>
      </c>
      <c r="X47" s="28"/>
      <c r="Y47" s="24">
        <f>SUM(Y44:Y46)</f>
        <v>0</v>
      </c>
      <c r="Z47" s="29"/>
      <c r="AA47" s="22">
        <f>SUM(AA44:AA46)</f>
        <v>0</v>
      </c>
      <c r="AB47" s="28"/>
      <c r="AC47" s="24">
        <f>SUM(AC44:AC46)</f>
        <v>0</v>
      </c>
      <c r="AD47" s="29"/>
    </row>
    <row r="48" spans="3:30" ht="12" customHeight="1">
      <c r="C48" s="44"/>
      <c r="D48" s="21"/>
      <c r="E48" s="22"/>
      <c r="F48" s="28"/>
      <c r="G48" s="24"/>
      <c r="H48" s="29"/>
      <c r="I48" s="26"/>
      <c r="J48" s="28"/>
      <c r="K48" s="24"/>
      <c r="L48" s="29"/>
      <c r="N48" s="22"/>
      <c r="O48" s="28"/>
      <c r="P48" s="24"/>
      <c r="Q48" s="29"/>
      <c r="R48" s="22"/>
      <c r="S48" s="28"/>
      <c r="T48" s="24"/>
      <c r="U48" s="29"/>
      <c r="W48" s="22"/>
      <c r="X48" s="28"/>
      <c r="Y48" s="24"/>
      <c r="Z48" s="29"/>
      <c r="AA48" s="22"/>
      <c r="AB48" s="28"/>
      <c r="AC48" s="24"/>
      <c r="AD48" s="29"/>
    </row>
    <row r="49" spans="3:30" ht="13.8" thickBot="1">
      <c r="C49" s="45"/>
      <c r="D49" s="46" t="s">
        <v>31</v>
      </c>
      <c r="E49" s="47"/>
      <c r="F49" s="48">
        <f>(1+E47)*F42</f>
        <v>162.94956724890829</v>
      </c>
      <c r="G49" s="49"/>
      <c r="H49" s="50">
        <f>(1+G47)*H42</f>
        <v>161.49921344978165</v>
      </c>
      <c r="I49" s="51"/>
      <c r="J49" s="48">
        <f>(1+I47)*J42</f>
        <v>162.94956724890829</v>
      </c>
      <c r="K49" s="49"/>
      <c r="L49" s="50">
        <f>(1+K47)*L42</f>
        <v>161.49921344978165</v>
      </c>
      <c r="N49" s="47"/>
      <c r="O49" s="48">
        <f>(1+N47)*O42</f>
        <v>124.53</v>
      </c>
      <c r="P49" s="49"/>
      <c r="Q49" s="50">
        <f>(1+P47)*Q42</f>
        <v>129.93</v>
      </c>
      <c r="R49" s="47"/>
      <c r="S49" s="48">
        <f>(1+R47)*S42</f>
        <v>124.53</v>
      </c>
      <c r="T49" s="49"/>
      <c r="U49" s="50">
        <f>(1+T47)*U42</f>
        <v>129.93</v>
      </c>
      <c r="W49" s="47"/>
      <c r="X49" s="48">
        <f>(1+W47)*X42</f>
        <v>139.33951965065503</v>
      </c>
      <c r="Y49" s="49"/>
      <c r="Z49" s="50">
        <f>(1+Y47)*Z42</f>
        <v>144.11449781659388</v>
      </c>
      <c r="AA49" s="47"/>
      <c r="AB49" s="48">
        <f>(1+AA47)*AB42</f>
        <v>139.33951965065503</v>
      </c>
      <c r="AC49" s="49"/>
      <c r="AD49" s="50">
        <f>(1+AC47)*AD42</f>
        <v>144.11449781659388</v>
      </c>
    </row>
    <row r="50" spans="3:30" ht="15.6" customHeight="1"/>
    <row r="51" spans="3:30">
      <c r="N51" s="101" t="s">
        <v>32</v>
      </c>
      <c r="O51" s="101"/>
      <c r="P51" s="101"/>
      <c r="Q51" s="101"/>
      <c r="R51" s="101"/>
      <c r="S51" s="101"/>
      <c r="T51" s="101"/>
      <c r="U51" s="101"/>
    </row>
    <row r="52" spans="3:30" ht="17.100000000000001" customHeight="1">
      <c r="D52" s="90" t="s">
        <v>61</v>
      </c>
      <c r="E52" s="90"/>
      <c r="F52" s="90"/>
      <c r="G52" s="90"/>
      <c r="H52" s="90"/>
      <c r="I52" s="90"/>
      <c r="J52" s="87"/>
      <c r="K52" s="87"/>
      <c r="N52" s="102">
        <f>O49</f>
        <v>124.53</v>
      </c>
      <c r="O52" s="103"/>
      <c r="P52" s="102">
        <f>Q49</f>
        <v>129.93</v>
      </c>
      <c r="Q52" s="103"/>
      <c r="R52" s="102">
        <f>S49</f>
        <v>124.53</v>
      </c>
      <c r="S52" s="103"/>
      <c r="T52" s="102">
        <f>U49</f>
        <v>129.93</v>
      </c>
      <c r="U52" s="103"/>
      <c r="V52" s="53"/>
    </row>
    <row r="53" spans="3:30" ht="17.100000000000001" customHeight="1">
      <c r="C53" s="87"/>
      <c r="D53" s="90"/>
      <c r="E53" s="90"/>
      <c r="F53" s="90"/>
      <c r="G53" s="90"/>
      <c r="H53" s="90"/>
      <c r="I53" s="90"/>
      <c r="J53" s="87"/>
      <c r="K53" s="87"/>
      <c r="N53" s="54"/>
    </row>
    <row r="54" spans="3:30" ht="17.100000000000001" customHeight="1"/>
    <row r="55" spans="3:30" ht="17.100000000000001" customHeight="1"/>
    <row r="56" spans="3:30" ht="17.100000000000001" customHeight="1"/>
    <row r="57" spans="3:30" ht="17.100000000000001" customHeight="1"/>
    <row r="58" spans="3:30" ht="17.100000000000001" customHeight="1">
      <c r="E58" s="55"/>
      <c r="F58" s="3"/>
      <c r="I58" s="4"/>
      <c r="J58" s="4"/>
      <c r="K58" s="56"/>
      <c r="L58" s="5"/>
      <c r="M58" s="55"/>
      <c r="N58" s="55"/>
      <c r="O58" s="3"/>
      <c r="P58" s="3"/>
    </row>
    <row r="59" spans="3:30" ht="17.100000000000001" customHeight="1">
      <c r="E59" s="55"/>
      <c r="F59" s="3"/>
      <c r="I59" s="4"/>
      <c r="J59" s="4"/>
      <c r="K59" s="56"/>
      <c r="L59" s="5"/>
      <c r="M59" s="5"/>
      <c r="N59" s="55"/>
      <c r="O59" s="3"/>
      <c r="P59" s="3"/>
    </row>
    <row r="60" spans="3:30" ht="17.100000000000001" customHeight="1">
      <c r="E60" s="55"/>
      <c r="F60" s="3"/>
      <c r="I60" s="4"/>
      <c r="J60" s="4"/>
      <c r="K60" s="56"/>
      <c r="L60" s="5"/>
      <c r="M60" s="5"/>
      <c r="N60" s="3"/>
      <c r="O60" s="3"/>
      <c r="P60" s="3"/>
    </row>
    <row r="61" spans="3:30" ht="21">
      <c r="E61" s="55"/>
      <c r="F61" s="55"/>
      <c r="G61" s="55"/>
      <c r="H61" s="55"/>
      <c r="I61" s="57"/>
      <c r="J61" s="57"/>
      <c r="K61" s="56"/>
      <c r="L61" s="5"/>
      <c r="M61" s="5"/>
      <c r="N61" s="3"/>
      <c r="O61" s="3"/>
      <c r="P61" s="3"/>
    </row>
    <row r="62" spans="3:30" ht="21">
      <c r="E62" s="55"/>
      <c r="F62" s="3"/>
      <c r="I62" s="4"/>
      <c r="J62" s="4"/>
      <c r="K62" s="4"/>
      <c r="L62" s="5"/>
      <c r="M62" s="5"/>
      <c r="N62" s="3"/>
      <c r="O62" s="3"/>
      <c r="P62" s="3"/>
    </row>
    <row r="63" spans="3:30">
      <c r="E63" s="52"/>
      <c r="F63" s="58"/>
    </row>
    <row r="64" spans="3:30">
      <c r="E64" s="52"/>
      <c r="F64" s="58"/>
    </row>
    <row r="65" spans="5:6">
      <c r="E65" s="52"/>
      <c r="F65" s="58"/>
    </row>
    <row r="66" spans="5:6">
      <c r="E66" s="52"/>
      <c r="F66" s="58"/>
    </row>
    <row r="67" spans="5:6">
      <c r="E67" s="52"/>
      <c r="F67" s="58"/>
    </row>
    <row r="68" spans="5:6">
      <c r="E68" s="52"/>
      <c r="F68" s="58"/>
    </row>
    <row r="69" spans="5:6">
      <c r="E69" s="52"/>
      <c r="F69" s="58"/>
    </row>
    <row r="70" spans="5:6">
      <c r="E70" s="52"/>
      <c r="F70" s="58"/>
    </row>
    <row r="71" spans="5:6">
      <c r="E71" s="52"/>
      <c r="F71" s="58"/>
    </row>
    <row r="72" spans="5:6">
      <c r="E72" s="52"/>
      <c r="F72" s="58"/>
    </row>
    <row r="73" spans="5:6">
      <c r="E73" s="52"/>
      <c r="F73" s="58"/>
    </row>
    <row r="74" spans="5:6">
      <c r="E74" s="52"/>
      <c r="F74" s="58"/>
    </row>
    <row r="75" spans="5:6">
      <c r="E75" s="52"/>
      <c r="F75" s="58"/>
    </row>
    <row r="76" spans="5:6">
      <c r="E76" s="52"/>
      <c r="F76" s="58"/>
    </row>
    <row r="77" spans="5:6">
      <c r="E77" s="52"/>
      <c r="F77" s="58"/>
    </row>
    <row r="78" spans="5:6">
      <c r="E78" s="52"/>
      <c r="F78" s="58"/>
    </row>
    <row r="79" spans="5:6">
      <c r="E79" s="52"/>
      <c r="F79" s="58"/>
    </row>
    <row r="80" spans="5:6">
      <c r="E80" s="52"/>
      <c r="F80" s="58"/>
    </row>
    <row r="81" spans="5:6">
      <c r="E81" s="52"/>
      <c r="F81" s="58"/>
    </row>
    <row r="82" spans="5:6">
      <c r="E82" s="52"/>
      <c r="F82" s="58"/>
    </row>
    <row r="83" spans="5:6">
      <c r="E83" s="52"/>
      <c r="F83" s="58"/>
    </row>
    <row r="84" spans="5:6">
      <c r="E84" s="52"/>
      <c r="F84" s="58"/>
    </row>
    <row r="85" spans="5:6">
      <c r="E85" s="52"/>
      <c r="F85" s="58"/>
    </row>
    <row r="86" spans="5:6">
      <c r="E86" s="52"/>
      <c r="F86" s="58"/>
    </row>
    <row r="87" spans="5:6">
      <c r="E87" s="52"/>
      <c r="F87" s="58"/>
    </row>
    <row r="88" spans="5:6">
      <c r="E88" s="52"/>
      <c r="F88" s="58"/>
    </row>
    <row r="89" spans="5:6">
      <c r="E89" s="52"/>
      <c r="F89" s="58"/>
    </row>
    <row r="90" spans="5:6">
      <c r="E90" s="52"/>
      <c r="F90" s="58"/>
    </row>
    <row r="91" spans="5:6">
      <c r="E91" s="52"/>
      <c r="F91" s="58"/>
    </row>
    <row r="92" spans="5:6">
      <c r="E92" s="52"/>
      <c r="F92" s="58"/>
    </row>
    <row r="93" spans="5:6">
      <c r="E93" s="52"/>
      <c r="F93" s="58"/>
    </row>
    <row r="94" spans="5:6">
      <c r="E94" s="52"/>
      <c r="F94" s="58"/>
    </row>
    <row r="95" spans="5:6">
      <c r="E95" s="52"/>
      <c r="F95" s="58"/>
    </row>
    <row r="96" spans="5:6">
      <c r="E96" s="52"/>
      <c r="F96" s="58"/>
    </row>
  </sheetData>
  <sheetProtection algorithmName="SHA-512" hashValue="OUi66ZFe54UMuYi58/3PJCyCQLzLpGpYiBXIFuTuXncco5Ir8Xb3cjc0errhsK/r32PG72q2FAxekt2o03KkRg==" saltValue="ON1iEt7CbYOlW3K0iRfzlw==" spinCount="100000" sheet="1" objects="1" scenarios="1"/>
  <mergeCells count="28">
    <mergeCell ref="N51:U51"/>
    <mergeCell ref="N52:O52"/>
    <mergeCell ref="P52:Q52"/>
    <mergeCell ref="R52:S52"/>
    <mergeCell ref="T52:U52"/>
    <mergeCell ref="AC15:AD15"/>
    <mergeCell ref="N14:U14"/>
    <mergeCell ref="W14:AD14"/>
    <mergeCell ref="E15:F15"/>
    <mergeCell ref="G15:H15"/>
    <mergeCell ref="I15:J15"/>
    <mergeCell ref="K15:L15"/>
    <mergeCell ref="N15:O15"/>
    <mergeCell ref="P15:Q15"/>
    <mergeCell ref="R15:S15"/>
    <mergeCell ref="T15:U15"/>
    <mergeCell ref="E14:L14"/>
    <mergeCell ref="W15:X15"/>
    <mergeCell ref="Y15:Z15"/>
    <mergeCell ref="AA15:AB15"/>
    <mergeCell ref="C30:C42"/>
    <mergeCell ref="C44:C46"/>
    <mergeCell ref="D52:I53"/>
    <mergeCell ref="C19:C26"/>
    <mergeCell ref="E8:H8"/>
    <mergeCell ref="C10:D10"/>
    <mergeCell ref="C11:D11"/>
    <mergeCell ref="C12:D12"/>
  </mergeCells>
  <dataValidations count="2">
    <dataValidation type="list" allowBlank="1" showInputMessage="1" showErrorMessage="1" sqref="E10:E12" xr:uid="{A0BE09C2-B393-4B69-9CFE-621814B8693C}">
      <formula1>"Ja,Nee"</formula1>
    </dataValidation>
    <dataValidation type="decimal" operator="lessThanOrEqual" allowBlank="1" showInputMessage="1" showErrorMessage="1" sqref="E37" xr:uid="{E5C98A41-AC30-4DC0-9F49-E939D3AE638E}">
      <formula1>#REF!</formula1>
    </dataValidation>
  </dataValidations>
  <pageMargins left="0.7" right="0.7" top="0.75" bottom="0.75" header="0.3" footer="0.3"/>
  <pageSetup paperSize="9" orientation="portrait" horizontalDpi="4294967295" verticalDpi="4294967295" r:id="rId1"/>
  <ignoredErrors>
    <ignoredError sqref="G33:G34 G37 I33:I34 I36:I38 K33:K34 K37:K3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0B099-0608-45F9-92F0-1B962B18417E}">
  <dimension ref="A1:H22"/>
  <sheetViews>
    <sheetView zoomScale="80" zoomScaleNormal="80" workbookViewId="0">
      <selection activeCell="G3" activeCellId="5" sqref="C3:F3 E14 E15 E16 E17 G3"/>
    </sheetView>
  </sheetViews>
  <sheetFormatPr defaultColWidth="8.77734375" defaultRowHeight="14.4"/>
  <cols>
    <col min="1" max="1" width="23.77734375" style="68" customWidth="1"/>
    <col min="2" max="2" width="44.44140625" style="68" customWidth="1"/>
    <col min="3" max="3" width="9.44140625" style="68" bestFit="1" customWidth="1"/>
    <col min="4" max="4" width="14.77734375" style="68" bestFit="1" customWidth="1"/>
    <col min="5" max="5" width="20" style="68" bestFit="1" customWidth="1"/>
    <col min="6" max="6" width="14.21875" style="68" bestFit="1" customWidth="1"/>
    <col min="7" max="7" width="11.77734375" style="68" customWidth="1"/>
    <col min="8" max="8" width="19" style="68" customWidth="1"/>
    <col min="9" max="16384" width="8.77734375" style="68"/>
  </cols>
  <sheetData>
    <row r="1" spans="1:8" ht="15.6">
      <c r="A1" s="67" t="s">
        <v>40</v>
      </c>
    </row>
    <row r="3" spans="1:8" ht="17.399999999999999">
      <c r="B3" s="9" t="s">
        <v>2</v>
      </c>
      <c r="C3" s="107"/>
      <c r="D3" s="107"/>
      <c r="E3" s="107"/>
      <c r="F3" s="107"/>
      <c r="G3" s="1"/>
    </row>
    <row r="5" spans="1:8">
      <c r="A5" s="6" t="s">
        <v>41</v>
      </c>
    </row>
    <row r="6" spans="1:8">
      <c r="A6" s="8" t="s">
        <v>42</v>
      </c>
    </row>
    <row r="7" spans="1:8">
      <c r="A7" s="8" t="s">
        <v>43</v>
      </c>
    </row>
    <row r="8" spans="1:8">
      <c r="A8" s="8" t="s">
        <v>44</v>
      </c>
    </row>
    <row r="9" spans="1:8">
      <c r="A9" s="8" t="s">
        <v>45</v>
      </c>
      <c r="H9" s="69"/>
    </row>
    <row r="11" spans="1:8">
      <c r="A11" s="3"/>
      <c r="B11" s="3"/>
      <c r="C11" s="70" t="s">
        <v>58</v>
      </c>
      <c r="D11" s="71">
        <v>2.2999999999999998</v>
      </c>
      <c r="E11" s="4"/>
      <c r="F11" s="5"/>
      <c r="G11" s="5"/>
      <c r="H11" s="5"/>
    </row>
    <row r="12" spans="1:8">
      <c r="A12" s="3"/>
      <c r="B12" s="3"/>
      <c r="C12" s="4"/>
      <c r="D12" s="4"/>
      <c r="E12" s="4"/>
      <c r="F12" s="70"/>
      <c r="G12" s="70"/>
      <c r="H12" s="5"/>
    </row>
    <row r="13" spans="1:8" s="75" customFormat="1" ht="42" customHeight="1">
      <c r="A13" s="72" t="s">
        <v>46</v>
      </c>
      <c r="B13" s="73" t="s">
        <v>47</v>
      </c>
      <c r="C13" s="72" t="s">
        <v>31</v>
      </c>
      <c r="D13" s="72" t="s">
        <v>48</v>
      </c>
      <c r="E13" s="74" t="s">
        <v>49</v>
      </c>
      <c r="F13" s="74" t="s">
        <v>50</v>
      </c>
      <c r="G13" s="74" t="s">
        <v>51</v>
      </c>
      <c r="H13" s="74" t="s">
        <v>59</v>
      </c>
    </row>
    <row r="14" spans="1:8" ht="21" customHeight="1">
      <c r="A14" s="108" t="s">
        <v>56</v>
      </c>
      <c r="B14" s="76" t="s">
        <v>52</v>
      </c>
      <c r="C14" s="77">
        <f>'Opgave kostprijs'!F49</f>
        <v>162.94956724890829</v>
      </c>
      <c r="D14" s="78">
        <f>1-(C14/100)/$D$11</f>
        <v>0.29152362065692039</v>
      </c>
      <c r="E14" s="85">
        <v>0.29149999999999998</v>
      </c>
      <c r="F14" s="79">
        <f>(C14/(1-E14))/100</f>
        <v>2.2999233203797926</v>
      </c>
      <c r="G14" s="80">
        <v>0.4</v>
      </c>
      <c r="H14" s="81">
        <f>G14*F14</f>
        <v>0.91996932815191712</v>
      </c>
    </row>
    <row r="15" spans="1:8" ht="21" customHeight="1">
      <c r="A15" s="109"/>
      <c r="B15" s="82" t="s">
        <v>53</v>
      </c>
      <c r="C15" s="77">
        <f>'Opgave kostprijs'!H49</f>
        <v>161.49921344978165</v>
      </c>
      <c r="D15" s="78">
        <f>1-(C15/100)/$D$11</f>
        <v>0.2978295067400798</v>
      </c>
      <c r="E15" s="85">
        <v>0.29149999999999998</v>
      </c>
      <c r="F15" s="79">
        <f>(C15/(1-E15))/100</f>
        <v>2.2794525539842154</v>
      </c>
      <c r="G15" s="80">
        <v>0.15</v>
      </c>
      <c r="H15" s="81">
        <f>G15*F15</f>
        <v>0.34191788309763232</v>
      </c>
    </row>
    <row r="16" spans="1:8" ht="21" customHeight="1">
      <c r="A16" s="110" t="s">
        <v>57</v>
      </c>
      <c r="B16" s="76" t="s">
        <v>54</v>
      </c>
      <c r="C16" s="77">
        <f>'Opgave kostprijs'!J49</f>
        <v>162.94956724890829</v>
      </c>
      <c r="D16" s="78">
        <f t="shared" ref="D16:D17" si="0">1-(C16/100)/$D$11</f>
        <v>0.29152362065692039</v>
      </c>
      <c r="E16" s="85">
        <v>0.29149999999999998</v>
      </c>
      <c r="F16" s="79">
        <f>(C16/(1-E16))/100</f>
        <v>2.2999233203797926</v>
      </c>
      <c r="G16" s="80">
        <v>0.3</v>
      </c>
      <c r="H16" s="81">
        <f>G16*F16</f>
        <v>0.68997699611393781</v>
      </c>
    </row>
    <row r="17" spans="1:8" ht="21" customHeight="1">
      <c r="A17" s="111"/>
      <c r="B17" s="82" t="s">
        <v>55</v>
      </c>
      <c r="C17" s="77">
        <f>'Opgave kostprijs'!L49</f>
        <v>161.49921344978165</v>
      </c>
      <c r="D17" s="78">
        <f t="shared" si="0"/>
        <v>0.2978295067400798</v>
      </c>
      <c r="E17" s="85">
        <v>0.29149999999999998</v>
      </c>
      <c r="F17" s="79">
        <f>(C17/(1-E17))/100</f>
        <v>2.2794525539842154</v>
      </c>
      <c r="G17" s="80">
        <v>0.15</v>
      </c>
      <c r="H17" s="81">
        <f>G17*F17</f>
        <v>0.34191788309763232</v>
      </c>
    </row>
    <row r="18" spans="1:8" ht="15.6">
      <c r="E18" s="104" t="s">
        <v>60</v>
      </c>
      <c r="F18" s="105"/>
      <c r="G18" s="106"/>
      <c r="H18" s="83">
        <f>SUM(H14:H17)</f>
        <v>2.2937820904611197</v>
      </c>
    </row>
    <row r="20" spans="1:8">
      <c r="C20" s="84"/>
    </row>
    <row r="21" spans="1:8">
      <c r="C21" s="84"/>
    </row>
    <row r="22" spans="1:8">
      <c r="C22" s="84"/>
    </row>
  </sheetData>
  <sheetProtection algorithmName="SHA-512" hashValue="qxfpAposAYvCUrJuSdT1nR65geH66hW+wP7EWb2KR46IJG4SIFezLKBOnR6YjDYxd2fw9ppNt1wS+15K8atObg==" saltValue="n+4TdjKtMc/bDg6oxSgbyw==" spinCount="100000" sheet="1" objects="1" scenarios="1"/>
  <mergeCells count="4">
    <mergeCell ref="E18:G18"/>
    <mergeCell ref="C3:F3"/>
    <mergeCell ref="A14:A15"/>
    <mergeCell ref="A16:A17"/>
  </mergeCells>
  <dataValidations count="1">
    <dataValidation type="decimal" operator="lessThan" allowBlank="1" showInputMessage="1" showErrorMessage="1" sqref="E14:E17" xr:uid="{9AEFBB23-846D-4C18-BA76-B286947FE289}">
      <formula1>D14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9c1074-dc4b-4f6f-910c-6e25b5ea9ad8" xsi:nil="true"/>
    <lcf76f155ced4ddcb4097134ff3c332f xmlns="a0845668-f2bf-42b7-9160-e7984fc09c3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1B780A0EE7F64EB1E4F289E69CCCC8" ma:contentTypeVersion="" ma:contentTypeDescription="Een nieuw document maken." ma:contentTypeScope="" ma:versionID="0213377cb0504c5310be40f70a672056">
  <xsd:schema xmlns:xsd="http://www.w3.org/2001/XMLSchema" xmlns:xs="http://www.w3.org/2001/XMLSchema" xmlns:p="http://schemas.microsoft.com/office/2006/metadata/properties" xmlns:ns2="2cd743f0-63ae-473d-99e8-ef96cf6a8b87" xmlns:ns3="d770e883-2212-4492-8314-bff33c14e97e" xmlns:ns4="a0845668-f2bf-42b7-9160-e7984fc09c32" xmlns:ns5="509c1074-dc4b-4f6f-910c-6e25b5ea9ad8" targetNamespace="http://schemas.microsoft.com/office/2006/metadata/properties" ma:root="true" ma:fieldsID="8ba759c3c80d56dd7b8dfe145255be76" ns2:_="" ns3:_="" ns4:_="" ns5:_="">
    <xsd:import namespace="2cd743f0-63ae-473d-99e8-ef96cf6a8b87"/>
    <xsd:import namespace="d770e883-2212-4492-8314-bff33c14e97e"/>
    <xsd:import namespace="a0845668-f2bf-42b7-9160-e7984fc09c32"/>
    <xsd:import namespace="509c1074-dc4b-4f6f-910c-6e25b5ea9ad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lcf76f155ced4ddcb4097134ff3c332f" minOccurs="0"/>
                <xsd:element ref="ns5:TaxCatchAll" minOccurs="0"/>
                <xsd:element ref="ns4:MediaServiceLocation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d743f0-63ae-473d-99e8-ef96cf6a8b8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70e883-2212-4492-8314-bff33c14e97e" elementFormDefault="qualified">
    <xsd:import namespace="http://schemas.microsoft.com/office/2006/documentManagement/types"/>
    <xsd:import namespace="http://schemas.microsoft.com/office/infopath/2007/PartnerControls"/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845668-f2bf-42b7-9160-e7984fc09c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5679d2bf-fa85-4c98-80fb-c2e8dc33f2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9c1074-dc4b-4f6f-910c-6e25b5ea9ad8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e89e49f6-ed52-45f8-ae89-6696d6902f2c}" ma:internalName="TaxCatchAll" ma:showField="CatchAllData" ma:web="2cd743f0-63ae-473d-99e8-ef96cf6a8b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4DB8F7-4879-44DE-AD6F-F988A6B871A5}">
  <ds:schemaRefs>
    <ds:schemaRef ds:uri="http://www.w3.org/XML/1998/namespace"/>
    <ds:schemaRef ds:uri="780a83e7-6f42-45ba-92d3-a1c434659048"/>
    <ds:schemaRef ds:uri="http://purl.org/dc/terms/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599907f3-bd6d-4871-b5a2-1dcaa0d95c8e"/>
  </ds:schemaRefs>
</ds:datastoreItem>
</file>

<file path=customXml/itemProps2.xml><?xml version="1.0" encoding="utf-8"?>
<ds:datastoreItem xmlns:ds="http://schemas.openxmlformats.org/officeDocument/2006/customXml" ds:itemID="{D2B3EEB4-AC2D-45A1-AA1A-B17A4BAD31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E418414-071D-4037-9DC3-F59F4ED2912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Opgave kostprijs</vt:lpstr>
      <vt:lpstr>Opgave omrekenfactoren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Rémon van Buuren</dc:creator>
  <cp:keywords/>
  <dc:description/>
  <cp:lastModifiedBy>Dieuwke Altena</cp:lastModifiedBy>
  <cp:revision/>
  <dcterms:created xsi:type="dcterms:W3CDTF">2019-12-02T12:47:05Z</dcterms:created>
  <dcterms:modified xsi:type="dcterms:W3CDTF">2023-09-12T07:07:59Z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0x010100E21B780A0EE7F64EB1E4F289E69CCCC8</vt:lpwstr>
  </property>
  <property fmtid="{D5CDD505-2E9C-101B-9397-08002B2CF9AE}" pid="3" name="Order">
    <vt:r8>19500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MediaServiceImageTags">
    <vt:lpwstr/>
  </property>
</Properties>
</file>