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000\"/>
    </mc:Choice>
  </mc:AlternateContent>
  <xr:revisionPtr revIDLastSave="0" documentId="13_ncr:1_{1909468F-88E3-4B97-9D6F-FAD43AFDA5C1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Basisgegevens " sheetId="25" r:id="rId1"/>
    <sheet name="Totaalblad" sheetId="15" r:id="rId2"/>
    <sheet name="1. Touchscreen 75 inch" sheetId="14" r:id="rId3"/>
    <sheet name="2. Touchscreen 65 inch " sheetId="21" r:id="rId4"/>
    <sheet name="3. Wandmontage" sheetId="24" r:id="rId5"/>
    <sheet name="4. Muurlift" sheetId="5" r:id="rId6"/>
    <sheet name="5. Verrijdbaar onderstel" sheetId="19" r:id="rId7"/>
    <sheet name="6. OPS - PC Module" sheetId="26" r:id="rId8"/>
    <sheet name="7. Soundbar" sheetId="30" r:id="rId9"/>
    <sheet name="8. uurtarieven" sheetId="31" r:id="rId10"/>
    <sheet name="9. Accessoires" sheetId="32" r:id="rId11"/>
    <sheet name="10. Beheer MDM" sheetId="35" r:id="rId12"/>
  </sheets>
  <definedNames>
    <definedName name="_xlnm.Print_Area" localSheetId="2">'1. Touchscreen 75 inch'!$A$1:$C$43</definedName>
    <definedName name="_xlnm.Print_Area" localSheetId="3">'2. Touchscreen 65 inch '!$A$1:$C$43</definedName>
    <definedName name="_xlnm.Print_Area" localSheetId="4">'3. Wandmontage'!$A$1:$C$5</definedName>
    <definedName name="_xlnm.Print_Area" localSheetId="5">'4. Muurlift'!$A$1:$C$7</definedName>
    <definedName name="_xlnm.Print_Area" localSheetId="6">'5.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5" l="1"/>
  <c r="E3" i="35"/>
  <c r="E5" i="35" s="1"/>
  <c r="I14" i="15" l="1"/>
  <c r="I13" i="15"/>
  <c r="H12" i="15"/>
  <c r="I12" i="15" s="1"/>
  <c r="F12" i="15"/>
  <c r="E12" i="15"/>
  <c r="C12" i="15"/>
  <c r="E3" i="32"/>
  <c r="E5" i="32" s="1"/>
  <c r="E9" i="31"/>
  <c r="E7" i="31"/>
  <c r="E6" i="31"/>
  <c r="E4" i="31"/>
  <c r="E3" i="31"/>
  <c r="E13" i="31" s="1"/>
  <c r="C11" i="30"/>
  <c r="F11" i="15"/>
  <c r="E11" i="15"/>
  <c r="C11" i="15"/>
  <c r="C14" i="26" l="1"/>
  <c r="H11" i="15" s="1"/>
  <c r="I11" i="15" s="1"/>
  <c r="C14" i="19" l="1"/>
  <c r="C13" i="5"/>
  <c r="C11" i="24"/>
  <c r="H8" i="15" s="1"/>
  <c r="I8" i="15" s="1"/>
  <c r="C34" i="14"/>
  <c r="C34" i="21"/>
  <c r="G10" i="15"/>
  <c r="G9" i="15"/>
  <c r="G8" i="15"/>
  <c r="F8" i="15" l="1"/>
  <c r="E8" i="15"/>
  <c r="C8" i="15"/>
  <c r="F10" i="15" l="1"/>
  <c r="F9" i="15"/>
  <c r="E10" i="15"/>
  <c r="E9" i="15"/>
  <c r="C10" i="15"/>
  <c r="C9" i="15"/>
  <c r="F7" i="15"/>
  <c r="E7" i="15"/>
  <c r="C7" i="15"/>
  <c r="H7" i="15"/>
  <c r="I7" i="15" s="1"/>
  <c r="F6" i="15" l="1"/>
  <c r="E6" i="15"/>
  <c r="C6" i="15"/>
  <c r="H10" i="15"/>
  <c r="I10" i="15" s="1"/>
  <c r="H6" i="15"/>
  <c r="I6" i="15" s="1"/>
  <c r="H9" i="15" l="1"/>
  <c r="I9" i="15" l="1"/>
  <c r="I17" i="15" s="1"/>
</calcChain>
</file>

<file path=xl/sharedStrings.xml><?xml version="1.0" encoding="utf-8"?>
<sst xmlns="http://schemas.openxmlformats.org/spreadsheetml/2006/main" count="296" uniqueCount="163">
  <si>
    <t>Minimale eisen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</si>
  <si>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</si>
  <si>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</si>
  <si>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</si>
  <si>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</si>
  <si>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</si>
  <si>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</si>
  <si>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</si>
  <si>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</si>
  <si>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</si>
  <si>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</si>
  <si>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</si>
  <si>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</si>
  <si>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</si>
  <si>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</si>
  <si>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</si>
  <si>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</si>
  <si>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</si>
  <si>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</si>
  <si>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</si>
  <si>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</si>
  <si>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</si>
  <si>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</si>
  <si>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</si>
  <si>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</si>
  <si>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</si>
  <si>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</si>
  <si>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</si>
  <si>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</si>
  <si>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</si>
  <si>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</si>
  <si>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</si>
  <si>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</si>
  <si>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</si>
  <si>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</si>
  <si>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</si>
  <si>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</si>
  <si>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</si>
  <si>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</si>
  <si>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</si>
  <si>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</si>
  <si>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</si>
  <si>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</si>
  <si>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</si>
  <si>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 xml:space="preserve">Muurlift </t>
  </si>
  <si>
    <t>Touchscreen 75 inch</t>
  </si>
  <si>
    <t>Scherm</t>
  </si>
  <si>
    <t>Technische eisen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</si>
  <si>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</si>
  <si>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</si>
  <si>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</si>
  <si>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</si>
  <si>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</si>
  <si>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</si>
  <si>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</si>
  <si>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</si>
  <si>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</si>
  <si>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</si>
  <si>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</si>
  <si>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</si>
  <si>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</si>
  <si>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</si>
  <si>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</si>
  <si>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</si>
  <si>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Multiwriting</t>
  </si>
  <si>
    <t>Schrijfpunten</t>
  </si>
  <si>
    <t>Oplevering inclusief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</si>
  <si>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</si>
  <si>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</si>
  <si>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</si>
  <si>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</si>
  <si>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</si>
  <si>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</si>
  <si>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Software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</si>
  <si>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</si>
  <si>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</si>
  <si>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</si>
  <si>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</si>
  <si>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</si>
  <si>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</si>
  <si>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</si>
  <si>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</si>
  <si>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</si>
  <si>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</si>
  <si>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Wandmontage</t>
  </si>
  <si>
    <t>Aantal*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</si>
  <si>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</si>
  <si>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</si>
  <si>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</si>
  <si>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</si>
  <si>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De touchscreen is geschikt voor Wifi uitbreiding</t>
  </si>
  <si>
    <t>Aanbestedende Dienst</t>
  </si>
  <si>
    <t>Contactpersoon</t>
  </si>
  <si>
    <t xml:space="preserve">Telefoonnummer </t>
  </si>
  <si>
    <t xml:space="preserve">Email adres </t>
  </si>
  <si>
    <t>Inschrijver</t>
  </si>
  <si>
    <t>Elektrisch in hoogte verstelbaar. De muurlift moet naar onderen kunnen zodat leerlingen er aan kunnen werken.</t>
  </si>
  <si>
    <t>OPS - PC Module</t>
  </si>
  <si>
    <t xml:space="preserve">Processor </t>
  </si>
  <si>
    <t>Werkgeheugen</t>
  </si>
  <si>
    <t xml:space="preserve">SSD geheugen </t>
  </si>
  <si>
    <t xml:space="preserve">Licentie </t>
  </si>
  <si>
    <t>Model</t>
  </si>
  <si>
    <t>Het model kan achter de touchscreen worden geplaatst en buiten het zicht</t>
  </si>
  <si>
    <t xml:space="preserve">OPS - PC module </t>
  </si>
  <si>
    <t>Soundbar</t>
  </si>
  <si>
    <t>Uurtarieven</t>
  </si>
  <si>
    <t>Geschikt voor 65, 75 en 86 inch Touchscreen</t>
  </si>
  <si>
    <t>Subwoofer</t>
  </si>
  <si>
    <t>Ingebouwd</t>
  </si>
  <si>
    <t>Watt</t>
  </si>
  <si>
    <t>minimaal 80 watt</t>
  </si>
  <si>
    <t xml:space="preserve">Aansluiting </t>
  </si>
  <si>
    <t>te koppelen met de geleverde touchscreens, kabels worden meegeleverd.</t>
  </si>
  <si>
    <t>Uurtarief monteur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</si>
  <si>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</si>
  <si>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</si>
  <si>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</si>
  <si>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</si>
  <si>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</si>
  <si>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Uurtarief verhuizing AV middelen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</si>
  <si>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</si>
  <si>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</si>
  <si>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</si>
  <si>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</si>
  <si>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</si>
  <si>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Schrijfpunten (minimaal 10 punten)</t>
  </si>
  <si>
    <t>Multiwriting wordt ondersteund (minimaal 10 gelijktijdig)</t>
  </si>
  <si>
    <t>Mogelijkheid tot draadloze presentatiemogelijkheden met externe apparatuur</t>
  </si>
  <si>
    <t>Inclusief 1 afstandsbediening leveren. Het moet ook mogelijk zijn om de Touchscreen zonder afstandbediening te kunnen gebruiken.</t>
  </si>
  <si>
    <t>Minimaal 178 graden</t>
  </si>
  <si>
    <t>De aangeboden Touchscreen voldoet aan de moderne technologie; dat wil zeggen dat Opdrachtgever verwacht dat de aangeboden Touchscreen goed werkt op basis van de huidige situatie maar ook in de toekomst, minimaal de komende 10 jaar.</t>
  </si>
  <si>
    <t>Geschikt voor 75, 65 en 86 inch Touchscreen</t>
  </si>
  <si>
    <t>Minimaal 256GB</t>
  </si>
  <si>
    <t>Minimaal Windows 10 Home 64-bit</t>
  </si>
  <si>
    <t>TPM-Chip</t>
  </si>
  <si>
    <t>Ja</t>
  </si>
  <si>
    <t>1 x USB C aansluiting (geschikt voor opladen) 1 x USB aansluiting voor beeld, geluid en touch en 3x USB-aansluitingen (USB 2.0 of hoger)</t>
  </si>
  <si>
    <t>Er is een android module aanwezig met software versie 11 (mogelijkheid tot upgraden)</t>
  </si>
  <si>
    <t>Android module</t>
  </si>
  <si>
    <t>Automatische firmware updates (conform AVG)</t>
  </si>
  <si>
    <t>Gebruikersrechten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</si>
  <si>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</si>
  <si>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t>Bevestiging PC</t>
  </si>
  <si>
    <t>De touchscreens beschikt over een  bevestigingsmogelijkheid voor VESA mount (geen OPS)</t>
  </si>
  <si>
    <t>Beheer MDM</t>
  </si>
  <si>
    <t>Prijs per touchscreen</t>
  </si>
  <si>
    <t>Prijs per stuk, per jaar</t>
  </si>
  <si>
    <t>Aantal (fictief)</t>
  </si>
  <si>
    <t>Beheer MDM, prijs per touchsreen, per jaar</t>
  </si>
  <si>
    <t>Alle mogelijke software welke veel voorkomt in het Primair, waaronder begrepen, maar niet beperkt tot Windows, Apple en Android</t>
  </si>
  <si>
    <t xml:space="preserve">Beheer MDM </t>
  </si>
  <si>
    <t>Stichting Quadraten</t>
  </si>
  <si>
    <t>Grootegast</t>
  </si>
  <si>
    <t>J.P. Tuil</t>
  </si>
  <si>
    <t>lid College van Bestuur</t>
  </si>
  <si>
    <t>Mitchel Vos</t>
  </si>
  <si>
    <t>06 19661399</t>
  </si>
  <si>
    <t>mvos@alpha-adviesbureau.nl</t>
  </si>
  <si>
    <t xml:space="preserve">Intel-I5 laatste generatie </t>
  </si>
  <si>
    <t>Minimaal 8GB</t>
  </si>
  <si>
    <t>Inclusief stroombekabeling, netwerk-bekabeling, USB-bekabeling naar PC/laptop t.b.v. touch en videokabel naar PC/laptop (HDMI of Displaypoort passend bij de aan te sluiten computer per locatie te bepalen) (de kabel lengte is maximaal 10 meter binnen de prijstelling)</t>
  </si>
  <si>
    <t>Minimaal totaalvermogen van 32 Watt (gemiddeld wattage/RMS) via ingebouwde speakers.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</si>
</sst>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0" fillId="0" borderId="2" xfId="0" applyBorder="1"/>
    <xf numFmtId="0" fontId="0" fillId="2" borderId="0" xfId="0" applyFill="1"/>
    <xf numFmtId="0" fontId="0" fillId="0" borderId="3" xfId="0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7" fillId="0" borderId="3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7" xfId="0" applyFont="1" applyFill="1" applyBorder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12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8" xfId="0" applyFill="1" applyBorder="1"/>
    <xf numFmtId="0" fontId="3" fillId="3" borderId="7" xfId="0" applyFont="1" applyFill="1" applyBorder="1"/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11" fillId="3" borderId="10" xfId="0" applyFont="1" applyFill="1" applyBorder="1"/>
    <xf numFmtId="0" fontId="10" fillId="4" borderId="2" xfId="0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10" fontId="10" fillId="4" borderId="2" xfId="0" applyNumberFormat="1" applyFont="1" applyFill="1" applyBorder="1" applyProtection="1">
      <protection locked="0"/>
    </xf>
    <xf numFmtId="44" fontId="7" fillId="4" borderId="3" xfId="2" applyFont="1" applyFill="1" applyBorder="1"/>
    <xf numFmtId="10" fontId="7" fillId="4" borderId="3" xfId="0" applyNumberFormat="1" applyFont="1" applyFill="1" applyBorder="1"/>
    <xf numFmtId="44" fontId="7" fillId="5" borderId="3" xfId="0" applyNumberFormat="1" applyFont="1" applyFill="1" applyBorder="1"/>
    <xf numFmtId="44" fontId="7" fillId="4" borderId="3" xfId="0" applyNumberFormat="1" applyFont="1" applyFill="1" applyBorder="1"/>
    <xf numFmtId="44" fontId="7" fillId="4" borderId="1" xfId="0" applyNumberFormat="1" applyFont="1" applyFill="1" applyBorder="1"/>
    <xf numFmtId="10" fontId="7" fillId="4" borderId="1" xfId="0" applyNumberFormat="1" applyFont="1" applyFill="1" applyBorder="1"/>
    <xf numFmtId="44" fontId="7" fillId="4" borderId="1" xfId="2" applyFont="1" applyFill="1" applyBorder="1"/>
    <xf numFmtId="44" fontId="11" fillId="3" borderId="3" xfId="2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0" fontId="0" fillId="2" borderId="3" xfId="0" applyFill="1" applyBorder="1"/>
    <xf numFmtId="44" fontId="0" fillId="2" borderId="3" xfId="0" applyNumberForma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0" fontId="0" fillId="4" borderId="3" xfId="2" applyNumberFormat="1" applyFont="1" applyFill="1" applyBorder="1" applyProtection="1">
      <protection locked="0"/>
    </xf>
    <xf numFmtId="44" fontId="0" fillId="2" borderId="3" xfId="2" applyFont="1" applyFill="1" applyBorder="1"/>
    <xf numFmtId="44" fontId="5" fillId="3" borderId="8" xfId="2" applyFont="1" applyFill="1" applyBorder="1"/>
    <xf numFmtId="0" fontId="7" fillId="0" borderId="3" xfId="0" applyFont="1" applyBorder="1" applyAlignment="1">
      <alignment vertical="top" wrapText="1"/>
    </xf>
    <xf numFmtId="0" fontId="7" fillId="4" borderId="3" xfId="0" applyFont="1" applyFill="1" applyBorder="1"/>
    <xf numFmtId="0" fontId="7" fillId="4" borderId="1" xfId="0" applyFont="1" applyFill="1" applyBorder="1"/>
    <xf numFmtId="0" fontId="7" fillId="5" borderId="3" xfId="0" applyFont="1" applyFill="1" applyBorder="1"/>
    <xf numFmtId="1" fontId="5" fillId="6" borderId="3" xfId="2" applyNumberFormat="1" applyFont="1" applyFill="1" applyBorder="1"/>
    <xf numFmtId="10" fontId="7" fillId="5" borderId="3" xfId="0" applyNumberFormat="1" applyFont="1" applyFill="1" applyBorder="1"/>
    <xf numFmtId="164" fontId="6" fillId="2" borderId="3" xfId="1" applyNumberFormat="1" applyFill="1" applyBorder="1" applyAlignment="1" applyProtection="1">
      <alignment horizontal="left"/>
      <protection hidden="1"/>
    </xf>
    <xf numFmtId="0" fontId="0" fillId="2" borderId="3" xfId="2" applyNumberFormat="1" applyFont="1" applyFill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81"/>
  <sheetViews>
    <sheetView tabSelected="1" zoomScaleNormal="100" workbookViewId="0">
      <selection activeCell="K13" sqref="K13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05" t="s">
        <v>5</v>
      </c>
      <c r="B1" s="10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</row>
    <row r="2" spans="1:121" x14ac:dyDescent="0.25">
      <c r="A2" s="27"/>
      <c r="B2" s="2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</row>
    <row r="3" spans="1:121" ht="21" x14ac:dyDescent="0.35">
      <c r="A3" s="105" t="s">
        <v>91</v>
      </c>
      <c r="B3" s="10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</row>
    <row r="4" spans="1:121" x14ac:dyDescent="0.25">
      <c r="A4" s="36" t="s">
        <v>6</v>
      </c>
      <c r="B4" s="28" t="s">
        <v>152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</row>
    <row r="5" spans="1:121" x14ac:dyDescent="0.25">
      <c r="A5" s="36" t="s">
        <v>7</v>
      </c>
      <c r="B5" s="28" t="s">
        <v>153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</row>
    <row r="6" spans="1:121" x14ac:dyDescent="0.25">
      <c r="A6" s="36" t="s">
        <v>8</v>
      </c>
      <c r="B6" s="29">
        <v>2090846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</row>
    <row r="7" spans="1:121" x14ac:dyDescent="0.25">
      <c r="A7" s="36" t="s">
        <v>9</v>
      </c>
      <c r="B7" s="28" t="s">
        <v>154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</row>
    <row r="8" spans="1:121" x14ac:dyDescent="0.25">
      <c r="A8" s="36" t="s">
        <v>10</v>
      </c>
      <c r="B8" s="28" t="s">
        <v>155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x14ac:dyDescent="0.25">
      <c r="A9" s="3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ht="21" x14ac:dyDescent="0.35">
      <c r="A10" s="106" t="s">
        <v>19</v>
      </c>
      <c r="B10" s="10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x14ac:dyDescent="0.25">
      <c r="A11" s="36" t="s">
        <v>92</v>
      </c>
      <c r="B11" s="31" t="s">
        <v>156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x14ac:dyDescent="0.25">
      <c r="A12" s="36" t="s">
        <v>93</v>
      </c>
      <c r="B12" s="32" t="s">
        <v>157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x14ac:dyDescent="0.25">
      <c r="A13" s="36" t="s">
        <v>94</v>
      </c>
      <c r="B13" s="103" t="s">
        <v>158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x14ac:dyDescent="0.25">
      <c r="A14" s="33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ht="21" x14ac:dyDescent="0.35">
      <c r="A15" s="105" t="s">
        <v>95</v>
      </c>
      <c r="B15" s="10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x14ac:dyDescent="0.25">
      <c r="A16" s="36" t="s">
        <v>20</v>
      </c>
      <c r="B16" s="3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x14ac:dyDescent="0.25">
      <c r="A17" s="36" t="s">
        <v>21</v>
      </c>
      <c r="B17" s="3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x14ac:dyDescent="0.25">
      <c r="A18" s="36" t="s">
        <v>12</v>
      </c>
      <c r="B18" s="3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x14ac:dyDescent="0.25">
      <c r="A19" s="36" t="s">
        <v>22</v>
      </c>
      <c r="B19" s="3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x14ac:dyDescent="0.25">
      <c r="A20" s="36" t="s">
        <v>13</v>
      </c>
      <c r="B20" s="3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x14ac:dyDescent="0.25">
      <c r="A21" s="34"/>
      <c r="B21" s="3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x14ac:dyDescent="0.25">
      <c r="A22" s="36" t="s">
        <v>14</v>
      </c>
      <c r="B22" s="3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x14ac:dyDescent="0.25">
      <c r="A23" s="36" t="s">
        <v>11</v>
      </c>
      <c r="B23" s="40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x14ac:dyDescent="0.25">
      <c r="A24" s="36" t="s">
        <v>15</v>
      </c>
      <c r="B24" s="4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x14ac:dyDescent="0.25">
      <c r="A25" s="36" t="s">
        <v>16</v>
      </c>
      <c r="B25" s="3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x14ac:dyDescent="0.25">
      <c r="A26" s="36" t="s">
        <v>17</v>
      </c>
      <c r="B26" s="40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 x14ac:dyDescent="0.25">
      <c r="A27" s="36" t="s">
        <v>18</v>
      </c>
      <c r="B27" s="4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</row>
    <row r="28" spans="1:121" s="5" customFormat="1" x14ac:dyDescent="0.25"/>
    <row r="29" spans="1:121" s="5" customFormat="1" x14ac:dyDescent="0.25"/>
    <row r="30" spans="1:121" s="5" customFormat="1" x14ac:dyDescent="0.25"/>
    <row r="31" spans="1:121" s="5" customFormat="1" x14ac:dyDescent="0.25"/>
    <row r="32" spans="1:121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  <row r="792" s="5" customFormat="1" x14ac:dyDescent="0.25"/>
    <row r="793" s="5" customFormat="1" x14ac:dyDescent="0.25"/>
    <row r="794" s="5" customFormat="1" x14ac:dyDescent="0.25"/>
    <row r="795" s="5" customFormat="1" x14ac:dyDescent="0.25"/>
    <row r="796" s="5" customFormat="1" x14ac:dyDescent="0.25"/>
    <row r="797" s="5" customFormat="1" x14ac:dyDescent="0.25"/>
    <row r="798" s="5" customFormat="1" x14ac:dyDescent="0.25"/>
    <row r="799" s="5" customFormat="1" x14ac:dyDescent="0.25"/>
    <row r="800" s="5" customFormat="1" x14ac:dyDescent="0.25"/>
    <row r="801" s="5" customFormat="1" x14ac:dyDescent="0.25"/>
    <row r="802" s="5" customFormat="1" x14ac:dyDescent="0.25"/>
    <row r="803" s="5" customFormat="1" x14ac:dyDescent="0.25"/>
    <row r="804" s="5" customFormat="1" x14ac:dyDescent="0.25"/>
    <row r="805" s="5" customFormat="1" x14ac:dyDescent="0.25"/>
    <row r="806" s="5" customFormat="1" x14ac:dyDescent="0.25"/>
    <row r="807" s="5" customFormat="1" x14ac:dyDescent="0.25"/>
    <row r="808" s="5" customFormat="1" x14ac:dyDescent="0.25"/>
    <row r="809" s="5" customFormat="1" x14ac:dyDescent="0.25"/>
    <row r="810" s="5" customFormat="1" x14ac:dyDescent="0.25"/>
    <row r="811" s="5" customFormat="1" x14ac:dyDescent="0.25"/>
    <row r="812" s="5" customFormat="1" x14ac:dyDescent="0.25"/>
    <row r="813" s="5" customFormat="1" x14ac:dyDescent="0.25"/>
    <row r="814" s="5" customFormat="1" x14ac:dyDescent="0.25"/>
    <row r="815" s="5" customFormat="1" x14ac:dyDescent="0.25"/>
    <row r="816" s="5" customFormat="1" x14ac:dyDescent="0.25"/>
    <row r="817" s="5" customFormat="1" x14ac:dyDescent="0.25"/>
    <row r="818" s="5" customFormat="1" x14ac:dyDescent="0.25"/>
    <row r="819" s="5" customFormat="1" x14ac:dyDescent="0.25"/>
    <row r="820" s="5" customFormat="1" x14ac:dyDescent="0.25"/>
    <row r="821" s="5" customFormat="1" x14ac:dyDescent="0.25"/>
    <row r="822" s="5" customFormat="1" x14ac:dyDescent="0.25"/>
    <row r="823" s="5" customFormat="1" x14ac:dyDescent="0.25"/>
    <row r="824" s="5" customFormat="1" x14ac:dyDescent="0.25"/>
    <row r="825" s="5" customFormat="1" x14ac:dyDescent="0.25"/>
    <row r="826" s="5" customFormat="1" x14ac:dyDescent="0.25"/>
    <row r="827" s="5" customFormat="1" x14ac:dyDescent="0.25"/>
    <row r="828" s="5" customFormat="1" x14ac:dyDescent="0.25"/>
    <row r="829" s="5" customFormat="1" x14ac:dyDescent="0.25"/>
    <row r="830" s="5" customFormat="1" x14ac:dyDescent="0.25"/>
    <row r="831" s="5" customFormat="1" x14ac:dyDescent="0.25"/>
    <row r="832" s="5" customFormat="1" x14ac:dyDescent="0.25"/>
    <row r="833" s="5" customFormat="1" x14ac:dyDescent="0.25"/>
    <row r="834" s="5" customFormat="1" x14ac:dyDescent="0.25"/>
    <row r="835" s="5" customFormat="1" x14ac:dyDescent="0.25"/>
    <row r="836" s="5" customFormat="1" x14ac:dyDescent="0.25"/>
    <row r="837" s="5" customFormat="1" x14ac:dyDescent="0.25"/>
    <row r="838" s="5" customFormat="1" x14ac:dyDescent="0.25"/>
    <row r="839" s="5" customFormat="1" x14ac:dyDescent="0.25"/>
    <row r="840" s="5" customFormat="1" x14ac:dyDescent="0.25"/>
    <row r="841" s="5" customFormat="1" x14ac:dyDescent="0.25"/>
    <row r="842" s="5" customFormat="1" x14ac:dyDescent="0.25"/>
    <row r="843" s="5" customFormat="1" x14ac:dyDescent="0.25"/>
    <row r="844" s="5" customFormat="1" x14ac:dyDescent="0.25"/>
    <row r="845" s="5" customFormat="1" x14ac:dyDescent="0.25"/>
    <row r="846" s="5" customFormat="1" x14ac:dyDescent="0.25"/>
    <row r="847" s="5" customFormat="1" x14ac:dyDescent="0.25"/>
    <row r="848" s="5" customFormat="1" x14ac:dyDescent="0.25"/>
    <row r="849" s="5" customFormat="1" x14ac:dyDescent="0.25"/>
    <row r="850" s="5" customFormat="1" x14ac:dyDescent="0.25"/>
    <row r="851" s="5" customFormat="1" x14ac:dyDescent="0.25"/>
    <row r="852" s="5" customFormat="1" x14ac:dyDescent="0.25"/>
    <row r="853" s="5" customFormat="1" x14ac:dyDescent="0.25"/>
    <row r="854" s="5" customFormat="1" x14ac:dyDescent="0.25"/>
    <row r="855" s="5" customFormat="1" x14ac:dyDescent="0.25"/>
    <row r="856" s="5" customFormat="1" x14ac:dyDescent="0.25"/>
    <row r="857" s="5" customFormat="1" x14ac:dyDescent="0.25"/>
    <row r="858" s="5" customFormat="1" x14ac:dyDescent="0.25"/>
    <row r="859" s="5" customFormat="1" x14ac:dyDescent="0.25"/>
    <row r="860" s="5" customFormat="1" x14ac:dyDescent="0.25"/>
    <row r="861" s="5" customFormat="1" x14ac:dyDescent="0.25"/>
    <row r="862" s="5" customFormat="1" x14ac:dyDescent="0.25"/>
    <row r="863" s="5" customFormat="1" x14ac:dyDescent="0.25"/>
    <row r="864" s="5" customFormat="1" x14ac:dyDescent="0.25"/>
    <row r="865" spans="3:121" s="5" customFormat="1" x14ac:dyDescent="0.25"/>
    <row r="866" spans="3:121" s="5" customFormat="1" x14ac:dyDescent="0.25"/>
    <row r="867" spans="3:121" s="5" customFormat="1" x14ac:dyDescent="0.25"/>
    <row r="868" spans="3:121" s="5" customFormat="1" x14ac:dyDescent="0.25"/>
    <row r="869" spans="3:121" s="5" customFormat="1" x14ac:dyDescent="0.25"/>
    <row r="870" spans="3:121" s="5" customFormat="1" x14ac:dyDescent="0.25"/>
    <row r="871" spans="3:121" s="5" customFormat="1" x14ac:dyDescent="0.25"/>
    <row r="872" spans="3:121" s="5" customFormat="1" x14ac:dyDescent="0.25"/>
    <row r="873" spans="3:121" s="5" customFormat="1" x14ac:dyDescent="0.25"/>
    <row r="874" spans="3:121" s="5" customFormat="1" x14ac:dyDescent="0.25"/>
    <row r="875" spans="3:121" s="5" customFormat="1" x14ac:dyDescent="0.25"/>
    <row r="876" spans="3:121" s="5" customFormat="1" x14ac:dyDescent="0.25"/>
    <row r="877" spans="3:121" x14ac:dyDescent="0.2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</row>
    <row r="878" spans="3:121" x14ac:dyDescent="0.2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</row>
    <row r="879" spans="3:121" x14ac:dyDescent="0.2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</row>
    <row r="880" spans="3:121" x14ac:dyDescent="0.2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</row>
    <row r="881" spans="3:121" x14ac:dyDescent="0.2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</row>
  </sheetData>
  <sheetProtection algorithmName="SHA-512" hashValue="kVdbE0HtY6M22wO6PESF24SKMkET2EcWoY83LggUiCB4buUM23ATdazsYUWajWZ8ipUY+Wm+48rniJXSWJlXew==" saltValue="irh/gLbK1Ui7lDj+fdKV/w==" spinCount="100000" sheet="1" objects="1" scenarios="1"/>
  <mergeCells count="4">
    <mergeCell ref="A1:B1"/>
    <mergeCell ref="A3:B3"/>
    <mergeCell ref="A10:B10"/>
    <mergeCell ref="A15:B15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699"/>
  <sheetViews>
    <sheetView workbookViewId="0">
      <selection activeCell="J28" sqref="J28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07" t="s">
        <v>106</v>
      </c>
      <c r="B1" s="108"/>
      <c r="C1" s="108"/>
      <c r="D1" s="108"/>
      <c r="E1" s="109"/>
    </row>
    <row r="2" spans="1:5" x14ac:dyDescent="0.25">
      <c r="A2" s="43"/>
      <c r="B2" s="60" t="s">
        <v>114</v>
      </c>
      <c r="C2" s="61" t="s">
        <v>115</v>
      </c>
      <c r="D2" s="43" t="s">
        <v>116</v>
      </c>
      <c r="E2" s="61" t="s">
        <v>117</v>
      </c>
    </row>
    <row r="3" spans="1:5" x14ac:dyDescent="0.25">
      <c r="A3" s="43">
        <v>1</v>
      </c>
      <c r="B3" s="6" t="s">
        <v>118</v>
      </c>
      <c r="C3" s="79"/>
      <c r="D3" s="90">
        <v>50</v>
      </c>
      <c r="E3" s="91">
        <f>SUM(C3*D3)</f>
        <v>0</v>
      </c>
    </row>
    <row r="4" spans="1:5" s="5" customFormat="1" x14ac:dyDescent="0.25">
      <c r="A4" s="43">
        <v>2</v>
      </c>
      <c r="B4" s="92" t="s">
        <v>119</v>
      </c>
      <c r="C4" s="79"/>
      <c r="D4" s="90">
        <v>50</v>
      </c>
      <c r="E4" s="91">
        <f>SUM(C4*D4)</f>
        <v>0</v>
      </c>
    </row>
    <row r="5" spans="1:5" s="5" customFormat="1" x14ac:dyDescent="0.25">
      <c r="A5" s="43"/>
      <c r="B5" s="60" t="s">
        <v>120</v>
      </c>
      <c r="C5" s="61" t="s">
        <v>115</v>
      </c>
      <c r="D5" s="43" t="s">
        <v>116</v>
      </c>
      <c r="E5" s="61" t="s">
        <v>117</v>
      </c>
    </row>
    <row r="6" spans="1:5" s="5" customFormat="1" x14ac:dyDescent="0.25">
      <c r="A6" s="43">
        <v>3</v>
      </c>
      <c r="B6" s="6" t="s">
        <v>118</v>
      </c>
      <c r="C6" s="79"/>
      <c r="D6" s="90">
        <v>50</v>
      </c>
      <c r="E6" s="91">
        <f>SUM(C6*D6)</f>
        <v>0</v>
      </c>
    </row>
    <row r="7" spans="1:5" s="5" customFormat="1" x14ac:dyDescent="0.25">
      <c r="A7" s="43">
        <v>4</v>
      </c>
      <c r="B7" s="92" t="s">
        <v>119</v>
      </c>
      <c r="C7" s="79"/>
      <c r="D7" s="90">
        <v>50</v>
      </c>
      <c r="E7" s="91">
        <f>SUM(C7*D7)</f>
        <v>0</v>
      </c>
    </row>
    <row r="8" spans="1:5" s="5" customFormat="1" x14ac:dyDescent="0.25">
      <c r="A8" s="43"/>
      <c r="B8" s="60" t="s">
        <v>49</v>
      </c>
      <c r="C8" s="61" t="s">
        <v>121</v>
      </c>
      <c r="D8" s="43" t="s">
        <v>122</v>
      </c>
      <c r="E8" s="61" t="s">
        <v>117</v>
      </c>
    </row>
    <row r="9" spans="1:5" s="5" customFormat="1" ht="30" x14ac:dyDescent="0.25">
      <c r="A9" s="78">
        <v>3</v>
      </c>
      <c r="B9" s="93" t="s">
        <v>123</v>
      </c>
      <c r="C9" s="94"/>
      <c r="D9" s="95">
        <v>25000</v>
      </c>
      <c r="E9" s="91">
        <f>SUM(D9*C9)+D9</f>
        <v>25000</v>
      </c>
    </row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>
      <c r="D13" s="43" t="s">
        <v>57</v>
      </c>
      <c r="E13" s="96">
        <f>SUM(E3+E4+E6+E7+E9)</f>
        <v>25000</v>
      </c>
    </row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</sheetData>
  <sheetProtection algorithmName="SHA-512" hashValue="FtpxcwwiqjMDJt+czeSr2LtRSsNoYZCNbKIfQn7XcC4gUCmwUuYLjWVOSFdW148thOeaU7VuKg7zWxrIMR+VJg==" saltValue="W1Jyy/Gak/AaRhgs0mpw9w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 codeName="Blad13">
    <tabColor rgb="FFC2E76B"/>
  </sheetPr>
  <dimension ref="A1:BQ691"/>
  <sheetViews>
    <sheetView workbookViewId="0">
      <selection activeCell="K32" sqref="K32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07" t="s">
        <v>124</v>
      </c>
      <c r="B1" s="108"/>
      <c r="C1" s="108"/>
      <c r="D1" s="108"/>
      <c r="E1" s="109"/>
    </row>
    <row r="2" spans="1:5" s="5" customFormat="1" x14ac:dyDescent="0.25">
      <c r="A2" s="43"/>
      <c r="B2" s="60" t="s">
        <v>49</v>
      </c>
      <c r="C2" s="61" t="s">
        <v>121</v>
      </c>
      <c r="D2" s="43" t="s">
        <v>122</v>
      </c>
      <c r="E2" s="61" t="s">
        <v>117</v>
      </c>
    </row>
    <row r="3" spans="1:5" s="5" customFormat="1" x14ac:dyDescent="0.25">
      <c r="A3" s="78"/>
      <c r="B3" s="93" t="s">
        <v>125</v>
      </c>
      <c r="C3" s="94"/>
      <c r="D3" s="95">
        <v>25000</v>
      </c>
      <c r="E3" s="91">
        <f>SUM(D3*C3)+D3</f>
        <v>25000</v>
      </c>
    </row>
    <row r="4" spans="1:5" s="5" customFormat="1" x14ac:dyDescent="0.25"/>
    <row r="5" spans="1:5" s="5" customFormat="1" x14ac:dyDescent="0.25">
      <c r="D5" s="43" t="s">
        <v>57</v>
      </c>
      <c r="E5" s="96">
        <f>E3</f>
        <v>25000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9lemxQrmogZC0ZxH28McIaagEVUcch6LBj8MlEbbrHLeGBC0n2CpFfhWb19XvL8zqm1NJE+Z2A8qtscogARtIQ==" saltValue="D81V8pYClJHJHiT8EyX9MQ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E255-E11B-4075-A2CA-AC7E3CF2B4DE}">
  <sheetPr codeName="Blad15">
    <tabColor rgb="FFC2E76B"/>
  </sheetPr>
  <dimension ref="A1:BQ691"/>
  <sheetViews>
    <sheetView workbookViewId="0">
      <selection activeCell="M16" sqref="M16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07" t="s">
        <v>145</v>
      </c>
      <c r="B1" s="108"/>
      <c r="C1" s="108"/>
      <c r="D1" s="108"/>
      <c r="E1" s="109"/>
    </row>
    <row r="2" spans="1:5" s="5" customFormat="1" x14ac:dyDescent="0.25">
      <c r="A2" s="43"/>
      <c r="B2" s="60" t="s">
        <v>146</v>
      </c>
      <c r="C2" s="61" t="s">
        <v>147</v>
      </c>
      <c r="D2" s="43" t="s">
        <v>148</v>
      </c>
      <c r="E2" s="61" t="s">
        <v>117</v>
      </c>
    </row>
    <row r="3" spans="1:5" s="5" customFormat="1" x14ac:dyDescent="0.25">
      <c r="A3" s="78"/>
      <c r="B3" s="93" t="s">
        <v>149</v>
      </c>
      <c r="C3" s="79"/>
      <c r="D3" s="104">
        <v>300</v>
      </c>
      <c r="E3" s="91">
        <f>SUM(C3*D3)</f>
        <v>0</v>
      </c>
    </row>
    <row r="4" spans="1:5" s="5" customFormat="1" x14ac:dyDescent="0.25"/>
    <row r="5" spans="1:5" s="5" customFormat="1" x14ac:dyDescent="0.25">
      <c r="D5" s="43" t="s">
        <v>57</v>
      </c>
      <c r="E5" s="96">
        <f>E3</f>
        <v>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llZ0A+Qc5LNCDtBVOoSGmevzsfma1gu8T+5+WSgeH0X2TObY06nx6s1FcGFVAHicj7NoBZng1Hs2BR24hvNITw==" saltValue="4Lojdz9YQe8HOgaMgwTDzQ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26"/>
  <sheetViews>
    <sheetView zoomScaleNormal="100" zoomScaleSheetLayoutView="85" workbookViewId="0">
      <selection activeCell="F20" sqref="F20"/>
    </sheetView>
  </sheetViews>
  <sheetFormatPr defaultRowHeight="15" x14ac:dyDescent="0.25"/>
  <cols>
    <col min="1" max="1" width="3.28515625" style="15" customWidth="1"/>
    <col min="2" max="2" width="32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07" t="s">
        <v>60</v>
      </c>
      <c r="B1" s="108"/>
      <c r="C1" s="108"/>
      <c r="D1" s="108"/>
      <c r="E1" s="108"/>
      <c r="F1" s="108"/>
      <c r="G1" s="108"/>
      <c r="H1" s="108"/>
      <c r="I1" s="10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6.25" x14ac:dyDescent="0.4">
      <c r="A2" s="43"/>
      <c r="B2" s="44"/>
      <c r="C2" s="45"/>
      <c r="D2" s="45"/>
      <c r="E2" s="46"/>
      <c r="F2" s="46"/>
      <c r="G2" s="46"/>
      <c r="H2" s="46"/>
      <c r="I2" s="4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26.25" x14ac:dyDescent="0.4">
      <c r="A3" s="43"/>
      <c r="B3" s="44"/>
      <c r="C3" s="45"/>
      <c r="D3" s="45"/>
      <c r="E3" s="46"/>
      <c r="F3" s="46"/>
      <c r="G3" s="46"/>
      <c r="H3" s="46"/>
      <c r="I3" s="4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6.25" x14ac:dyDescent="0.4">
      <c r="A4" s="43"/>
      <c r="B4" s="44"/>
      <c r="C4" s="45"/>
      <c r="D4" s="45"/>
      <c r="E4" s="46"/>
      <c r="F4" s="46"/>
      <c r="G4" s="46"/>
      <c r="H4" s="46"/>
      <c r="I4" s="4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75" x14ac:dyDescent="0.25">
      <c r="A5" s="43"/>
      <c r="B5" s="48" t="s">
        <v>58</v>
      </c>
      <c r="C5" s="49" t="s">
        <v>53</v>
      </c>
      <c r="D5" s="49" t="s">
        <v>85</v>
      </c>
      <c r="E5" s="49" t="s">
        <v>54</v>
      </c>
      <c r="F5" s="49" t="s">
        <v>49</v>
      </c>
      <c r="G5" s="49" t="s">
        <v>23</v>
      </c>
      <c r="H5" s="49" t="s">
        <v>55</v>
      </c>
      <c r="I5" s="50" t="s">
        <v>56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x14ac:dyDescent="0.25">
      <c r="A6" s="43">
        <v>1</v>
      </c>
      <c r="B6" s="19" t="s">
        <v>45</v>
      </c>
      <c r="C6" s="98">
        <f>'1. Touchscreen 75 inch'!C31</f>
        <v>0</v>
      </c>
      <c r="D6" s="52">
        <v>70</v>
      </c>
      <c r="E6" s="70">
        <f>'1. Touchscreen 75 inch'!C32</f>
        <v>0</v>
      </c>
      <c r="F6" s="71">
        <f>'1. Touchscreen 75 inch'!C33</f>
        <v>0</v>
      </c>
      <c r="G6" s="72"/>
      <c r="H6" s="73">
        <f>'1. Touchscreen 75 inch'!C34</f>
        <v>0</v>
      </c>
      <c r="I6" s="51">
        <f>D6*H6</f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5">
      <c r="A7" s="43">
        <v>2</v>
      </c>
      <c r="B7" s="20" t="s">
        <v>52</v>
      </c>
      <c r="C7" s="98">
        <f>'2. Touchscreen 65 inch '!C31</f>
        <v>0</v>
      </c>
      <c r="D7" s="53">
        <v>70</v>
      </c>
      <c r="E7" s="73">
        <f>'2. Touchscreen 65 inch '!C32</f>
        <v>0</v>
      </c>
      <c r="F7" s="71">
        <f>'2. Touchscreen 65 inch '!C33</f>
        <v>0</v>
      </c>
      <c r="G7" s="72"/>
      <c r="H7" s="70">
        <f>'2. Touchscreen 65 inch '!C34</f>
        <v>0</v>
      </c>
      <c r="I7" s="51">
        <f>D7*H7</f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x14ac:dyDescent="0.25">
      <c r="A8" s="43">
        <v>3</v>
      </c>
      <c r="B8" s="20" t="s">
        <v>84</v>
      </c>
      <c r="C8" s="99">
        <f>'3. Wandmontage'!C7</f>
        <v>0</v>
      </c>
      <c r="D8" s="54">
        <v>20</v>
      </c>
      <c r="E8" s="74">
        <f>'3. Wandmontage'!C8</f>
        <v>0</v>
      </c>
      <c r="F8" s="75">
        <f>'3. Wandmontage'!C9</f>
        <v>0</v>
      </c>
      <c r="G8" s="76">
        <f>'3. Wandmontage'!C10</f>
        <v>0</v>
      </c>
      <c r="H8" s="76">
        <f>'3. Wandmontage'!C11</f>
        <v>0</v>
      </c>
      <c r="I8" s="51">
        <f t="shared" ref="I8:I11" si="0">D8*H8</f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x14ac:dyDescent="0.25">
      <c r="A9" s="43">
        <v>4</v>
      </c>
      <c r="B9" s="19" t="s">
        <v>59</v>
      </c>
      <c r="C9" s="99">
        <f>'4. Muurlift'!C9</f>
        <v>0</v>
      </c>
      <c r="D9" s="55">
        <v>20</v>
      </c>
      <c r="E9" s="76">
        <f>'4. Muurlift'!C10</f>
        <v>0</v>
      </c>
      <c r="F9" s="75">
        <f>'4. Muurlift'!C11</f>
        <v>0</v>
      </c>
      <c r="G9" s="76">
        <f>'4. Muurlift'!C12</f>
        <v>0</v>
      </c>
      <c r="H9" s="74">
        <f>'4. Muurlift'!C13</f>
        <v>0</v>
      </c>
      <c r="I9" s="51">
        <f t="shared" si="0"/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x14ac:dyDescent="0.25">
      <c r="A10" s="43">
        <v>5</v>
      </c>
      <c r="B10" s="20" t="s">
        <v>70</v>
      </c>
      <c r="C10" s="98">
        <f>'5. Verrijdbaar onderstel'!C10</f>
        <v>0</v>
      </c>
      <c r="D10" s="52">
        <v>20</v>
      </c>
      <c r="E10" s="70">
        <f>'5. Verrijdbaar onderstel'!C11</f>
        <v>0</v>
      </c>
      <c r="F10" s="71">
        <f>'4. Muurlift'!C11</f>
        <v>0</v>
      </c>
      <c r="G10" s="70">
        <f>'5. Verrijdbaar onderstel'!C13</f>
        <v>0</v>
      </c>
      <c r="H10" s="73">
        <f>'5. Verrijdbaar onderstel'!C14</f>
        <v>0</v>
      </c>
      <c r="I10" s="51">
        <f t="shared" si="0"/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x14ac:dyDescent="0.25">
      <c r="A11" s="43">
        <v>6</v>
      </c>
      <c r="B11" s="20" t="s">
        <v>104</v>
      </c>
      <c r="C11" s="98">
        <f>'6. OPS - PC Module'!C11</f>
        <v>0</v>
      </c>
      <c r="D11" s="52">
        <v>20</v>
      </c>
      <c r="E11" s="70">
        <f>'6. OPS - PC Module'!C12</f>
        <v>0</v>
      </c>
      <c r="F11" s="71">
        <f>'6. OPS - PC Module'!C13</f>
        <v>0</v>
      </c>
      <c r="G11" s="89"/>
      <c r="H11" s="73">
        <f>'6. OPS - PC Module'!C14</f>
        <v>0</v>
      </c>
      <c r="I11" s="51">
        <f t="shared" si="0"/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x14ac:dyDescent="0.25">
      <c r="A12" s="43">
        <v>7</v>
      </c>
      <c r="B12" s="20" t="s">
        <v>105</v>
      </c>
      <c r="C12" s="98">
        <f>'7. Soundbar'!C8</f>
        <v>0</v>
      </c>
      <c r="D12" s="52">
        <v>20</v>
      </c>
      <c r="E12" s="70">
        <f>'7. Soundbar'!C9</f>
        <v>0</v>
      </c>
      <c r="F12" s="71">
        <f>'7. Soundbar'!C10</f>
        <v>0</v>
      </c>
      <c r="G12" s="89"/>
      <c r="H12" s="73">
        <f>'7. Soundbar'!C11</f>
        <v>0</v>
      </c>
      <c r="I12" s="51">
        <f>D12*H12</f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x14ac:dyDescent="0.25">
      <c r="A13" s="43">
        <v>8</v>
      </c>
      <c r="B13" s="20" t="s">
        <v>106</v>
      </c>
      <c r="C13" s="100"/>
      <c r="D13" s="101"/>
      <c r="E13" s="89"/>
      <c r="F13" s="102"/>
      <c r="G13" s="89"/>
      <c r="H13" s="72"/>
      <c r="I13" s="51">
        <f>'8. uurtarieven'!E13</f>
        <v>25000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x14ac:dyDescent="0.25">
      <c r="A14" s="43">
        <v>9</v>
      </c>
      <c r="B14" s="20" t="s">
        <v>124</v>
      </c>
      <c r="C14" s="100"/>
      <c r="D14" s="101"/>
      <c r="E14" s="89"/>
      <c r="F14" s="102"/>
      <c r="G14" s="89"/>
      <c r="H14" s="72"/>
      <c r="I14" s="51">
        <f>'9. Accessoires'!E5</f>
        <v>25000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5">
      <c r="A15" s="43">
        <v>10</v>
      </c>
      <c r="B15" s="20" t="s">
        <v>151</v>
      </c>
      <c r="C15" s="100"/>
      <c r="D15" s="101"/>
      <c r="E15" s="89"/>
      <c r="F15" s="102"/>
      <c r="G15" s="89"/>
      <c r="H15" s="72"/>
      <c r="I15" s="51">
        <f>'10. Beheer MDM'!E5</f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x14ac:dyDescent="0.25">
      <c r="A16" s="16"/>
      <c r="B16" s="14"/>
      <c r="C16" s="14"/>
      <c r="D16" s="14"/>
      <c r="E16" s="14"/>
      <c r="F16" s="14"/>
      <c r="G16" s="1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8.75" x14ac:dyDescent="0.3">
      <c r="A17" s="16"/>
      <c r="B17" s="17"/>
      <c r="C17" s="5"/>
      <c r="D17" s="5"/>
      <c r="E17" s="5"/>
      <c r="F17" s="5"/>
      <c r="G17" s="5"/>
      <c r="H17" s="56" t="s">
        <v>57</v>
      </c>
      <c r="I17" s="57">
        <f>SUM(I6:I14)</f>
        <v>50000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x14ac:dyDescent="0.25">
      <c r="A18" s="16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5">
      <c r="A19" s="1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x14ac:dyDescent="0.25">
      <c r="A20" s="1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x14ac:dyDescent="0.25">
      <c r="A21" s="1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5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x14ac:dyDescent="0.25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5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x14ac:dyDescent="0.25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5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5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5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5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5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5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5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5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5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5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x14ac:dyDescent="0.25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x14ac:dyDescent="0.25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x14ac:dyDescent="0.25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x14ac:dyDescent="0.25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x14ac:dyDescent="0.25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x14ac:dyDescent="0.2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x14ac:dyDescent="0.25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x14ac:dyDescent="0.25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x14ac:dyDescent="0.25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x14ac:dyDescent="0.25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x14ac:dyDescent="0.25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x14ac:dyDescent="0.25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x14ac:dyDescent="0.25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x14ac:dyDescent="0.25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x14ac:dyDescent="0.2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x14ac:dyDescent="0.2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x14ac:dyDescent="0.25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x14ac:dyDescent="0.25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x14ac:dyDescent="0.25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25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25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25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25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25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25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5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5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x14ac:dyDescent="0.25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x14ac:dyDescent="0.25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x14ac:dyDescent="0.25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x14ac:dyDescent="0.25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x14ac:dyDescent="0.25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x14ac:dyDescent="0.25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x14ac:dyDescent="0.25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5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x14ac:dyDescent="0.25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x14ac:dyDescent="0.25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x14ac:dyDescent="0.25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x14ac:dyDescent="0.25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x14ac:dyDescent="0.25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x14ac:dyDescent="0.25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x14ac:dyDescent="0.25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x14ac:dyDescent="0.25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x14ac:dyDescent="0.2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x14ac:dyDescent="0.25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x14ac:dyDescent="0.25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x14ac:dyDescent="0.25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x14ac:dyDescent="0.25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x14ac:dyDescent="0.25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x14ac:dyDescent="0.25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x14ac:dyDescent="0.25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x14ac:dyDescent="0.25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x14ac:dyDescent="0.25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x14ac:dyDescent="0.2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x14ac:dyDescent="0.25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x14ac:dyDescent="0.25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x14ac:dyDescent="0.25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x14ac:dyDescent="0.25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x14ac:dyDescent="0.25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x14ac:dyDescent="0.25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x14ac:dyDescent="0.25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x14ac:dyDescent="0.25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x14ac:dyDescent="0.25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x14ac:dyDescent="0.2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x14ac:dyDescent="0.25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x14ac:dyDescent="0.25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x14ac:dyDescent="0.25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x14ac:dyDescent="0.25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x14ac:dyDescent="0.25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x14ac:dyDescent="0.25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x14ac:dyDescent="0.25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x14ac:dyDescent="0.2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x14ac:dyDescent="0.25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x14ac:dyDescent="0.25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x14ac:dyDescent="0.25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x14ac:dyDescent="0.25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x14ac:dyDescent="0.25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x14ac:dyDescent="0.25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x14ac:dyDescent="0.25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x14ac:dyDescent="0.25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x14ac:dyDescent="0.25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x14ac:dyDescent="0.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x14ac:dyDescent="0.25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</sheetData>
  <sheetProtection algorithmName="SHA-512" hashValue="xslisI9tSyaZXuN+k6YhYbEsXDcDcAqAADSDVt6aKQuKdy2w88RFX1ZGlRoEU0EiLdMUp97m2YTVTuAzBIKBMw==" saltValue="EFHpARZIeD0nXiwIKR7Hfg==" spinCount="100000" sheet="1" objects="1" scenarios="1"/>
  <mergeCells count="1">
    <mergeCell ref="A1:I1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K99"/>
  <sheetViews>
    <sheetView zoomScale="80" zoomScaleNormal="80" zoomScaleSheetLayoutView="90" workbookViewId="0">
      <selection activeCell="C5" sqref="C5:C29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37.85546875" bestFit="1" customWidth="1"/>
    <col min="5" max="5" width="71.85546875" customWidth="1"/>
  </cols>
  <sheetData>
    <row r="1" spans="1:11" ht="26.25" x14ac:dyDescent="0.4">
      <c r="A1" s="107" t="s">
        <v>45</v>
      </c>
      <c r="B1" s="108"/>
      <c r="C1" s="109"/>
      <c r="D1" s="10"/>
      <c r="E1" s="5"/>
      <c r="F1" s="5"/>
      <c r="G1" s="5"/>
      <c r="H1" s="5"/>
      <c r="I1" s="5"/>
      <c r="J1" s="5"/>
      <c r="K1" s="5"/>
    </row>
    <row r="2" spans="1:11" x14ac:dyDescent="0.25">
      <c r="A2" s="80"/>
      <c r="B2" s="81"/>
      <c r="C2" s="47"/>
      <c r="D2" s="5"/>
      <c r="E2" s="5"/>
      <c r="F2" s="5"/>
      <c r="G2" s="5"/>
      <c r="H2" s="5"/>
      <c r="I2" s="5"/>
      <c r="J2" s="5"/>
      <c r="K2" s="5"/>
    </row>
    <row r="3" spans="1:11" x14ac:dyDescent="0.25">
      <c r="A3" s="58"/>
      <c r="B3" s="59" t="s">
        <v>80</v>
      </c>
      <c r="C3" s="61" t="s">
        <v>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62">
        <v>1</v>
      </c>
      <c r="B4" s="24" t="s">
        <v>35</v>
      </c>
      <c r="C4" s="3" t="s">
        <v>61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s="62">
        <v>2</v>
      </c>
      <c r="B5" s="24" t="s">
        <v>24</v>
      </c>
      <c r="C5" s="3" t="s">
        <v>62</v>
      </c>
      <c r="D5" s="5"/>
      <c r="E5" s="5"/>
      <c r="F5" s="5"/>
      <c r="G5" s="5"/>
      <c r="H5" s="5"/>
      <c r="I5" s="5"/>
      <c r="J5" s="5"/>
      <c r="K5" s="5"/>
    </row>
    <row r="6" spans="1:11" x14ac:dyDescent="0.25">
      <c r="A6" s="62">
        <v>3</v>
      </c>
      <c r="B6" s="24" t="s">
        <v>46</v>
      </c>
      <c r="C6" s="3" t="s">
        <v>63</v>
      </c>
      <c r="D6" s="5"/>
      <c r="E6" s="5"/>
      <c r="F6" s="5"/>
      <c r="G6" s="5"/>
      <c r="H6" s="5"/>
      <c r="I6" s="5"/>
      <c r="J6" s="5"/>
      <c r="K6" s="5"/>
    </row>
    <row r="7" spans="1:11" x14ac:dyDescent="0.25">
      <c r="A7" s="62">
        <v>4</v>
      </c>
      <c r="B7" s="24" t="s">
        <v>64</v>
      </c>
      <c r="C7" s="3" t="s">
        <v>127</v>
      </c>
      <c r="D7" s="5"/>
      <c r="E7" s="5"/>
      <c r="F7" s="5"/>
      <c r="G7" s="5"/>
      <c r="H7" s="5"/>
      <c r="I7" s="5"/>
      <c r="J7" s="5"/>
      <c r="K7" s="5"/>
    </row>
    <row r="8" spans="1:11" x14ac:dyDescent="0.25">
      <c r="A8" s="62">
        <v>5</v>
      </c>
      <c r="B8" s="24" t="s">
        <v>65</v>
      </c>
      <c r="C8" s="3" t="s">
        <v>126</v>
      </c>
      <c r="D8" s="5"/>
      <c r="E8" s="5"/>
      <c r="F8" s="5"/>
      <c r="G8" s="5"/>
      <c r="H8" s="5"/>
      <c r="I8" s="5"/>
      <c r="J8" s="5"/>
      <c r="K8" s="5"/>
    </row>
    <row r="9" spans="1:11" x14ac:dyDescent="0.25">
      <c r="A9" s="62">
        <v>6</v>
      </c>
      <c r="B9" s="24" t="s">
        <v>143</v>
      </c>
      <c r="C9" s="3" t="s">
        <v>144</v>
      </c>
      <c r="D9" s="5"/>
      <c r="E9" s="5"/>
      <c r="F9" s="5"/>
      <c r="G9" s="5"/>
      <c r="H9" s="5"/>
      <c r="I9" s="5"/>
      <c r="J9" s="5"/>
      <c r="K9" s="5"/>
    </row>
    <row r="10" spans="1:11" x14ac:dyDescent="0.25">
      <c r="A10" s="62">
        <v>7</v>
      </c>
      <c r="B10" s="24" t="s">
        <v>88</v>
      </c>
      <c r="C10" s="3" t="s">
        <v>87</v>
      </c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62">
        <v>8</v>
      </c>
      <c r="B11" s="24" t="s">
        <v>72</v>
      </c>
      <c r="C11" s="3" t="s">
        <v>137</v>
      </c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62">
        <v>9</v>
      </c>
      <c r="B12" s="24" t="s">
        <v>25</v>
      </c>
      <c r="C12" s="21" t="s">
        <v>162</v>
      </c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62">
        <v>10</v>
      </c>
      <c r="B13" s="24" t="s">
        <v>41</v>
      </c>
      <c r="C13" s="3" t="s">
        <v>128</v>
      </c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62">
        <v>11</v>
      </c>
      <c r="B14" s="24" t="s">
        <v>73</v>
      </c>
      <c r="C14" s="3" t="s">
        <v>89</v>
      </c>
      <c r="D14" s="5"/>
      <c r="E14" s="5"/>
      <c r="F14" s="5"/>
      <c r="G14" s="5"/>
      <c r="H14" s="5"/>
      <c r="I14" s="5"/>
      <c r="J14" s="5"/>
      <c r="K14" s="5"/>
    </row>
    <row r="15" spans="1:11" x14ac:dyDescent="0.25">
      <c r="A15" s="62">
        <v>12</v>
      </c>
      <c r="B15" s="24" t="s">
        <v>139</v>
      </c>
      <c r="C15" s="3" t="s">
        <v>138</v>
      </c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62">
        <v>13</v>
      </c>
      <c r="B16" s="24" t="s">
        <v>40</v>
      </c>
      <c r="C16" s="21" t="s">
        <v>150</v>
      </c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62">
        <v>14</v>
      </c>
      <c r="B17" s="24" t="s">
        <v>27</v>
      </c>
      <c r="C17" s="21" t="s">
        <v>129</v>
      </c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62">
        <v>15</v>
      </c>
      <c r="B18" s="24" t="s">
        <v>28</v>
      </c>
      <c r="C18" s="3" t="s">
        <v>78</v>
      </c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62">
        <v>16</v>
      </c>
      <c r="B19" s="24" t="s">
        <v>39</v>
      </c>
      <c r="C19" s="21" t="s">
        <v>79</v>
      </c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62">
        <v>17</v>
      </c>
      <c r="B20" s="24" t="s">
        <v>29</v>
      </c>
      <c r="C20" s="3" t="s">
        <v>140</v>
      </c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62">
        <v>18</v>
      </c>
      <c r="B21" s="24" t="s">
        <v>30</v>
      </c>
      <c r="C21" s="3" t="s">
        <v>1</v>
      </c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62">
        <v>19</v>
      </c>
      <c r="B22" s="24" t="s">
        <v>31</v>
      </c>
      <c r="C22" s="3" t="s">
        <v>130</v>
      </c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62">
        <v>20</v>
      </c>
      <c r="B23" s="24" t="s">
        <v>38</v>
      </c>
      <c r="C23" s="3" t="s">
        <v>81</v>
      </c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62">
        <v>21</v>
      </c>
      <c r="B24" s="24" t="s">
        <v>74</v>
      </c>
      <c r="C24" s="3" t="s">
        <v>75</v>
      </c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62">
        <v>22</v>
      </c>
      <c r="B25" s="24" t="s">
        <v>42</v>
      </c>
      <c r="C25" s="3" t="s">
        <v>90</v>
      </c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62">
        <v>23</v>
      </c>
      <c r="B26" s="24" t="s">
        <v>76</v>
      </c>
      <c r="C26" s="3" t="s">
        <v>77</v>
      </c>
      <c r="D26" s="5"/>
      <c r="E26" s="5"/>
      <c r="F26" s="5"/>
      <c r="G26" s="5"/>
      <c r="H26" s="5"/>
      <c r="I26" s="5"/>
      <c r="J26" s="5"/>
      <c r="K26" s="5"/>
    </row>
    <row r="27" spans="1:11" ht="30" x14ac:dyDescent="0.25">
      <c r="A27" s="62">
        <v>24</v>
      </c>
      <c r="B27" s="23" t="s">
        <v>66</v>
      </c>
      <c r="C27" s="22" t="s">
        <v>161</v>
      </c>
      <c r="D27" s="5"/>
      <c r="E27" s="5"/>
      <c r="F27" s="5"/>
      <c r="G27" s="5"/>
      <c r="H27" s="5"/>
      <c r="I27" s="5"/>
      <c r="J27" s="5"/>
      <c r="K27" s="5"/>
    </row>
    <row r="28" spans="1:11" ht="30" x14ac:dyDescent="0.25">
      <c r="A28" s="62">
        <v>25</v>
      </c>
      <c r="B28" s="23" t="s">
        <v>86</v>
      </c>
      <c r="C28" s="22" t="s">
        <v>131</v>
      </c>
      <c r="D28" s="5"/>
      <c r="E28" s="5"/>
      <c r="F28" s="5"/>
      <c r="G28" s="5"/>
      <c r="H28" s="5"/>
      <c r="I28" s="5"/>
      <c r="J28" s="5"/>
      <c r="K28" s="5"/>
    </row>
    <row r="29" spans="1:11" ht="45" x14ac:dyDescent="0.25">
      <c r="A29" s="62">
        <v>26</v>
      </c>
      <c r="B29" s="23" t="s">
        <v>141</v>
      </c>
      <c r="C29" s="22" t="s">
        <v>142</v>
      </c>
      <c r="D29" s="5"/>
      <c r="E29" s="5"/>
      <c r="F29" s="5"/>
      <c r="G29" s="5"/>
      <c r="H29" s="5"/>
      <c r="I29" s="5"/>
      <c r="J29" s="5"/>
      <c r="K29" s="5"/>
    </row>
    <row r="30" spans="1:11" ht="18.75" x14ac:dyDescent="0.3">
      <c r="A30" s="63"/>
      <c r="B30" s="64" t="s">
        <v>51</v>
      </c>
      <c r="C30" s="82"/>
      <c r="D30" s="11"/>
      <c r="E30" s="5"/>
      <c r="F30" s="5"/>
      <c r="G30" s="5"/>
      <c r="H30" s="5"/>
      <c r="I30" s="5"/>
      <c r="J30" s="5"/>
      <c r="K30" s="5"/>
    </row>
    <row r="31" spans="1:11" x14ac:dyDescent="0.25">
      <c r="A31" s="83"/>
      <c r="B31" s="4" t="s">
        <v>48</v>
      </c>
      <c r="C31" s="6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83"/>
      <c r="B32" s="6" t="s">
        <v>2</v>
      </c>
      <c r="C32" s="66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83"/>
      <c r="B33" s="6" t="s">
        <v>49</v>
      </c>
      <c r="C33" s="67"/>
      <c r="D33" s="7"/>
      <c r="E33" s="5"/>
      <c r="F33" s="5"/>
      <c r="G33" s="5"/>
      <c r="H33" s="5"/>
      <c r="I33" s="5"/>
      <c r="J33" s="5"/>
      <c r="K33" s="5"/>
    </row>
    <row r="34" spans="1:11" ht="18.75" x14ac:dyDescent="0.3">
      <c r="A34" s="63"/>
      <c r="B34" s="6" t="s">
        <v>50</v>
      </c>
      <c r="C34" s="57">
        <f>(C32*C33)+C32</f>
        <v>0</v>
      </c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9"/>
      <c r="B35" s="9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9"/>
      <c r="B39" s="9"/>
      <c r="C39" s="8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9"/>
      <c r="B40" s="9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9"/>
      <c r="B41" s="9"/>
      <c r="C41" s="8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9"/>
      <c r="B42" s="9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9"/>
      <c r="B46" s="9"/>
      <c r="C46" s="2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9"/>
      <c r="B47" s="9"/>
      <c r="C47" s="2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9"/>
      <c r="B48" s="9"/>
      <c r="C48" s="2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9"/>
      <c r="B49" s="9"/>
      <c r="C49" s="2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9"/>
      <c r="B50" s="9"/>
      <c r="C50" s="2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9"/>
      <c r="B51" s="9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  <c r="K99" s="5"/>
    </row>
  </sheetData>
  <sheetProtection algorithmName="SHA-512" hashValue="qZfM+wIYz9kd1LLdEk5X8EPnC1MfHGdnUJp/BQTtePvVyFNAcXyXAONbNOb4oyzVTguiOS1HrwTP2LoPuINBuw==" saltValue="O6xiV7f/sLwa/FcF8tCo2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C2E76B"/>
  </sheetPr>
  <dimension ref="A1:AZ99"/>
  <sheetViews>
    <sheetView zoomScale="70" zoomScaleNormal="70" zoomScaleSheetLayoutView="90" workbookViewId="0">
      <selection sqref="A1:C1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46.7109375" customWidth="1"/>
    <col min="4" max="4" width="71.85546875" customWidth="1"/>
    <col min="11" max="52" width="9.140625" style="5"/>
  </cols>
  <sheetData>
    <row r="1" spans="1:10" ht="26.25" x14ac:dyDescent="0.4">
      <c r="A1" s="107" t="s">
        <v>52</v>
      </c>
      <c r="B1" s="108"/>
      <c r="C1" s="109"/>
      <c r="D1" s="5"/>
      <c r="E1" s="5"/>
      <c r="F1" s="5"/>
      <c r="G1" s="5"/>
      <c r="H1" s="5"/>
      <c r="I1" s="5"/>
      <c r="J1" s="5"/>
    </row>
    <row r="2" spans="1:10" x14ac:dyDescent="0.25">
      <c r="A2" s="80"/>
      <c r="B2" s="81"/>
      <c r="C2" s="47"/>
      <c r="D2" s="5"/>
      <c r="E2" s="5"/>
      <c r="F2" s="5"/>
      <c r="G2" s="5"/>
      <c r="H2" s="5"/>
      <c r="I2" s="5"/>
      <c r="J2" s="5"/>
    </row>
    <row r="3" spans="1:10" x14ac:dyDescent="0.25">
      <c r="A3" s="58"/>
      <c r="B3" s="59" t="s">
        <v>82</v>
      </c>
      <c r="C3" s="61" t="s">
        <v>0</v>
      </c>
      <c r="D3" s="5"/>
      <c r="E3" s="5"/>
      <c r="F3" s="5"/>
      <c r="G3" s="5"/>
      <c r="H3" s="5"/>
      <c r="I3" s="5"/>
      <c r="J3" s="5"/>
    </row>
    <row r="4" spans="1:10" x14ac:dyDescent="0.25">
      <c r="A4" s="62">
        <v>1</v>
      </c>
      <c r="B4" s="24" t="s">
        <v>35</v>
      </c>
      <c r="C4" s="3" t="s">
        <v>67</v>
      </c>
      <c r="D4" s="5"/>
      <c r="E4" s="5"/>
      <c r="F4" s="5"/>
      <c r="G4" s="5"/>
      <c r="H4" s="5"/>
      <c r="I4" s="5"/>
      <c r="J4" s="5"/>
    </row>
    <row r="5" spans="1:10" x14ac:dyDescent="0.25">
      <c r="A5" s="62">
        <v>2</v>
      </c>
      <c r="B5" s="97" t="s">
        <v>24</v>
      </c>
      <c r="C5" s="3" t="s">
        <v>62</v>
      </c>
      <c r="D5" s="5"/>
      <c r="E5" s="5"/>
      <c r="F5" s="5"/>
      <c r="G5" s="5"/>
      <c r="H5" s="5"/>
      <c r="I5" s="5"/>
      <c r="J5" s="5"/>
    </row>
    <row r="6" spans="1:10" x14ac:dyDescent="0.25">
      <c r="A6" s="62">
        <v>3</v>
      </c>
      <c r="B6" s="97" t="s">
        <v>46</v>
      </c>
      <c r="C6" s="3" t="s">
        <v>63</v>
      </c>
      <c r="D6" s="5"/>
      <c r="E6" s="5"/>
      <c r="F6" s="5"/>
      <c r="G6" s="5"/>
      <c r="H6" s="5"/>
      <c r="I6" s="5"/>
      <c r="J6" s="5"/>
    </row>
    <row r="7" spans="1:10" x14ac:dyDescent="0.25">
      <c r="A7" s="62">
        <v>4</v>
      </c>
      <c r="B7" s="97" t="s">
        <v>64</v>
      </c>
      <c r="C7" s="3" t="s">
        <v>127</v>
      </c>
      <c r="D7" s="5"/>
      <c r="E7" s="5"/>
      <c r="F7" s="5"/>
      <c r="G7" s="5"/>
      <c r="H7" s="5"/>
      <c r="I7" s="5"/>
      <c r="J7" s="5"/>
    </row>
    <row r="8" spans="1:10" x14ac:dyDescent="0.25">
      <c r="A8" s="62">
        <v>5</v>
      </c>
      <c r="B8" s="97" t="s">
        <v>65</v>
      </c>
      <c r="C8" s="3" t="s">
        <v>126</v>
      </c>
      <c r="D8" s="5"/>
      <c r="E8" s="5"/>
      <c r="F8" s="5"/>
      <c r="G8" s="5"/>
      <c r="H8" s="5"/>
      <c r="I8" s="5"/>
      <c r="J8" s="5"/>
    </row>
    <row r="9" spans="1:10" x14ac:dyDescent="0.25">
      <c r="A9" s="62">
        <v>6</v>
      </c>
      <c r="B9" s="97" t="s">
        <v>143</v>
      </c>
      <c r="C9" s="3" t="s">
        <v>144</v>
      </c>
      <c r="D9" s="5"/>
      <c r="E9" s="5"/>
      <c r="F9" s="5"/>
      <c r="G9" s="5"/>
      <c r="H9" s="5"/>
      <c r="I9" s="5"/>
      <c r="J9" s="5"/>
    </row>
    <row r="10" spans="1:10" x14ac:dyDescent="0.25">
      <c r="A10" s="62">
        <v>7</v>
      </c>
      <c r="B10" s="97" t="s">
        <v>88</v>
      </c>
      <c r="C10" s="3" t="s">
        <v>87</v>
      </c>
      <c r="D10" s="5"/>
      <c r="E10" s="5"/>
      <c r="F10" s="5"/>
      <c r="G10" s="5"/>
      <c r="H10" s="5"/>
      <c r="I10" s="5"/>
      <c r="J10" s="5"/>
    </row>
    <row r="11" spans="1:10" x14ac:dyDescent="0.25">
      <c r="A11" s="62">
        <v>8</v>
      </c>
      <c r="B11" s="97" t="s">
        <v>72</v>
      </c>
      <c r="C11" s="3" t="s">
        <v>137</v>
      </c>
      <c r="D11" s="5"/>
      <c r="E11" s="5"/>
      <c r="F11" s="5"/>
      <c r="G11" s="5"/>
      <c r="H11" s="5"/>
      <c r="I11" s="5"/>
      <c r="J11" s="5"/>
    </row>
    <row r="12" spans="1:10" x14ac:dyDescent="0.25">
      <c r="A12" s="62">
        <v>9</v>
      </c>
      <c r="B12" s="97" t="s">
        <v>25</v>
      </c>
      <c r="C12" s="21" t="s">
        <v>162</v>
      </c>
      <c r="D12" s="5"/>
      <c r="E12" s="5"/>
      <c r="F12" s="5"/>
      <c r="G12" s="5"/>
      <c r="H12" s="5"/>
      <c r="I12" s="5"/>
      <c r="J12" s="5"/>
    </row>
    <row r="13" spans="1:10" x14ac:dyDescent="0.25">
      <c r="A13" s="62">
        <v>10</v>
      </c>
      <c r="B13" s="97" t="s">
        <v>41</v>
      </c>
      <c r="C13" s="3" t="s">
        <v>128</v>
      </c>
      <c r="D13" s="5"/>
      <c r="E13" s="5"/>
      <c r="F13" s="5"/>
      <c r="G13" s="5"/>
      <c r="H13" s="5"/>
      <c r="I13" s="5"/>
      <c r="J13" s="5"/>
    </row>
    <row r="14" spans="1:10" x14ac:dyDescent="0.25">
      <c r="A14" s="62">
        <v>11</v>
      </c>
      <c r="B14" s="97" t="s">
        <v>73</v>
      </c>
      <c r="C14" s="3" t="s">
        <v>89</v>
      </c>
      <c r="D14" s="5"/>
      <c r="E14" s="5"/>
      <c r="F14" s="5"/>
      <c r="G14" s="5"/>
      <c r="H14" s="5"/>
      <c r="I14" s="5"/>
      <c r="J14" s="5"/>
    </row>
    <row r="15" spans="1:10" x14ac:dyDescent="0.25">
      <c r="A15" s="62">
        <v>12</v>
      </c>
      <c r="B15" s="97" t="s">
        <v>139</v>
      </c>
      <c r="C15" s="3" t="s">
        <v>138</v>
      </c>
      <c r="D15" s="5"/>
      <c r="E15" s="5"/>
      <c r="F15" s="5"/>
      <c r="G15" s="5"/>
      <c r="H15" s="5"/>
      <c r="I15" s="5"/>
      <c r="J15" s="5"/>
    </row>
    <row r="16" spans="1:10" x14ac:dyDescent="0.25">
      <c r="A16" s="62">
        <v>13</v>
      </c>
      <c r="B16" s="97" t="s">
        <v>40</v>
      </c>
      <c r="C16" s="21" t="s">
        <v>150</v>
      </c>
      <c r="D16" s="5"/>
      <c r="E16" s="5"/>
      <c r="F16" s="5"/>
      <c r="G16" s="5"/>
      <c r="H16" s="5"/>
      <c r="I16" s="5"/>
      <c r="J16" s="5"/>
    </row>
    <row r="17" spans="1:10" x14ac:dyDescent="0.25">
      <c r="A17" s="62">
        <v>14</v>
      </c>
      <c r="B17" s="97" t="s">
        <v>27</v>
      </c>
      <c r="C17" s="21" t="s">
        <v>129</v>
      </c>
      <c r="D17" s="5"/>
      <c r="E17" s="5"/>
      <c r="F17" s="5"/>
      <c r="G17" s="5"/>
      <c r="H17" s="5"/>
      <c r="I17" s="5"/>
      <c r="J17" s="5"/>
    </row>
    <row r="18" spans="1:10" x14ac:dyDescent="0.25">
      <c r="A18" s="62">
        <v>15</v>
      </c>
      <c r="B18" s="97" t="s">
        <v>28</v>
      </c>
      <c r="C18" s="3" t="s">
        <v>78</v>
      </c>
      <c r="D18" s="5"/>
      <c r="E18" s="5"/>
      <c r="F18" s="5"/>
      <c r="G18" s="5"/>
      <c r="H18" s="5"/>
      <c r="I18" s="5"/>
      <c r="J18" s="5"/>
    </row>
    <row r="19" spans="1:10" x14ac:dyDescent="0.25">
      <c r="A19" s="62">
        <v>16</v>
      </c>
      <c r="B19" s="97" t="s">
        <v>39</v>
      </c>
      <c r="C19" s="21" t="s">
        <v>79</v>
      </c>
      <c r="D19" s="5"/>
      <c r="E19" s="5"/>
      <c r="F19" s="5"/>
      <c r="G19" s="5"/>
      <c r="H19" s="5"/>
      <c r="I19" s="5"/>
      <c r="J19" s="5"/>
    </row>
    <row r="20" spans="1:10" x14ac:dyDescent="0.25">
      <c r="A20" s="62">
        <v>17</v>
      </c>
      <c r="B20" s="97" t="s">
        <v>29</v>
      </c>
      <c r="C20" s="3" t="s">
        <v>140</v>
      </c>
      <c r="D20" s="5"/>
      <c r="E20" s="5"/>
      <c r="F20" s="5"/>
      <c r="G20" s="5"/>
      <c r="H20" s="5"/>
      <c r="I20" s="5"/>
      <c r="J20" s="5"/>
    </row>
    <row r="21" spans="1:10" x14ac:dyDescent="0.25">
      <c r="A21" s="62">
        <v>18</v>
      </c>
      <c r="B21" s="97" t="s">
        <v>30</v>
      </c>
      <c r="C21" s="3" t="s">
        <v>1</v>
      </c>
      <c r="D21" s="5"/>
      <c r="E21" s="5"/>
      <c r="F21" s="5"/>
      <c r="G21" s="5"/>
      <c r="H21" s="5"/>
      <c r="I21" s="5"/>
      <c r="J21" s="5"/>
    </row>
    <row r="22" spans="1:10" x14ac:dyDescent="0.25">
      <c r="A22" s="62">
        <v>19</v>
      </c>
      <c r="B22" s="97" t="s">
        <v>31</v>
      </c>
      <c r="C22" s="3" t="s">
        <v>130</v>
      </c>
      <c r="D22" s="5"/>
      <c r="E22" s="5"/>
      <c r="F22" s="5"/>
      <c r="G22" s="5"/>
      <c r="H22" s="5"/>
      <c r="I22" s="5"/>
      <c r="J22" s="5"/>
    </row>
    <row r="23" spans="1:10" x14ac:dyDescent="0.25">
      <c r="A23" s="62">
        <v>20</v>
      </c>
      <c r="B23" s="97" t="s">
        <v>38</v>
      </c>
      <c r="C23" s="3" t="s">
        <v>81</v>
      </c>
      <c r="D23" s="5"/>
      <c r="E23" s="5"/>
      <c r="F23" s="5"/>
      <c r="G23" s="5"/>
      <c r="H23" s="5"/>
      <c r="I23" s="5"/>
      <c r="J23" s="5"/>
    </row>
    <row r="24" spans="1:10" x14ac:dyDescent="0.25">
      <c r="A24" s="62">
        <v>21</v>
      </c>
      <c r="B24" s="97" t="s">
        <v>74</v>
      </c>
      <c r="C24" s="3" t="s">
        <v>75</v>
      </c>
      <c r="D24" s="5"/>
      <c r="E24" s="5"/>
      <c r="F24" s="5"/>
      <c r="G24" s="5"/>
      <c r="H24" s="5"/>
      <c r="I24" s="5"/>
      <c r="J24" s="5"/>
    </row>
    <row r="25" spans="1:10" x14ac:dyDescent="0.25">
      <c r="A25" s="62">
        <v>22</v>
      </c>
      <c r="B25" s="97" t="s">
        <v>42</v>
      </c>
      <c r="C25" s="3" t="s">
        <v>90</v>
      </c>
      <c r="D25" s="5"/>
      <c r="E25" s="5"/>
      <c r="F25" s="5"/>
      <c r="G25" s="5"/>
      <c r="H25" s="5"/>
      <c r="I25" s="5"/>
      <c r="J25" s="5"/>
    </row>
    <row r="26" spans="1:10" x14ac:dyDescent="0.25">
      <c r="A26" s="62">
        <v>23</v>
      </c>
      <c r="B26" s="97" t="s">
        <v>76</v>
      </c>
      <c r="C26" s="3" t="s">
        <v>77</v>
      </c>
      <c r="D26" s="5"/>
      <c r="E26" s="5"/>
      <c r="F26" s="5"/>
      <c r="G26" s="5"/>
      <c r="H26" s="5"/>
      <c r="I26" s="5"/>
      <c r="J26" s="5"/>
    </row>
    <row r="27" spans="1:10" ht="30" x14ac:dyDescent="0.25">
      <c r="A27" s="62">
        <v>24</v>
      </c>
      <c r="B27" s="97" t="s">
        <v>66</v>
      </c>
      <c r="C27" s="22" t="s">
        <v>161</v>
      </c>
      <c r="D27" s="5"/>
      <c r="E27" s="5"/>
      <c r="F27" s="5"/>
      <c r="G27" s="5"/>
      <c r="H27" s="5"/>
      <c r="I27" s="5"/>
      <c r="J27" s="5"/>
    </row>
    <row r="28" spans="1:10" ht="30" x14ac:dyDescent="0.25">
      <c r="A28" s="62">
        <v>25</v>
      </c>
      <c r="B28" s="97" t="s">
        <v>86</v>
      </c>
      <c r="C28" s="22" t="s">
        <v>131</v>
      </c>
      <c r="D28" s="5"/>
      <c r="E28" s="5"/>
      <c r="F28" s="5"/>
      <c r="G28" s="5"/>
      <c r="H28" s="5"/>
      <c r="I28" s="5"/>
      <c r="J28" s="5"/>
    </row>
    <row r="29" spans="1:10" ht="30" x14ac:dyDescent="0.25">
      <c r="A29" s="62">
        <v>26</v>
      </c>
      <c r="B29" s="97" t="s">
        <v>141</v>
      </c>
      <c r="C29" s="22" t="s">
        <v>142</v>
      </c>
      <c r="D29" s="5"/>
      <c r="E29" s="5"/>
      <c r="F29" s="5"/>
      <c r="G29" s="5"/>
      <c r="H29" s="5"/>
      <c r="I29" s="5"/>
      <c r="J29" s="5"/>
    </row>
    <row r="30" spans="1:10" ht="18.75" x14ac:dyDescent="0.3">
      <c r="A30" s="63"/>
      <c r="B30" s="64" t="s">
        <v>51</v>
      </c>
      <c r="C30" s="82"/>
      <c r="D30" s="5"/>
      <c r="E30" s="5"/>
      <c r="F30" s="5"/>
      <c r="G30" s="5"/>
      <c r="H30" s="5"/>
      <c r="I30" s="5"/>
      <c r="J30" s="5"/>
    </row>
    <row r="31" spans="1:10" x14ac:dyDescent="0.25">
      <c r="A31" s="83"/>
      <c r="B31" s="4" t="s">
        <v>48</v>
      </c>
      <c r="C31" s="65"/>
      <c r="D31" s="5"/>
      <c r="E31" s="5"/>
      <c r="F31" s="5"/>
      <c r="G31" s="5"/>
      <c r="H31" s="5"/>
      <c r="I31" s="5"/>
      <c r="J31" s="5"/>
    </row>
    <row r="32" spans="1:10" x14ac:dyDescent="0.25">
      <c r="A32" s="83"/>
      <c r="B32" s="6" t="s">
        <v>2</v>
      </c>
      <c r="C32" s="66"/>
      <c r="D32" s="5"/>
      <c r="E32" s="5"/>
      <c r="F32" s="5"/>
      <c r="G32" s="5"/>
      <c r="H32" s="5"/>
      <c r="I32" s="5"/>
      <c r="J32" s="5"/>
    </row>
    <row r="33" spans="1:10" ht="44.25" customHeight="1" x14ac:dyDescent="0.25">
      <c r="A33" s="83"/>
      <c r="B33" s="6" t="s">
        <v>49</v>
      </c>
      <c r="C33" s="67"/>
      <c r="D33" s="5"/>
      <c r="E33" s="5"/>
      <c r="F33" s="5"/>
      <c r="G33" s="5"/>
      <c r="H33" s="5"/>
      <c r="I33" s="5"/>
      <c r="J33" s="5"/>
    </row>
    <row r="34" spans="1:10" ht="18.75" x14ac:dyDescent="0.3">
      <c r="A34" s="63"/>
      <c r="B34" s="6" t="s">
        <v>50</v>
      </c>
      <c r="C34" s="57">
        <f>(C32*C33)+C32</f>
        <v>0</v>
      </c>
      <c r="D34" s="5"/>
      <c r="E34" s="5"/>
      <c r="F34" s="5"/>
      <c r="G34" s="5"/>
      <c r="H34" s="5"/>
      <c r="I34" s="5"/>
      <c r="J34" s="5"/>
    </row>
    <row r="35" spans="1:10" x14ac:dyDescent="0.25">
      <c r="A35" s="9"/>
      <c r="B35" s="9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9"/>
      <c r="B39" s="9"/>
      <c r="C39" s="8"/>
      <c r="D39" s="5"/>
      <c r="E39" s="5"/>
      <c r="F39" s="5"/>
      <c r="G39" s="5"/>
      <c r="H39" s="5"/>
      <c r="I39" s="5"/>
      <c r="J39" s="5"/>
    </row>
    <row r="40" spans="1:10" x14ac:dyDescent="0.25">
      <c r="A40" s="9"/>
      <c r="B40" s="9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9"/>
      <c r="B41" s="9"/>
      <c r="C41" s="8"/>
      <c r="D41" s="5"/>
      <c r="E41" s="5"/>
      <c r="F41" s="5"/>
      <c r="G41" s="5"/>
      <c r="H41" s="5"/>
      <c r="I41" s="5"/>
      <c r="J41" s="5"/>
    </row>
    <row r="42" spans="1:10" x14ac:dyDescent="0.25">
      <c r="A42" s="9"/>
      <c r="B42" s="9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9"/>
      <c r="B46" s="9"/>
      <c r="C46" s="25"/>
      <c r="D46" s="5"/>
      <c r="E46" s="5"/>
      <c r="F46" s="5"/>
      <c r="G46" s="5"/>
      <c r="H46" s="5"/>
      <c r="I46" s="5"/>
      <c r="J46" s="5"/>
    </row>
    <row r="47" spans="1:10" x14ac:dyDescent="0.25">
      <c r="A47" s="9"/>
      <c r="B47" s="9"/>
      <c r="C47" s="25"/>
      <c r="D47" s="5"/>
      <c r="E47" s="5"/>
      <c r="F47" s="5"/>
      <c r="G47" s="5"/>
      <c r="H47" s="5"/>
      <c r="I47" s="5"/>
      <c r="J47" s="5"/>
    </row>
    <row r="48" spans="1:10" x14ac:dyDescent="0.25">
      <c r="A48" s="9"/>
      <c r="B48" s="9"/>
      <c r="C48" s="25"/>
      <c r="D48" s="5"/>
      <c r="E48" s="5"/>
      <c r="F48" s="5"/>
      <c r="G48" s="5"/>
      <c r="H48" s="5"/>
      <c r="I48" s="5"/>
      <c r="J48" s="5"/>
    </row>
    <row r="49" spans="1:10" x14ac:dyDescent="0.25">
      <c r="A49" s="9"/>
      <c r="B49" s="9"/>
      <c r="C49" s="25"/>
      <c r="D49" s="5"/>
      <c r="E49" s="5"/>
      <c r="F49" s="5"/>
      <c r="G49" s="5"/>
      <c r="H49" s="5"/>
      <c r="I49" s="5"/>
      <c r="J49" s="5"/>
    </row>
    <row r="50" spans="1:10" x14ac:dyDescent="0.25">
      <c r="A50" s="9"/>
      <c r="B50" s="9"/>
      <c r="C50" s="25"/>
      <c r="D50" s="5"/>
      <c r="E50" s="5"/>
      <c r="F50" s="5"/>
      <c r="G50" s="5"/>
      <c r="H50" s="5"/>
      <c r="I50" s="5"/>
      <c r="J50" s="5"/>
    </row>
    <row r="51" spans="1:10" x14ac:dyDescent="0.25">
      <c r="A51" s="9"/>
      <c r="B51" s="9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</row>
    <row r="91" spans="1:10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</row>
    <row r="94" spans="1:10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</row>
    <row r="95" spans="1:10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</row>
    <row r="97" spans="1:10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</row>
    <row r="98" spans="1:10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</row>
    <row r="99" spans="1:10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</row>
  </sheetData>
  <sheetProtection algorithmName="SHA-512" hashValue="2UdwjypiLwdCrQqgRAgQS4s5K6vvS//kC9egb02H98P0VgOcUfeX5+IGd/PiPResebuZwjapz8PAyAAd3rUu7g==" saltValue="MvIHJcepWC26cDoaGxPTo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C2E76B"/>
  </sheetPr>
  <dimension ref="A1:U87"/>
  <sheetViews>
    <sheetView zoomScaleNormal="100" zoomScaleSheetLayoutView="100" workbookViewId="0">
      <selection activeCell="F33" sqref="F3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07" t="s">
        <v>83</v>
      </c>
      <c r="B1" s="108"/>
      <c r="C1" s="10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1" x14ac:dyDescent="0.25">
      <c r="A2" s="84"/>
      <c r="B2" s="87" t="s">
        <v>47</v>
      </c>
      <c r="C2" s="8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2">
        <v>1</v>
      </c>
      <c r="B3" s="12" t="s">
        <v>33</v>
      </c>
      <c r="C3" s="3" t="s">
        <v>132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2">
        <v>2</v>
      </c>
      <c r="B4" s="12" t="s">
        <v>32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2">
        <v>3</v>
      </c>
      <c r="B5" s="12" t="s">
        <v>34</v>
      </c>
      <c r="C5" s="3" t="s">
        <v>37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1" ht="18.75" x14ac:dyDescent="0.3">
      <c r="A6" s="63"/>
      <c r="B6" s="68" t="s">
        <v>51</v>
      </c>
      <c r="C6" s="8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x14ac:dyDescent="0.25">
      <c r="A7" s="83"/>
      <c r="B7" s="4" t="s">
        <v>48</v>
      </c>
      <c r="C7" s="8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5">
      <c r="A8" s="83"/>
      <c r="B8" s="6" t="s">
        <v>2</v>
      </c>
      <c r="C8" s="6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A9" s="83"/>
      <c r="B9" s="6" t="s">
        <v>49</v>
      </c>
      <c r="C9" s="67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A10" s="83"/>
      <c r="B10" s="6" t="s">
        <v>23</v>
      </c>
      <c r="C10" s="6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18.75" x14ac:dyDescent="0.3">
      <c r="A11" s="63"/>
      <c r="B11" s="6" t="s">
        <v>50</v>
      </c>
      <c r="C11" s="57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x14ac:dyDescent="0.25">
      <c r="A13" s="13"/>
      <c r="B13" s="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s="26"/>
      <c r="B14" s="2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13"/>
      <c r="B18" s="13"/>
      <c r="C18" s="5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</sheetData>
  <sheetProtection algorithmName="SHA-512" hashValue="wyaEBAcnr65vlARCfm2RoIPT8ZUuNQonaSZ0zfHMhHTAgNDoLme8/0/JYi4NEG+6ksnJlxREM/scytd58BPdaA==" saltValue="AJH/1cjsrzn6URRJVITl1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C2E76B"/>
  </sheetPr>
  <dimension ref="A1:U89"/>
  <sheetViews>
    <sheetView zoomScaleNormal="100" zoomScaleSheetLayoutView="100" workbookViewId="0">
      <selection activeCell="I31" sqref="I31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07" t="s">
        <v>44</v>
      </c>
      <c r="B1" s="108"/>
      <c r="C1" s="10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4"/>
      <c r="B2" s="87" t="s">
        <v>47</v>
      </c>
      <c r="C2" s="8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2">
        <v>1</v>
      </c>
      <c r="B3" s="12" t="s">
        <v>33</v>
      </c>
      <c r="C3" s="3" t="s">
        <v>132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62">
        <v>2</v>
      </c>
      <c r="B4" s="12" t="s">
        <v>26</v>
      </c>
      <c r="C4" s="21" t="s">
        <v>96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2">
        <v>3</v>
      </c>
      <c r="B5" s="12" t="s">
        <v>69</v>
      </c>
      <c r="C5" s="3" t="s">
        <v>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2">
        <v>4</v>
      </c>
      <c r="B6" s="12" t="s">
        <v>32</v>
      </c>
      <c r="C6" s="3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2">
        <v>5</v>
      </c>
      <c r="B7" s="12" t="s">
        <v>34</v>
      </c>
      <c r="C7" s="3" t="s">
        <v>37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 x14ac:dyDescent="0.3">
      <c r="A8" s="63"/>
      <c r="B8" s="64" t="s">
        <v>51</v>
      </c>
      <c r="C8" s="8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83"/>
      <c r="B9" s="4" t="s">
        <v>48</v>
      </c>
      <c r="C9" s="69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3"/>
      <c r="B10" s="6" t="s">
        <v>2</v>
      </c>
      <c r="C10" s="6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3"/>
      <c r="B11" s="6" t="s">
        <v>49</v>
      </c>
      <c r="C11" s="67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3"/>
      <c r="B12" s="6" t="s">
        <v>23</v>
      </c>
      <c r="C12" s="6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63"/>
      <c r="B13" s="6" t="s">
        <v>50</v>
      </c>
      <c r="C13" s="57">
        <f>(C10*C11)+C10+C12</f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3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26"/>
      <c r="B16" s="2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</sheetData>
  <sheetProtection algorithmName="SHA-512" hashValue="xANv9QuFuKcUMc0qtqWB3JqtYPZoPo4jO+IPH4F6DpK9W6ra0Mz+2i7mQZ/8/6LqBlFPKVqjTczpWjb1at45wQ==" saltValue="6Hi7S0zway5cqp6S1jNDu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C2E76B"/>
  </sheetPr>
  <dimension ref="A1:U92"/>
  <sheetViews>
    <sheetView zoomScaleNormal="100" zoomScaleSheetLayoutView="100" workbookViewId="0">
      <selection activeCell="I35" sqref="I35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07" t="s">
        <v>71</v>
      </c>
      <c r="B1" s="108"/>
      <c r="C1" s="10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4"/>
      <c r="B2" s="87" t="s">
        <v>47</v>
      </c>
      <c r="C2" s="8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2">
        <v>1</v>
      </c>
      <c r="B3" s="12" t="s">
        <v>33</v>
      </c>
      <c r="C3" s="3" t="s">
        <v>132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2">
        <v>2</v>
      </c>
      <c r="B4" s="12" t="s">
        <v>26</v>
      </c>
      <c r="C4" s="3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2">
        <v>3</v>
      </c>
      <c r="B5" s="12" t="s">
        <v>69</v>
      </c>
      <c r="C5" s="3" t="s">
        <v>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2">
        <v>4</v>
      </c>
      <c r="B6" s="12" t="s">
        <v>36</v>
      </c>
      <c r="C6" s="3" t="s">
        <v>43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2">
        <v>5</v>
      </c>
      <c r="B7" s="12" t="s">
        <v>32</v>
      </c>
      <c r="C7" s="3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62">
        <v>6</v>
      </c>
      <c r="B8" s="12" t="s">
        <v>34</v>
      </c>
      <c r="C8" s="3" t="s">
        <v>37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63"/>
      <c r="B9" s="64" t="s">
        <v>51</v>
      </c>
      <c r="C9" s="8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3"/>
      <c r="B10" s="4" t="s">
        <v>48</v>
      </c>
      <c r="C10" s="69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3"/>
      <c r="B11" s="6" t="s">
        <v>2</v>
      </c>
      <c r="C11" s="6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3"/>
      <c r="B12" s="6" t="s">
        <v>49</v>
      </c>
      <c r="C12" s="67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83"/>
      <c r="B13" s="6" t="s">
        <v>23</v>
      </c>
      <c r="C13" s="6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63"/>
      <c r="B14" s="6" t="s">
        <v>50</v>
      </c>
      <c r="C14" s="57">
        <f>(C11*C12)+C11+C13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sheetProtection algorithmName="SHA-512" hashValue="iHh0hSZAWzj1UFTfuO/mFo/NkdLQThLvSYUVzNgpm7d05d77JZnBTm2whwINZjAHlD4DEkc+QckZ8Srr8pQR4Q==" saltValue="ECH1Yo81oWtayWy6aN0qB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4711-A954-4262-9ADB-B25BAA5AE7B0}">
  <sheetPr codeName="Blad10">
    <tabColor rgb="FFC2E76B"/>
  </sheetPr>
  <dimension ref="A1:IG94"/>
  <sheetViews>
    <sheetView workbookViewId="0">
      <selection activeCell="C6" sqref="C6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07" t="s">
        <v>97</v>
      </c>
      <c r="B1" s="108"/>
      <c r="C1" s="109"/>
    </row>
    <row r="2" spans="1:3" x14ac:dyDescent="0.25">
      <c r="A2" s="84"/>
      <c r="B2" s="87" t="s">
        <v>47</v>
      </c>
      <c r="C2" s="88" t="s">
        <v>0</v>
      </c>
    </row>
    <row r="3" spans="1:3" x14ac:dyDescent="0.25">
      <c r="A3" s="62">
        <v>1</v>
      </c>
      <c r="B3" s="12" t="s">
        <v>33</v>
      </c>
      <c r="C3" s="3" t="s">
        <v>132</v>
      </c>
    </row>
    <row r="4" spans="1:3" x14ac:dyDescent="0.25">
      <c r="A4" s="62">
        <v>2</v>
      </c>
      <c r="B4" s="12" t="s">
        <v>98</v>
      </c>
      <c r="C4" s="3" t="s">
        <v>159</v>
      </c>
    </row>
    <row r="5" spans="1:3" x14ac:dyDescent="0.25">
      <c r="A5" s="62">
        <v>3</v>
      </c>
      <c r="B5" s="12" t="s">
        <v>99</v>
      </c>
      <c r="C5" s="3" t="s">
        <v>160</v>
      </c>
    </row>
    <row r="6" spans="1:3" x14ac:dyDescent="0.25">
      <c r="A6" s="62">
        <v>4</v>
      </c>
      <c r="B6" s="12" t="s">
        <v>100</v>
      </c>
      <c r="C6" s="3" t="s">
        <v>133</v>
      </c>
    </row>
    <row r="7" spans="1:3" x14ac:dyDescent="0.25">
      <c r="A7" s="62">
        <v>5</v>
      </c>
      <c r="B7" s="12" t="s">
        <v>101</v>
      </c>
      <c r="C7" s="3" t="s">
        <v>134</v>
      </c>
    </row>
    <row r="8" spans="1:3" x14ac:dyDescent="0.25">
      <c r="A8" s="62">
        <v>6</v>
      </c>
      <c r="B8" s="12" t="s">
        <v>135</v>
      </c>
      <c r="C8" s="3" t="s">
        <v>136</v>
      </c>
    </row>
    <row r="9" spans="1:3" x14ac:dyDescent="0.25">
      <c r="A9" s="62">
        <v>7</v>
      </c>
      <c r="B9" s="12" t="s">
        <v>102</v>
      </c>
      <c r="C9" s="3" t="s">
        <v>103</v>
      </c>
    </row>
    <row r="10" spans="1:3" ht="18.75" x14ac:dyDescent="0.3">
      <c r="A10" s="63"/>
      <c r="B10" s="64" t="s">
        <v>51</v>
      </c>
      <c r="C10" s="82"/>
    </row>
    <row r="11" spans="1:3" x14ac:dyDescent="0.25">
      <c r="A11" s="83"/>
      <c r="B11" s="4" t="s">
        <v>48</v>
      </c>
      <c r="C11" s="69"/>
    </row>
    <row r="12" spans="1:3" x14ac:dyDescent="0.25">
      <c r="A12" s="83"/>
      <c r="B12" s="6" t="s">
        <v>2</v>
      </c>
      <c r="C12" s="66"/>
    </row>
    <row r="13" spans="1:3" x14ac:dyDescent="0.25">
      <c r="A13" s="83"/>
      <c r="B13" s="6" t="s">
        <v>49</v>
      </c>
      <c r="C13" s="67"/>
    </row>
    <row r="14" spans="1:3" ht="18.75" x14ac:dyDescent="0.3">
      <c r="A14" s="63"/>
      <c r="B14" s="6" t="s">
        <v>50</v>
      </c>
      <c r="C14" s="77">
        <f>(C12*C13)+C12</f>
        <v>0</v>
      </c>
    </row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</sheetData>
  <sheetProtection algorithmName="SHA-512" hashValue="q3oJI2DNgd9dL14/6lSfgq9mFxgr3qQrHvCN5vb9OjGBZ/HUkKlrwgJyPR8APEX2OVSkxI4orYtGH+wYfardzA==" saltValue="bR9U2WzZQIZOY6N1cta9/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DD47-013A-4D73-86F5-6CAB4970E0CB}">
  <sheetPr codeName="Blad11">
    <tabColor rgb="FFC2E76B"/>
  </sheetPr>
  <dimension ref="A1:IG90"/>
  <sheetViews>
    <sheetView workbookViewId="0">
      <selection activeCell="J35" sqref="J35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07" t="s">
        <v>105</v>
      </c>
      <c r="B1" s="108"/>
      <c r="C1" s="109"/>
    </row>
    <row r="2" spans="1:3" x14ac:dyDescent="0.25">
      <c r="A2" s="84"/>
      <c r="B2" s="87" t="s">
        <v>47</v>
      </c>
      <c r="C2" s="88" t="s">
        <v>0</v>
      </c>
    </row>
    <row r="3" spans="1:3" x14ac:dyDescent="0.25">
      <c r="A3" s="62">
        <v>1</v>
      </c>
      <c r="B3" s="12" t="s">
        <v>33</v>
      </c>
      <c r="C3" s="3" t="s">
        <v>107</v>
      </c>
    </row>
    <row r="4" spans="1:3" x14ac:dyDescent="0.25">
      <c r="A4" s="62">
        <v>2</v>
      </c>
      <c r="B4" s="12" t="s">
        <v>108</v>
      </c>
      <c r="C4" s="3" t="s">
        <v>109</v>
      </c>
    </row>
    <row r="5" spans="1:3" x14ac:dyDescent="0.25">
      <c r="A5" s="62">
        <v>3</v>
      </c>
      <c r="B5" s="12" t="s">
        <v>110</v>
      </c>
      <c r="C5" s="3" t="s">
        <v>111</v>
      </c>
    </row>
    <row r="6" spans="1:3" x14ac:dyDescent="0.25">
      <c r="A6" s="62">
        <v>4</v>
      </c>
      <c r="B6" s="12" t="s">
        <v>112</v>
      </c>
      <c r="C6" s="3" t="s">
        <v>113</v>
      </c>
    </row>
    <row r="7" spans="1:3" s="5" customFormat="1" ht="18.75" x14ac:dyDescent="0.3">
      <c r="A7" s="63"/>
      <c r="B7" s="64" t="s">
        <v>51</v>
      </c>
      <c r="C7" s="82"/>
    </row>
    <row r="8" spans="1:3" s="5" customFormat="1" x14ac:dyDescent="0.25">
      <c r="A8" s="83"/>
      <c r="B8" s="4" t="s">
        <v>48</v>
      </c>
      <c r="C8" s="69"/>
    </row>
    <row r="9" spans="1:3" s="5" customFormat="1" x14ac:dyDescent="0.25">
      <c r="A9" s="83"/>
      <c r="B9" s="6" t="s">
        <v>2</v>
      </c>
      <c r="C9" s="66"/>
    </row>
    <row r="10" spans="1:3" s="5" customFormat="1" x14ac:dyDescent="0.25">
      <c r="A10" s="83"/>
      <c r="B10" s="6" t="s">
        <v>49</v>
      </c>
      <c r="C10" s="67"/>
    </row>
    <row r="11" spans="1:3" s="5" customFormat="1" ht="18.75" x14ac:dyDescent="0.3">
      <c r="A11" s="63"/>
      <c r="B11" s="6" t="s">
        <v>50</v>
      </c>
      <c r="C11" s="77">
        <f>(C9*C10)+C9</f>
        <v>0</v>
      </c>
    </row>
    <row r="12" spans="1:3" s="5" customFormat="1" x14ac:dyDescent="0.25"/>
    <row r="13" spans="1:3" s="5" customFormat="1" x14ac:dyDescent="0.25"/>
    <row r="14" spans="1:3" s="5" customFormat="1" x14ac:dyDescent="0.25"/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</sheetData>
  <sheetProtection algorithmName="SHA-512" hashValue="A/w7vcCEPpOzwfJxTooZGgrFSVVPYfwLSjm5tjPYFEJwdOxHYPxe2W8ENsQ+7CdPbCWy9adeIZp1/QrbXs5AAw==" saltValue="yWWxrAgbffuwF+rv5dVFXQ==" spinCount="100000" sheet="1" objects="1" scenarios="1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6</vt:i4>
      </vt:variant>
    </vt:vector>
  </HeadingPairs>
  <TitlesOfParts>
    <vt:vector size="18" baseType="lpstr">
      <vt:lpstr>Basisgegevens </vt:lpstr>
      <vt:lpstr>Totaalblad</vt:lpstr>
      <vt:lpstr>1. Touchscreen 75 inch</vt:lpstr>
      <vt:lpstr>2. Touchscreen 65 inch </vt:lpstr>
      <vt:lpstr>3. Wandmontage</vt:lpstr>
      <vt:lpstr>4. Muurlift</vt:lpstr>
      <vt:lpstr>5. Verrijdbaar onderstel</vt:lpstr>
      <vt:lpstr>6. OPS - PC Module</vt:lpstr>
      <vt:lpstr>7. Soundbar</vt:lpstr>
      <vt:lpstr>8. uurtarieven</vt:lpstr>
      <vt:lpstr>9. Accessoires</vt:lpstr>
      <vt:lpstr>10. Beheer MDM</vt:lpstr>
      <vt:lpstr>'1. Touchscreen 75 inch'!Afdrukbereik</vt:lpstr>
      <vt:lpstr>'2. Touchscreen 65 inch '!Afdrukbereik</vt:lpstr>
      <vt:lpstr>'3. Wandmontage'!Afdrukbereik</vt:lpstr>
      <vt:lpstr>'4. Muurlift'!Afdrukbereik</vt:lpstr>
      <vt:lpstr>'5.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Sjira van Nek</cp:lastModifiedBy>
  <cp:lastPrinted>2017-06-20T14:01:24Z</cp:lastPrinted>
  <dcterms:created xsi:type="dcterms:W3CDTF">2016-06-24T08:43:48Z</dcterms:created>
  <dcterms:modified xsi:type="dcterms:W3CDTF">2023-10-09T09:06:21Z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