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&amp; Bouw\Projecten 2022  Bouw\Wayfinding AMC\Publiceren Tenderned\"/>
    </mc:Choice>
  </mc:AlternateContent>
  <bookViews>
    <workbookView xWindow="11190" yWindow="-90" windowWidth="19380" windowHeight="10260"/>
  </bookViews>
  <sheets>
    <sheet name="Naleveringen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9" i="2"/>
  <c r="G18" i="2"/>
  <c r="G17" i="2"/>
  <c r="I110" i="2"/>
  <c r="G110" i="2"/>
  <c r="G108" i="2"/>
  <c r="G109" i="2"/>
  <c r="G111" i="2"/>
  <c r="G107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43" i="2"/>
  <c r="H42" i="2"/>
  <c r="H41" i="2"/>
  <c r="E36" i="2"/>
  <c r="E35" i="2"/>
  <c r="E34" i="2"/>
  <c r="E33" i="2"/>
  <c r="E32" i="2"/>
  <c r="E31" i="2"/>
  <c r="E30" i="2"/>
  <c r="E29" i="2"/>
  <c r="E28" i="2"/>
  <c r="E27" i="2"/>
  <c r="E26" i="2"/>
  <c r="E25" i="2"/>
  <c r="J61" i="2"/>
  <c r="J59" i="2"/>
  <c r="J91" i="2"/>
  <c r="G26" i="2"/>
  <c r="G27" i="2"/>
  <c r="G28" i="2"/>
  <c r="G29" i="2"/>
  <c r="G30" i="2"/>
  <c r="G31" i="2"/>
  <c r="G32" i="2"/>
  <c r="G33" i="2"/>
  <c r="G34" i="2"/>
  <c r="G35" i="2"/>
  <c r="G36" i="2"/>
  <c r="G25" i="2"/>
  <c r="I107" i="2"/>
  <c r="I108" i="2"/>
  <c r="I109" i="2"/>
  <c r="I111" i="2"/>
  <c r="J101" i="2"/>
  <c r="J100" i="2"/>
  <c r="J99" i="2"/>
  <c r="J98" i="2"/>
  <c r="J97" i="2"/>
  <c r="J96" i="2"/>
  <c r="J95" i="2"/>
  <c r="J94" i="2"/>
  <c r="J93" i="2"/>
  <c r="J92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0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G37" i="2" l="1"/>
  <c r="F17" i="2" s="1"/>
  <c r="I112" i="2"/>
  <c r="F19" i="2" s="1"/>
  <c r="J102" i="2"/>
  <c r="F18" i="2" s="1"/>
  <c r="F20" i="2" l="1"/>
</calcChain>
</file>

<file path=xl/sharedStrings.xml><?xml version="1.0" encoding="utf-8"?>
<sst xmlns="http://schemas.openxmlformats.org/spreadsheetml/2006/main" count="259" uniqueCount="210">
  <si>
    <t>Bijlage 8 Prijsopgaveformulier naleveringen</t>
  </si>
  <si>
    <t>Producten</t>
  </si>
  <si>
    <t>Legenda</t>
  </si>
  <si>
    <t>Binnenborden</t>
  </si>
  <si>
    <t>Conform bestek Mijksenaar en PvE</t>
  </si>
  <si>
    <t>gele velden in te vullen door inschrijver</t>
  </si>
  <si>
    <t>Montage, demontage en afvoeren</t>
  </si>
  <si>
    <t xml:space="preserve">Let op: vul alleen de geel gekleurde cellen! </t>
  </si>
  <si>
    <t>U dient dit prijzen invulsheet (in Excel en in ondertekende pdf) bij uw inschrijving te voegen</t>
  </si>
  <si>
    <t xml:space="preserve">Verander de format/formules niet, houd formules zichtbaar. </t>
  </si>
  <si>
    <t xml:space="preserve">In de aangeboden prijzen, kosten en vergoedingen zijn alle kosten begrepen voor het leveren van de gevraagde goederen en diensten waaronder mede wordt verstaan, </t>
  </si>
  <si>
    <t xml:space="preserve">maar daartoe niet beperkt: kosten voor personeel, parkeerkosten, verschoven uren, middelen, productiegereed maken van bestanden, materiaal, huisvesting, logistiek, ICT, bedrijfsvoering, risico, rente, winst etc. </t>
  </si>
  <si>
    <t xml:space="preserve">Na het sluiten van de overeenkomst kunnen derhalve geen extra kosten in rekening worden gebracht. U kunt geen andere kosten in rekening brengen dan de door u in de tabellen opgegeven prijs. </t>
  </si>
  <si>
    <t xml:space="preserve">Het eerste contractjaar van de Raamovereenkomst is prijsvast. Daarna is, per 1 januari, een jaarlijkse indexatie van maximaal conform NZA index, separaat personeel en materieel, toegestaan. </t>
  </si>
  <si>
    <t xml:space="preserve">Het meest recent vastgestelde percentage van het voorafgaande jaar zal hierbij van toepassing zijn. Zowel de aanbestedende dienst als de opdrachtnemer kunnen de indexering inzetten. </t>
  </si>
  <si>
    <t>Prijsbepaling van gunningscriterium "prijs" ten behoeve van economisch meest voordelige aanbieding*</t>
  </si>
  <si>
    <t>excl. btw</t>
  </si>
  <si>
    <t>incl. btw</t>
  </si>
  <si>
    <t>Ruimtenummerbordjes,inlaypapier etc. zoals hieronder gespecificeerd</t>
  </si>
  <si>
    <t>Totaalprijs levering en montage van diverse bordtypes en stickers zoals hieronder gespecificeerd</t>
  </si>
  <si>
    <t>(De)montage en afvoerkosten binnen borden en stickers</t>
  </si>
  <si>
    <t>Totaal</t>
  </si>
  <si>
    <t>* dit invulsheet betreft alleen de naleveringen, gunningscriterium prijs wordt beoordeeld op basis van hoofdopdracht en naleveringen tezamen</t>
  </si>
  <si>
    <t>Prijsplafond excl. btw</t>
  </si>
  <si>
    <t>Prijs excl. BTW</t>
  </si>
  <si>
    <t>BTW</t>
  </si>
  <si>
    <t xml:space="preserve">Fictieve weging: </t>
  </si>
  <si>
    <t>Ruimtenummerbordje per stuk conform bestek Mijksenaar excl. montage en excl. inlay, excl. voorrijkosten</t>
  </si>
  <si>
    <t>Inlaypapier voor 250 prints met scheurranden aansluitend op afmetingen ruimtenummerbordje zonder print, excl. voorijkosten</t>
  </si>
  <si>
    <t>Ruimtenummerbordje per stuk incl. montage, inlay papier, inlay productie en incl. demontage en afvoeren van oud bordje (incl. bijkomende kosten) excl. voorrijkosten</t>
  </si>
  <si>
    <t>Inlaypapier inclusief inlay productie incl. aanbrengen excl. voorrijkosten</t>
  </si>
  <si>
    <t>Meerprijs voor hoesje verwisselbare inlays</t>
  </si>
  <si>
    <t>Contrafolie incl. montage t.b.v. ruimtenummerbordjes op glas</t>
  </si>
  <si>
    <t>Levering van kliklijst Informatie A4 formaat excl. voorrijkosten</t>
  </si>
  <si>
    <t>Kliklijst Informatie A4 formaat incl. inlay papier, verwerking van informatie uit excel naar productiebestand, productie inlay en montage op locatie excl. voorrijkosten</t>
  </si>
  <si>
    <r>
      <t>Levering van kliklijst Informatie A3 formaat excl. voorrijkosten</t>
    </r>
    <r>
      <rPr>
        <sz val="10"/>
        <color rgb="FFFF0000"/>
        <rFont val="Calibri"/>
        <family val="2"/>
        <scheme val="minor"/>
      </rPr>
      <t xml:space="preserve"> </t>
    </r>
  </si>
  <si>
    <t>Kliklijst Informatie A3 formaat incl. inlay papier, verwerkign van informatie uit excel naar productiebestand, productie inlay en montage op locatie excl. voorrijkosten</t>
  </si>
  <si>
    <t>Voorrijkosten van totale rit tussen Amsterdam UMC locatie AMC en locatie van Opdrachtnemer</t>
  </si>
  <si>
    <t>n.v.t.</t>
  </si>
  <si>
    <t>Voorijkosten van totale rit tussen Amsterdam UMC locatie Vumc en locatie van Opdrachtnemer</t>
  </si>
  <si>
    <t>TOTAAL</t>
  </si>
  <si>
    <t>Code</t>
  </si>
  <si>
    <t>Bordtype</t>
  </si>
  <si>
    <t>aantal zijdes</t>
  </si>
  <si>
    <t>Afmeting</t>
  </si>
  <si>
    <t>Prijsplafond (inclusief montage) excl. btw</t>
  </si>
  <si>
    <t>Prijs incl. montage*, excl. voorrijkosten, excl. btw</t>
  </si>
  <si>
    <t>Fictieve weging</t>
  </si>
  <si>
    <t>IXV</t>
  </si>
  <si>
    <t>Verpleegafdeling Overzicht</t>
  </si>
  <si>
    <t>Kliklijst: A3 staand</t>
  </si>
  <si>
    <t>IXR</t>
  </si>
  <si>
    <t>Route Overzicht</t>
  </si>
  <si>
    <t>IXL.M</t>
  </si>
  <si>
    <t>Index Lift - M</t>
  </si>
  <si>
    <t>Kliklijst: A3 staand + Bord: 300 x 300 mm</t>
  </si>
  <si>
    <t>IXL.S</t>
  </si>
  <si>
    <t>Index Lift - S</t>
  </si>
  <si>
    <t>Kliklijst: A4 staand + Bord: 210 x 210 mm</t>
  </si>
  <si>
    <t>IXT.S</t>
  </si>
  <si>
    <t>Index Trap - S</t>
  </si>
  <si>
    <t>H.S.L</t>
  </si>
  <si>
    <t>HWW - Staand - L</t>
  </si>
  <si>
    <t>Zonder bandje</t>
  </si>
  <si>
    <t>H.S.L - vanen groot</t>
  </si>
  <si>
    <t>Losse vanen - groot</t>
  </si>
  <si>
    <t>Vanen: 1000 x 100 mm</t>
  </si>
  <si>
    <t>H.S.L - vanen klein</t>
  </si>
  <si>
    <t>Losse vanen - klein</t>
  </si>
  <si>
    <t>Vanen: 750 x 60 mm</t>
  </si>
  <si>
    <t>H.S.M</t>
  </si>
  <si>
    <t>HWW - Staand - M</t>
  </si>
  <si>
    <t>Met bandje: 250 x 75 mm</t>
  </si>
  <si>
    <t>H.S.M - vanen groot</t>
  </si>
  <si>
    <t>Vanen: 750 x 75 mm</t>
  </si>
  <si>
    <t>H.S.M - vanen klein</t>
  </si>
  <si>
    <t>Vanen: 500 x 50 mm</t>
  </si>
  <si>
    <t>H.H</t>
  </si>
  <si>
    <t>Handwegwijzer - Hangend</t>
  </si>
  <si>
    <t>Met bandje: 250 x 50 mm</t>
  </si>
  <si>
    <t>H.H - vanen</t>
  </si>
  <si>
    <t>Losse vanen</t>
  </si>
  <si>
    <t>H.PG</t>
  </si>
  <si>
    <t>Additionele plattegrond bij handwegwijzer</t>
  </si>
  <si>
    <t>Totaal: 300 x 700 mm</t>
  </si>
  <si>
    <t>PG</t>
  </si>
  <si>
    <t>Wandplattegrond</t>
  </si>
  <si>
    <t>Totaal: 600 x 1400 mm</t>
  </si>
  <si>
    <t>V.L.6.DZ</t>
  </si>
  <si>
    <t>Verwijzing - L - 6 - DZ</t>
  </si>
  <si>
    <t>Totaal: 1600 x 660 mm</t>
  </si>
  <si>
    <t>V.L.6.EZ</t>
  </si>
  <si>
    <t>Verwijzing - L - 6 - EZ</t>
  </si>
  <si>
    <t>V.L.5.EZ</t>
  </si>
  <si>
    <t>Verwijzing - L - 5 - EZ</t>
  </si>
  <si>
    <t>Totaal: 1600 x 560 mm</t>
  </si>
  <si>
    <t>V.L.3.EZ</t>
  </si>
  <si>
    <t>Verwijzing - L - 3 - EZ</t>
  </si>
  <si>
    <t>Totaal: 1600 x 360 mm</t>
  </si>
  <si>
    <t>V.L.1.EZ</t>
  </si>
  <si>
    <t>Verwijzing - L - 1 - EZ</t>
  </si>
  <si>
    <t>Totaal: 1600 x 160 mm</t>
  </si>
  <si>
    <t>Sticker voor verwijsbord L</t>
  </si>
  <si>
    <t>Sticker</t>
  </si>
  <si>
    <t>Afhankelijk van type L bord</t>
  </si>
  <si>
    <t>V.M.5.DZ</t>
  </si>
  <si>
    <t>Verwijzing - M - 5 - DZ</t>
  </si>
  <si>
    <t>Totaal: 1200 x 425 mm</t>
  </si>
  <si>
    <t>V.M.5.EZ</t>
  </si>
  <si>
    <t>Verwijzing - M - 5 - EZ</t>
  </si>
  <si>
    <t>V.M.4.DZ</t>
  </si>
  <si>
    <t>Verwijzing - M - 4 - DZ</t>
  </si>
  <si>
    <t>Totaal: 1200 x 350 mm</t>
  </si>
  <si>
    <t>V.M.4.EZ</t>
  </si>
  <si>
    <t>Verwijzing - M - 4 - EZ</t>
  </si>
  <si>
    <t>V.M.3.DZ</t>
  </si>
  <si>
    <t>Verwijzing - M - 3 - DZ</t>
  </si>
  <si>
    <t>Totaal: 1200 x 275 mm</t>
  </si>
  <si>
    <t>V.M.3.EZ</t>
  </si>
  <si>
    <t>Verwijzing - M - 3 - EZ</t>
  </si>
  <si>
    <t>V.M.1.DZ</t>
  </si>
  <si>
    <t>Verwijzing - M - 1 - DZ</t>
  </si>
  <si>
    <t>Totaal: 1200 x 125 mm</t>
  </si>
  <si>
    <t>V.M.1.EZ</t>
  </si>
  <si>
    <t>Verwijzing - M - 1 - EZ</t>
  </si>
  <si>
    <t>V.MS.2.DZ</t>
  </si>
  <si>
    <t>Verwijzing - MS - 2 - DZ</t>
  </si>
  <si>
    <t>Totaal: 900 x 200 mm</t>
  </si>
  <si>
    <t>V.MS.2.EZ</t>
  </si>
  <si>
    <t>Verwijzing - MS - 2 - EZ</t>
  </si>
  <si>
    <t>V.MS.1.DZ</t>
  </si>
  <si>
    <t>Verwijzing - MS - 1 - DZ</t>
  </si>
  <si>
    <t>Totaal: 900 x 125 mm</t>
  </si>
  <si>
    <t>V.MS.1.EZ</t>
  </si>
  <si>
    <t>Verwijzing - MS - 1 - EZ</t>
  </si>
  <si>
    <t>Sticker voor verwijsbord M</t>
  </si>
  <si>
    <t>Afhankelijk van type M bord</t>
  </si>
  <si>
    <t>V.S.3.DZ</t>
  </si>
  <si>
    <t>Verwijzing - S - 3 - DZ</t>
  </si>
  <si>
    <t>Totaal: 1200 x 200 mm</t>
  </si>
  <si>
    <t>V.S.3.EZ</t>
  </si>
  <si>
    <t>Verwijzing - S - 3 - EZ</t>
  </si>
  <si>
    <t>V.S.1.DZ</t>
  </si>
  <si>
    <t>Verwijzing - S - 1 - DZ</t>
  </si>
  <si>
    <t>Totaal: 1200 x 100 mm</t>
  </si>
  <si>
    <t>V.S.1.EZ</t>
  </si>
  <si>
    <t>Verwijzing - S - 1 - EZ</t>
  </si>
  <si>
    <t>V.SS.1.DZ</t>
  </si>
  <si>
    <t>Verwijzing - SS - 1 - DZ</t>
  </si>
  <si>
    <t>Totaal: 750 x 100 mm</t>
  </si>
  <si>
    <t>V.SS.1.EZ</t>
  </si>
  <si>
    <t>Verwijzing - SS - 1 - EZ</t>
  </si>
  <si>
    <t>Sticker voor verwijsbord S</t>
  </si>
  <si>
    <t>Afhankelijk van type S bord</t>
  </si>
  <si>
    <t>ID.L.DZ</t>
  </si>
  <si>
    <t>Identificatie - L - DZ</t>
  </si>
  <si>
    <t>Totaal: 300 x 360 mm</t>
  </si>
  <si>
    <t>ID.L.EZ</t>
  </si>
  <si>
    <t>Identificatie - L - EZ</t>
  </si>
  <si>
    <t>Sticker voor identificatie L</t>
  </si>
  <si>
    <t>O.b.v. afmetingen ID.L.EZ</t>
  </si>
  <si>
    <t>ID.S.DZ</t>
  </si>
  <si>
    <t>Identificatie - S - DZ</t>
  </si>
  <si>
    <t>Totaal: 200 x 240 mm</t>
  </si>
  <si>
    <t>ID.S.EZ</t>
  </si>
  <si>
    <t>Identificatie - S - EZ</t>
  </si>
  <si>
    <t>Sticker voor identificatie S</t>
  </si>
  <si>
    <t>O.b.v. afmetingen ID.S.EZ</t>
  </si>
  <si>
    <t>ID.H.2.DZ</t>
  </si>
  <si>
    <t>Identificatie - Hier Is - 2 - DZ</t>
  </si>
  <si>
    <t>ID.H.1.DZ</t>
  </si>
  <si>
    <t>Identificatie - Hier Is - 1 - DZ</t>
  </si>
  <si>
    <t>ID.H.1.EZ</t>
  </si>
  <si>
    <t>Identificatie - Hier Is - 1 - EZ</t>
  </si>
  <si>
    <t>Sticker voor identificatie Hier is</t>
  </si>
  <si>
    <t>Afhankelijk van type identificatie</t>
  </si>
  <si>
    <t>ID.D</t>
  </si>
  <si>
    <t>Identificatie Deur (in Sign Agent)</t>
  </si>
  <si>
    <t>Sticker: 200 x 200 mm</t>
  </si>
  <si>
    <t>Identificatie Deur (niet in Sign Agent)</t>
  </si>
  <si>
    <t>ID.DB</t>
  </si>
  <si>
    <t>Identificatie Deur BOH</t>
  </si>
  <si>
    <t>ID.R.EZ</t>
  </si>
  <si>
    <t>Identificatie - Route / Afdeling</t>
  </si>
  <si>
    <t>Totaal: 900 x 75 mm</t>
  </si>
  <si>
    <t>ID.R.DZ</t>
  </si>
  <si>
    <t>ID.R.A3</t>
  </si>
  <si>
    <t>Kliklijst: A3 liggend</t>
  </si>
  <si>
    <t>ID.V</t>
  </si>
  <si>
    <t>Identificatie - Verdieping</t>
  </si>
  <si>
    <t>Totaal: 300 x 300 mm</t>
  </si>
  <si>
    <t>* Let op: in het prijzenblad voor de hoofdopdracht is dit excl. montage, in het prijzenblad voor de naleveringen is dit incl. montage.</t>
  </si>
  <si>
    <t xml:space="preserve">(De)montage en afvoerkosten binnen borden en stickers* </t>
  </si>
  <si>
    <t>Soort</t>
  </si>
  <si>
    <t>Prijsplafond</t>
  </si>
  <si>
    <t>Prijs per stuk, excl. voorrijkosten</t>
  </si>
  <si>
    <t>Weging</t>
  </si>
  <si>
    <t>Demonteren en afvoeren kliklijsten</t>
  </si>
  <si>
    <t>Verwijderen van een deursticker op een deur (max 30 bij 30 cm)</t>
  </si>
  <si>
    <t xml:space="preserve">Demonteren en verwijderen van een bordje op een deur </t>
  </si>
  <si>
    <t xml:space="preserve">Demonteren en verwijderen van een bordje op een wand </t>
  </si>
  <si>
    <t>Demonteren en verwijderen van een hangend bord aan een systeem plafond</t>
  </si>
  <si>
    <t xml:space="preserve">* De door u opgegeven prijzen dienen alle door u voor de levering en de betreffende dienst of product in rekening te brengen kosten te omvatten. </t>
  </si>
  <si>
    <t xml:space="preserve">U kunt voor de levering van het product geen andere kosten in rekening brengen dan de door u in de tabellen opgegeven prijs. </t>
  </si>
  <si>
    <t xml:space="preserve">Inschrijver verklaart de gevraagde producten tegen de in dit Formulier aangeboden prijzen te leveren. Bovenstaande tarieven gelden tot en met afronding hoofdopdracht. </t>
  </si>
  <si>
    <t>Naam</t>
  </si>
  <si>
    <t>Functie</t>
  </si>
  <si>
    <t>Onderneming</t>
  </si>
  <si>
    <t>Handtekening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</si>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</sst>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F0"/>
      <name val="Calibri"/>
      <family val="2"/>
      <scheme val="minor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000000"/>
      <name val="Calibri"/>
    </font>
    <font>
      <sz val="10"/>
      <color rgb="FF000000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6A975C"/>
        <bgColor rgb="FF6A975C"/>
      </patternFill>
    </fill>
    <fill>
      <patternFill patternType="solid">
        <fgColor rgb="FF364D2F"/>
        <bgColor rgb="FF364D2F"/>
      </patternFill>
    </fill>
    <fill>
      <patternFill patternType="solid">
        <fgColor rgb="FFDE4C88"/>
        <bgColor rgb="FFDE4C88"/>
      </patternFill>
    </fill>
    <fill>
      <patternFill patternType="solid">
        <fgColor rgb="FF2FFF00"/>
        <bgColor rgb="FF2FFF00"/>
      </patternFill>
    </fill>
    <fill>
      <patternFill patternType="solid">
        <fgColor rgb="FF19A900"/>
        <bgColor rgb="FF19A900"/>
      </patternFill>
    </fill>
    <fill>
      <patternFill patternType="solid">
        <fgColor rgb="FF0C5000"/>
        <bgColor rgb="FF0C5000"/>
      </patternFill>
    </fill>
    <fill>
      <patternFill patternType="solid">
        <fgColor rgb="FF3E35C1"/>
        <bgColor rgb="FF3E35C1"/>
      </patternFill>
    </fill>
    <fill>
      <patternFill patternType="solid">
        <fgColor rgb="FF7F8808"/>
        <bgColor rgb="FF7F8808"/>
      </patternFill>
    </fill>
    <fill>
      <patternFill patternType="solid">
        <fgColor rgb="FFF89CF0"/>
        <bgColor rgb="FFF89CF0"/>
      </patternFill>
    </fill>
    <fill>
      <patternFill patternType="solid">
        <fgColor rgb="FF5C5F61"/>
        <bgColor rgb="FF5C5F61"/>
      </patternFill>
    </fill>
    <fill>
      <patternFill patternType="solid">
        <fgColor rgb="FFF38130"/>
        <bgColor rgb="FFF38130"/>
      </patternFill>
    </fill>
    <fill>
      <patternFill patternType="solid">
        <fgColor rgb="FF965F46"/>
        <bgColor rgb="FF965F46"/>
      </patternFill>
    </fill>
    <fill>
      <patternFill patternType="solid">
        <fgColor rgb="FF00A79D"/>
        <bgColor rgb="FF00A79D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6" fillId="0" borderId="0"/>
    <xf numFmtId="0" fontId="1" fillId="0" borderId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8">
    <xf numFmtId="0" fontId="0" fillId="0" borderId="0" xfId="0"/>
    <xf numFmtId="0" fontId="5" fillId="0" borderId="0" xfId="0" applyFont="1"/>
    <xf numFmtId="0" fontId="8" fillId="0" borderId="0" xfId="0" applyFont="1"/>
    <xf numFmtId="0" fontId="8" fillId="0" borderId="8" xfId="0" applyFont="1" applyBorder="1"/>
    <xf numFmtId="0" fontId="10" fillId="0" borderId="0" xfId="0" applyFont="1"/>
    <xf numFmtId="0" fontId="3" fillId="0" borderId="0" xfId="0" applyFont="1"/>
    <xf numFmtId="0" fontId="0" fillId="0" borderId="0" xfId="0" applyAlignment="1" applyProtection="1">
      <alignment vertical="top"/>
      <protection locked="0"/>
    </xf>
    <xf numFmtId="0" fontId="12" fillId="0" borderId="0" xfId="0" applyFont="1"/>
    <xf numFmtId="0" fontId="12" fillId="0" borderId="0" xfId="0" applyFont="1" applyAlignment="1">
      <alignment horizontal="left" vertical="top" wrapText="1"/>
    </xf>
    <xf numFmtId="6" fontId="12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top"/>
    </xf>
    <xf numFmtId="8" fontId="12" fillId="0" borderId="0" xfId="0" applyNumberFormat="1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/>
    <xf numFmtId="0" fontId="12" fillId="6" borderId="4" xfId="0" applyFont="1" applyFill="1" applyBorder="1" applyAlignment="1">
      <alignment vertical="center"/>
    </xf>
    <xf numFmtId="0" fontId="8" fillId="0" borderId="4" xfId="0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44" fontId="8" fillId="0" borderId="14" xfId="0" applyNumberFormat="1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8" fontId="17" fillId="0" borderId="0" xfId="0" applyNumberFormat="1" applyFont="1"/>
    <xf numFmtId="0" fontId="16" fillId="6" borderId="4" xfId="0" applyFont="1" applyFill="1" applyBorder="1" applyAlignment="1">
      <alignment horizontal="right" vertical="center"/>
    </xf>
    <xf numFmtId="0" fontId="15" fillId="0" borderId="0" xfId="0" applyFont="1"/>
    <xf numFmtId="165" fontId="8" fillId="0" borderId="0" xfId="0" applyNumberFormat="1" applyFont="1"/>
    <xf numFmtId="0" fontId="19" fillId="0" borderId="20" xfId="0" applyFont="1" applyBorder="1"/>
    <xf numFmtId="0" fontId="19" fillId="0" borderId="0" xfId="0" applyFont="1"/>
    <xf numFmtId="0" fontId="8" fillId="2" borderId="4" xfId="0" applyFont="1" applyFill="1" applyBorder="1"/>
    <xf numFmtId="0" fontId="20" fillId="0" borderId="4" xfId="0" applyFont="1" applyBorder="1"/>
    <xf numFmtId="0" fontId="19" fillId="0" borderId="29" xfId="0" applyFont="1" applyBorder="1"/>
    <xf numFmtId="0" fontId="13" fillId="0" borderId="0" xfId="0" applyFont="1" applyAlignment="1">
      <alignment wrapText="1"/>
    </xf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 applyAlignment="1">
      <alignment horizontal="center"/>
    </xf>
    <xf numFmtId="0" fontId="8" fillId="0" borderId="25" xfId="0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12" fillId="0" borderId="12" xfId="0" applyFont="1" applyBorder="1"/>
    <xf numFmtId="0" fontId="12" fillId="0" borderId="25" xfId="0" applyFont="1" applyBorder="1"/>
    <xf numFmtId="0" fontId="8" fillId="0" borderId="26" xfId="0" applyFont="1" applyBorder="1"/>
    <xf numFmtId="0" fontId="8" fillId="0" borderId="27" xfId="0" applyFont="1" applyBorder="1" applyAlignment="1">
      <alignment horizontal="center"/>
    </xf>
    <xf numFmtId="0" fontId="8" fillId="0" borderId="27" xfId="0" applyFont="1" applyBorder="1"/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44" fontId="8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44" fontId="12" fillId="0" borderId="21" xfId="0" applyNumberFormat="1" applyFont="1" applyBorder="1" applyAlignment="1">
      <alignment horizontal="center" wrapText="1"/>
    </xf>
    <xf numFmtId="44" fontId="12" fillId="0" borderId="14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 wrapText="1"/>
    </xf>
    <xf numFmtId="1" fontId="12" fillId="0" borderId="14" xfId="0" applyNumberFormat="1" applyFont="1" applyBorder="1" applyAlignment="1">
      <alignment horizontal="center"/>
    </xf>
    <xf numFmtId="0" fontId="18" fillId="7" borderId="35" xfId="0" applyFont="1" applyFill="1" applyBorder="1"/>
    <xf numFmtId="0" fontId="18" fillId="7" borderId="36" xfId="0" applyFont="1" applyFill="1" applyBorder="1"/>
    <xf numFmtId="0" fontId="21" fillId="8" borderId="35" xfId="0" applyFont="1" applyFill="1" applyBorder="1"/>
    <xf numFmtId="0" fontId="21" fillId="8" borderId="36" xfId="0" applyFont="1" applyFill="1" applyBorder="1"/>
    <xf numFmtId="0" fontId="18" fillId="19" borderId="35" xfId="0" applyFont="1" applyFill="1" applyBorder="1"/>
    <xf numFmtId="0" fontId="18" fillId="19" borderId="36" xfId="0" applyFont="1" applyFill="1" applyBorder="1"/>
    <xf numFmtId="0" fontId="21" fillId="9" borderId="38" xfId="0" applyFont="1" applyFill="1" applyBorder="1"/>
    <xf numFmtId="0" fontId="21" fillId="9" borderId="36" xfId="0" applyFont="1" applyFill="1" applyBorder="1"/>
    <xf numFmtId="0" fontId="18" fillId="10" borderId="35" xfId="0" applyFont="1" applyFill="1" applyBorder="1"/>
    <xf numFmtId="0" fontId="18" fillId="10" borderId="36" xfId="0" applyFont="1" applyFill="1" applyBorder="1"/>
    <xf numFmtId="0" fontId="21" fillId="11" borderId="35" xfId="0" applyFont="1" applyFill="1" applyBorder="1"/>
    <xf numFmtId="0" fontId="21" fillId="11" borderId="36" xfId="0" applyFont="1" applyFill="1" applyBorder="1"/>
    <xf numFmtId="0" fontId="21" fillId="11" borderId="38" xfId="0" applyFont="1" applyFill="1" applyBorder="1"/>
    <xf numFmtId="0" fontId="21" fillId="12" borderId="35" xfId="0" applyFont="1" applyFill="1" applyBorder="1"/>
    <xf numFmtId="0" fontId="21" fillId="12" borderId="36" xfId="0" applyFont="1" applyFill="1" applyBorder="1"/>
    <xf numFmtId="0" fontId="21" fillId="13" borderId="35" xfId="0" applyFont="1" applyFill="1" applyBorder="1"/>
    <xf numFmtId="0" fontId="21" fillId="13" borderId="37" xfId="0" applyFont="1" applyFill="1" applyBorder="1"/>
    <xf numFmtId="0" fontId="21" fillId="13" borderId="34" xfId="0" applyFont="1" applyFill="1" applyBorder="1"/>
    <xf numFmtId="0" fontId="21" fillId="13" borderId="36" xfId="0" applyFont="1" applyFill="1" applyBorder="1"/>
    <xf numFmtId="0" fontId="21" fillId="14" borderId="35" xfId="0" applyFont="1" applyFill="1" applyBorder="1"/>
    <xf numFmtId="0" fontId="21" fillId="14" borderId="36" xfId="0" applyFont="1" applyFill="1" applyBorder="1"/>
    <xf numFmtId="0" fontId="18" fillId="15" borderId="35" xfId="0" applyFont="1" applyFill="1" applyBorder="1"/>
    <xf numFmtId="0" fontId="18" fillId="15" borderId="36" xfId="0" applyFont="1" applyFill="1" applyBorder="1"/>
    <xf numFmtId="0" fontId="21" fillId="16" borderId="39" xfId="0" applyFont="1" applyFill="1" applyBorder="1"/>
    <xf numFmtId="0" fontId="18" fillId="17" borderId="35" xfId="0" applyFont="1" applyFill="1" applyBorder="1"/>
    <xf numFmtId="0" fontId="18" fillId="17" borderId="36" xfId="0" applyFont="1" applyFill="1" applyBorder="1"/>
    <xf numFmtId="0" fontId="14" fillId="0" borderId="38" xfId="0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44" fontId="8" fillId="0" borderId="12" xfId="0" applyNumberFormat="1" applyFont="1" applyBorder="1"/>
    <xf numFmtId="44" fontId="8" fillId="0" borderId="25" xfId="0" applyNumberFormat="1" applyFont="1" applyBorder="1"/>
    <xf numFmtId="44" fontId="12" fillId="0" borderId="12" xfId="0" applyNumberFormat="1" applyFont="1" applyBorder="1"/>
    <xf numFmtId="44" fontId="12" fillId="0" borderId="25" xfId="0" applyNumberFormat="1" applyFont="1" applyBorder="1"/>
    <xf numFmtId="44" fontId="8" fillId="0" borderId="27" xfId="0" applyNumberFormat="1" applyFont="1" applyBorder="1"/>
    <xf numFmtId="44" fontId="8" fillId="2" borderId="8" xfId="6" applyFont="1" applyFill="1" applyBorder="1"/>
    <xf numFmtId="44" fontId="8" fillId="2" borderId="24" xfId="6" applyFont="1" applyFill="1" applyBorder="1"/>
    <xf numFmtId="44" fontId="12" fillId="2" borderId="8" xfId="6" applyFont="1" applyFill="1" applyBorder="1"/>
    <xf numFmtId="44" fontId="8" fillId="2" borderId="26" xfId="6" applyFont="1" applyFill="1" applyBorder="1"/>
    <xf numFmtId="44" fontId="8" fillId="2" borderId="25" xfId="6" applyFont="1" applyFill="1" applyBorder="1"/>
    <xf numFmtId="44" fontId="12" fillId="2" borderId="25" xfId="6" applyFont="1" applyFill="1" applyBorder="1"/>
    <xf numFmtId="44" fontId="8" fillId="2" borderId="19" xfId="0" applyNumberFormat="1" applyFont="1" applyFill="1" applyBorder="1" applyAlignment="1">
      <alignment horizontal="center"/>
    </xf>
    <xf numFmtId="44" fontId="8" fillId="2" borderId="20" xfId="0" applyNumberFormat="1" applyFont="1" applyFill="1" applyBorder="1" applyAlignment="1">
      <alignment horizontal="center"/>
    </xf>
    <xf numFmtId="44" fontId="4" fillId="0" borderId="14" xfId="0" applyNumberFormat="1" applyFont="1" applyBorder="1" applyAlignment="1">
      <alignment horizontal="center"/>
    </xf>
    <xf numFmtId="0" fontId="21" fillId="18" borderId="43" xfId="0" applyFont="1" applyFill="1" applyBorder="1"/>
    <xf numFmtId="44" fontId="8" fillId="0" borderId="23" xfId="0" applyNumberFormat="1" applyFont="1" applyBorder="1"/>
    <xf numFmtId="44" fontId="8" fillId="2" borderId="22" xfId="6" applyFont="1" applyFill="1" applyBorder="1"/>
    <xf numFmtId="44" fontId="0" fillId="0" borderId="38" xfId="0" applyNumberFormat="1" applyBorder="1"/>
    <xf numFmtId="0" fontId="4" fillId="0" borderId="0" xfId="0" applyFont="1"/>
    <xf numFmtId="0" fontId="8" fillId="0" borderId="45" xfId="0" applyFont="1" applyBorder="1"/>
    <xf numFmtId="0" fontId="12" fillId="0" borderId="4" xfId="0" applyFont="1" applyBorder="1" applyAlignment="1">
      <alignment vertical="center"/>
    </xf>
    <xf numFmtId="0" fontId="18" fillId="0" borderId="19" xfId="0" applyFont="1" applyBorder="1"/>
    <xf numFmtId="0" fontId="18" fillId="0" borderId="18" xfId="0" applyFont="1" applyBorder="1"/>
    <xf numFmtId="0" fontId="18" fillId="0" borderId="20" xfId="0" applyFont="1" applyBorder="1"/>
    <xf numFmtId="44" fontId="12" fillId="2" borderId="4" xfId="0" applyNumberFormat="1" applyFont="1" applyFill="1" applyBorder="1" applyAlignment="1">
      <alignment horizontal="center" vertical="center"/>
    </xf>
    <xf numFmtId="8" fontId="14" fillId="0" borderId="4" xfId="0" applyNumberFormat="1" applyFont="1" applyBorder="1" applyAlignment="1">
      <alignment vertical="top" wrapText="1"/>
    </xf>
    <xf numFmtId="0" fontId="4" fillId="0" borderId="14" xfId="0" applyFont="1" applyBorder="1" applyAlignment="1">
      <alignment horizont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2" fillId="0" borderId="0" xfId="0" applyFont="1"/>
    <xf numFmtId="0" fontId="11" fillId="0" borderId="0" xfId="0" applyFont="1"/>
    <xf numFmtId="0" fontId="16" fillId="0" borderId="0" xfId="0" applyFont="1"/>
    <xf numFmtId="8" fontId="14" fillId="0" borderId="40" xfId="0" applyNumberFormat="1" applyFont="1" applyBorder="1" applyAlignment="1">
      <alignment vertical="center" wrapText="1"/>
    </xf>
    <xf numFmtId="8" fontId="14" fillId="0" borderId="42" xfId="0" applyNumberFormat="1" applyFont="1" applyBorder="1" applyAlignment="1">
      <alignment horizontal="left" vertical="center" wrapText="1"/>
    </xf>
    <xf numFmtId="44" fontId="8" fillId="0" borderId="12" xfId="6" applyFont="1" applyFill="1" applyBorder="1"/>
    <xf numFmtId="44" fontId="8" fillId="0" borderId="21" xfId="0" applyNumberFormat="1" applyFont="1" applyBorder="1" applyAlignment="1">
      <alignment horizontal="center" wrapText="1"/>
    </xf>
    <xf numFmtId="44" fontId="12" fillId="0" borderId="4" xfId="0" applyNumberFormat="1" applyFont="1" applyBorder="1" applyAlignment="1">
      <alignment horizontal="center" vertical="center"/>
    </xf>
    <xf numFmtId="44" fontId="8" fillId="0" borderId="46" xfId="6" applyFont="1" applyFill="1" applyBorder="1"/>
    <xf numFmtId="0" fontId="23" fillId="0" borderId="0" xfId="0" applyFont="1"/>
    <xf numFmtId="0" fontId="8" fillId="2" borderId="3" xfId="0" applyFont="1" applyFill="1" applyBorder="1" applyAlignment="1" applyProtection="1">
      <alignment vertical="top"/>
      <protection locked="0"/>
    </xf>
    <xf numFmtId="0" fontId="3" fillId="0" borderId="0" xfId="0" applyFont="1" applyFill="1"/>
    <xf numFmtId="0" fontId="9" fillId="0" borderId="28" xfId="0" applyFont="1" applyFill="1" applyBorder="1"/>
    <xf numFmtId="165" fontId="8" fillId="0" borderId="1" xfId="0" applyNumberFormat="1" applyFont="1" applyBorder="1"/>
    <xf numFmtId="165" fontId="4" fillId="0" borderId="1" xfId="0" applyNumberFormat="1" applyFont="1" applyBorder="1"/>
    <xf numFmtId="0" fontId="13" fillId="0" borderId="14" xfId="0" applyFont="1" applyBorder="1" applyAlignment="1">
      <alignment wrapText="1"/>
    </xf>
    <xf numFmtId="165" fontId="8" fillId="0" borderId="14" xfId="0" applyNumberFormat="1" applyFont="1" applyBorder="1"/>
    <xf numFmtId="165" fontId="4" fillId="0" borderId="14" xfId="0" applyNumberFormat="1" applyFont="1" applyBorder="1"/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3" fillId="0" borderId="1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4" fontId="8" fillId="2" borderId="19" xfId="0" applyNumberFormat="1" applyFont="1" applyFill="1" applyBorder="1" applyAlignment="1">
      <alignment horizontal="center"/>
    </xf>
    <xf numFmtId="44" fontId="8" fillId="2" borderId="20" xfId="0" applyNumberFormat="1" applyFont="1" applyFill="1" applyBorder="1" applyAlignment="1">
      <alignment horizontal="center"/>
    </xf>
    <xf numFmtId="44" fontId="8" fillId="2" borderId="14" xfId="0" applyNumberFormat="1" applyFont="1" applyFill="1" applyBorder="1" applyAlignment="1"/>
    <xf numFmtId="44" fontId="0" fillId="0" borderId="14" xfId="0" applyNumberFormat="1" applyBorder="1" applyAlignment="1"/>
    <xf numFmtId="0" fontId="3" fillId="3" borderId="32" xfId="0" applyFont="1" applyFill="1" applyBorder="1" applyAlignment="1">
      <alignment horizontal="left"/>
    </xf>
    <xf numFmtId="0" fontId="3" fillId="3" borderId="33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44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19" fillId="0" borderId="19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9" fillId="0" borderId="28" xfId="0" applyFont="1" applyBorder="1" applyAlignment="1">
      <alignment horizontal="left"/>
    </xf>
    <xf numFmtId="0" fontId="19" fillId="0" borderId="29" xfId="0" applyFont="1" applyBorder="1" applyAlignment="1">
      <alignment horizontal="left"/>
    </xf>
    <xf numFmtId="0" fontId="19" fillId="0" borderId="30" xfId="0" applyFont="1" applyBorder="1" applyAlignment="1">
      <alignment horizontal="left"/>
    </xf>
    <xf numFmtId="0" fontId="19" fillId="0" borderId="31" xfId="0" applyFont="1" applyBorder="1" applyAlignment="1">
      <alignment horizontal="left"/>
    </xf>
    <xf numFmtId="0" fontId="24" fillId="0" borderId="47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2" borderId="6" xfId="0" applyFont="1" applyFill="1" applyBorder="1" applyAlignment="1" applyProtection="1">
      <alignment vertical="top"/>
      <protection locked="0"/>
    </xf>
    <xf numFmtId="0" fontId="8" fillId="2" borderId="8" xfId="0" applyFont="1" applyFill="1" applyBorder="1" applyAlignment="1" applyProtection="1">
      <alignment vertical="top"/>
      <protection locked="0"/>
    </xf>
    <xf numFmtId="0" fontId="8" fillId="2" borderId="10" xfId="0" applyFont="1" applyFill="1" applyBorder="1" applyAlignment="1" applyProtection="1">
      <alignment vertical="top"/>
      <protection locked="0"/>
    </xf>
    <xf numFmtId="0" fontId="8" fillId="0" borderId="15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12" fillId="5" borderId="5" xfId="0" applyFont="1" applyFill="1" applyBorder="1" applyAlignment="1">
      <alignment horizontal="left" vertical="top" wrapText="1"/>
    </xf>
    <xf numFmtId="0" fontId="12" fillId="5" borderId="6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left" vertical="top" wrapText="1"/>
    </xf>
    <xf numFmtId="0" fontId="12" fillId="5" borderId="10" xfId="0" applyFont="1" applyFill="1" applyBorder="1" applyAlignment="1">
      <alignment horizontal="left" vertical="top" wrapText="1"/>
    </xf>
  </cellXfs>
  <cellStyles count="7">
    <cellStyle name="Standaard" xfId="0" builtinId="0"/>
    <cellStyle name="Standaard 2" xfId="2"/>
    <cellStyle name="Standaard 2 2" xfId="5"/>
    <cellStyle name="Standaard 3" xfId="1"/>
    <cellStyle name="Standaard 4" xfId="4"/>
    <cellStyle name="Valuta" xfId="6" builtinId="4"/>
    <cellStyle name="Valut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26"/>
  <sheetViews>
    <sheetView tabSelected="1" topLeftCell="A102" zoomScale="70" zoomScaleNormal="70" workbookViewId="0">
      <selection activeCell="E114" sqref="E114"/>
    </sheetView>
  </sheetViews>
  <sheetFormatPr defaultColWidth="9.140625" defaultRowHeight="12.75" x14ac:dyDescent="0.2"/>
  <cols>
    <col min="1" max="1" width="3.5703125" style="2" customWidth="1"/>
    <col min="2" max="2" width="56.28515625" style="2" customWidth="1"/>
    <col min="3" max="3" width="33.85546875" style="2" customWidth="1"/>
    <col min="4" max="4" width="14.85546875" style="2" customWidth="1"/>
    <col min="5" max="5" width="24.140625" style="2" customWidth="1"/>
    <col min="6" max="6" width="13.42578125" style="2" customWidth="1"/>
    <col min="7" max="7" width="14.28515625" style="2" customWidth="1"/>
    <col min="8" max="8" width="17.7109375" style="2" customWidth="1"/>
    <col min="9" max="9" width="14" style="2" customWidth="1"/>
    <col min="10" max="10" width="11.42578125" style="2" customWidth="1"/>
    <col min="11" max="12" width="20.28515625" style="2" customWidth="1"/>
    <col min="13" max="13" width="9.42578125" style="2" bestFit="1" customWidth="1"/>
    <col min="14" max="14" width="9.140625" style="2"/>
    <col min="15" max="15" width="64.42578125" style="2" customWidth="1"/>
    <col min="16" max="16384" width="9.140625" style="2"/>
  </cols>
  <sheetData>
    <row r="1" spans="2:25" ht="15.75" x14ac:dyDescent="0.25">
      <c r="B1" s="124" t="s">
        <v>0</v>
      </c>
    </row>
    <row r="2" spans="2:25" ht="15.75" x14ac:dyDescent="0.25">
      <c r="B2" s="1"/>
    </row>
    <row r="3" spans="2:25" ht="15.75" customHeight="1" x14ac:dyDescent="0.25">
      <c r="B3" s="107" t="s">
        <v>1</v>
      </c>
      <c r="C3" s="108"/>
      <c r="D3" s="108"/>
      <c r="E3" s="109"/>
      <c r="F3" s="25"/>
      <c r="G3" s="137" t="s">
        <v>2</v>
      </c>
      <c r="H3" s="138"/>
      <c r="I3" s="164"/>
      <c r="J3" s="104"/>
      <c r="L3" s="26"/>
      <c r="Q3" s="26"/>
      <c r="V3" s="26"/>
    </row>
    <row r="4" spans="2:25" x14ac:dyDescent="0.2">
      <c r="B4" s="165" t="s">
        <v>3</v>
      </c>
      <c r="C4" s="166"/>
      <c r="D4" s="27" t="s">
        <v>4</v>
      </c>
      <c r="E4" s="27"/>
      <c r="F4" s="28"/>
      <c r="G4" s="29"/>
      <c r="H4" s="30" t="s">
        <v>5</v>
      </c>
      <c r="I4" s="105"/>
    </row>
    <row r="5" spans="2:25" ht="15" x14ac:dyDescent="0.25">
      <c r="B5" s="167" t="s">
        <v>6</v>
      </c>
      <c r="C5" s="168"/>
      <c r="D5" s="28" t="s">
        <v>4</v>
      </c>
      <c r="E5" s="31"/>
      <c r="F5" s="28"/>
      <c r="G5" s="161" t="s">
        <v>7</v>
      </c>
      <c r="H5" s="162"/>
      <c r="I5" s="163"/>
      <c r="J5" s="4"/>
      <c r="L5" s="32"/>
      <c r="O5" s="32"/>
      <c r="Q5" s="32"/>
      <c r="T5" s="32"/>
      <c r="V5" s="32"/>
      <c r="Y5" s="32"/>
    </row>
    <row r="6" spans="2:25" x14ac:dyDescent="0.2">
      <c r="B6" s="169" t="s">
        <v>8</v>
      </c>
      <c r="C6" s="170"/>
      <c r="D6" s="142"/>
      <c r="E6" s="143"/>
      <c r="F6" s="28"/>
      <c r="G6" s="161" t="s">
        <v>9</v>
      </c>
      <c r="H6" s="162"/>
      <c r="I6" s="163"/>
      <c r="J6" s="4"/>
      <c r="L6" s="26"/>
      <c r="Q6" s="26"/>
      <c r="V6" s="26"/>
    </row>
    <row r="7" spans="2:25" ht="15.75" x14ac:dyDescent="0.25">
      <c r="B7" s="1"/>
    </row>
    <row r="8" spans="2:25" x14ac:dyDescent="0.2">
      <c r="B8" s="7" t="s">
        <v>10</v>
      </c>
    </row>
    <row r="9" spans="2:25" x14ac:dyDescent="0.2">
      <c r="B9" s="7" t="s">
        <v>11</v>
      </c>
    </row>
    <row r="10" spans="2:25" x14ac:dyDescent="0.2">
      <c r="B10" s="7" t="s">
        <v>12</v>
      </c>
    </row>
    <row r="11" spans="2:25" x14ac:dyDescent="0.2">
      <c r="B11" s="7"/>
    </row>
    <row r="12" spans="2:25" x14ac:dyDescent="0.2">
      <c r="B12" s="117" t="s">
        <v>13</v>
      </c>
    </row>
    <row r="13" spans="2:25" x14ac:dyDescent="0.2">
      <c r="B13" s="7" t="s">
        <v>14</v>
      </c>
      <c r="I13" s="4"/>
    </row>
    <row r="14" spans="2:25" x14ac:dyDescent="0.2">
      <c r="B14" s="7"/>
    </row>
    <row r="15" spans="2:25" ht="14.45" customHeight="1" x14ac:dyDescent="0.25">
      <c r="B15" s="160" t="s">
        <v>15</v>
      </c>
      <c r="C15" s="160"/>
      <c r="D15" s="160"/>
      <c r="E15" s="160"/>
      <c r="F15" s="160"/>
      <c r="G15" s="160"/>
      <c r="H15" s="5"/>
    </row>
    <row r="16" spans="2:25" ht="15" x14ac:dyDescent="0.25">
      <c r="B16" s="127"/>
      <c r="C16" s="126"/>
      <c r="D16" s="126"/>
      <c r="E16" s="126"/>
      <c r="F16" s="133" t="s">
        <v>16</v>
      </c>
      <c r="G16" s="130" t="s">
        <v>17</v>
      </c>
      <c r="H16" s="5"/>
    </row>
    <row r="17" spans="2:13" ht="15" customHeight="1" x14ac:dyDescent="0.2">
      <c r="B17" s="134" t="s">
        <v>18</v>
      </c>
      <c r="C17" s="135"/>
      <c r="D17" s="135"/>
      <c r="E17" s="136"/>
      <c r="F17" s="128">
        <f>G37</f>
        <v>0</v>
      </c>
      <c r="G17" s="131">
        <f>F17*1.21</f>
        <v>0</v>
      </c>
    </row>
    <row r="18" spans="2:13" ht="15" customHeight="1" x14ac:dyDescent="0.2">
      <c r="B18" s="134" t="s">
        <v>19</v>
      </c>
      <c r="C18" s="135"/>
      <c r="D18" s="135"/>
      <c r="E18" s="136"/>
      <c r="F18" s="128">
        <f>J102</f>
        <v>0</v>
      </c>
      <c r="G18" s="131">
        <f>F18*1.21</f>
        <v>0</v>
      </c>
    </row>
    <row r="19" spans="2:13" ht="15" customHeight="1" x14ac:dyDescent="0.2">
      <c r="B19" s="134" t="s">
        <v>20</v>
      </c>
      <c r="C19" s="135"/>
      <c r="D19" s="135"/>
      <c r="E19" s="136"/>
      <c r="F19" s="128">
        <f>I112</f>
        <v>0</v>
      </c>
      <c r="G19" s="131">
        <f>F19*1.21</f>
        <v>0</v>
      </c>
    </row>
    <row r="20" spans="2:13" ht="15" customHeight="1" x14ac:dyDescent="0.2">
      <c r="B20" s="137" t="s">
        <v>21</v>
      </c>
      <c r="C20" s="138"/>
      <c r="D20" s="138"/>
      <c r="E20" s="139"/>
      <c r="F20" s="129">
        <f>SUM(F17+F18+F19)</f>
        <v>0</v>
      </c>
      <c r="G20" s="132">
        <f>SUM(G17:G19)</f>
        <v>0</v>
      </c>
    </row>
    <row r="21" spans="2:13" x14ac:dyDescent="0.2">
      <c r="B21" s="2" t="s">
        <v>22</v>
      </c>
    </row>
    <row r="22" spans="2:13" x14ac:dyDescent="0.2">
      <c r="B22" s="7"/>
    </row>
    <row r="23" spans="2:13" x14ac:dyDescent="0.2">
      <c r="B23" s="7"/>
    </row>
    <row r="24" spans="2:13" ht="28.5" customHeight="1" x14ac:dyDescent="0.25">
      <c r="B24" s="15"/>
      <c r="C24" s="16" t="s">
        <v>23</v>
      </c>
      <c r="D24" s="16" t="s">
        <v>24</v>
      </c>
      <c r="E24" s="16" t="s">
        <v>25</v>
      </c>
      <c r="F24" s="16" t="s">
        <v>26</v>
      </c>
      <c r="G24" s="17" t="s">
        <v>21</v>
      </c>
      <c r="H24" s="14"/>
      <c r="I24"/>
      <c r="J24"/>
      <c r="K24"/>
      <c r="L24"/>
      <c r="M24"/>
    </row>
    <row r="25" spans="2:13" ht="32.450000000000003" customHeight="1" x14ac:dyDescent="0.25">
      <c r="B25" s="19" t="s">
        <v>27</v>
      </c>
      <c r="C25" s="9">
        <v>22</v>
      </c>
      <c r="D25" s="110"/>
      <c r="E25" s="122">
        <f>D25*0.21</f>
        <v>0</v>
      </c>
      <c r="F25" s="18">
        <v>1000</v>
      </c>
      <c r="G25" s="9">
        <f>D25*F25</f>
        <v>0</v>
      </c>
      <c r="H25" s="8"/>
      <c r="I25"/>
      <c r="J25"/>
      <c r="K25"/>
      <c r="L25"/>
      <c r="M25"/>
    </row>
    <row r="26" spans="2:13" ht="32.1" customHeight="1" x14ac:dyDescent="0.25">
      <c r="B26" s="19" t="s">
        <v>28</v>
      </c>
      <c r="C26" s="9">
        <v>200</v>
      </c>
      <c r="D26" s="110"/>
      <c r="E26" s="122">
        <f t="shared" ref="E26:E36" si="0">D26*0.21</f>
        <v>0</v>
      </c>
      <c r="F26" s="18">
        <v>5</v>
      </c>
      <c r="G26" s="9">
        <f t="shared" ref="G26:G36" si="1">D26*F26</f>
        <v>0</v>
      </c>
      <c r="H26" s="10"/>
      <c r="I26"/>
      <c r="J26"/>
      <c r="K26"/>
      <c r="L26"/>
      <c r="M26"/>
    </row>
    <row r="27" spans="2:13" ht="44.1" customHeight="1" x14ac:dyDescent="0.25">
      <c r="B27" s="19" t="s">
        <v>29</v>
      </c>
      <c r="C27" s="9">
        <v>34</v>
      </c>
      <c r="D27" s="110"/>
      <c r="E27" s="122">
        <f t="shared" si="0"/>
        <v>0</v>
      </c>
      <c r="F27" s="18">
        <v>1000</v>
      </c>
      <c r="G27" s="9">
        <f t="shared" si="1"/>
        <v>0</v>
      </c>
      <c r="H27" s="8"/>
      <c r="I27"/>
      <c r="J27"/>
      <c r="K27"/>
      <c r="L27"/>
      <c r="M27"/>
    </row>
    <row r="28" spans="2:13" ht="33.6" customHeight="1" x14ac:dyDescent="0.25">
      <c r="B28" s="19" t="s">
        <v>30</v>
      </c>
      <c r="C28" s="9">
        <v>13</v>
      </c>
      <c r="D28" s="110"/>
      <c r="E28" s="122">
        <f t="shared" si="0"/>
        <v>0</v>
      </c>
      <c r="F28" s="18">
        <v>500</v>
      </c>
      <c r="G28" s="9">
        <f t="shared" si="1"/>
        <v>0</v>
      </c>
      <c r="H28" s="11"/>
      <c r="I28"/>
      <c r="J28"/>
      <c r="K28"/>
      <c r="L28"/>
      <c r="M28"/>
    </row>
    <row r="29" spans="2:13" ht="24.95" customHeight="1" x14ac:dyDescent="0.25">
      <c r="B29" s="19" t="s">
        <v>31</v>
      </c>
      <c r="C29" s="9">
        <v>1</v>
      </c>
      <c r="D29" s="110"/>
      <c r="E29" s="122">
        <f t="shared" si="0"/>
        <v>0</v>
      </c>
      <c r="F29" s="18">
        <v>500</v>
      </c>
      <c r="G29" s="9">
        <f t="shared" si="1"/>
        <v>0</v>
      </c>
      <c r="H29" s="12"/>
      <c r="I29"/>
      <c r="J29"/>
      <c r="K29"/>
      <c r="L29"/>
      <c r="M29"/>
    </row>
    <row r="30" spans="2:13" ht="24.95" customHeight="1" x14ac:dyDescent="0.25">
      <c r="B30" s="19" t="s">
        <v>32</v>
      </c>
      <c r="C30" s="9">
        <v>7</v>
      </c>
      <c r="D30" s="110"/>
      <c r="E30" s="122">
        <f t="shared" si="0"/>
        <v>0</v>
      </c>
      <c r="F30" s="18">
        <v>200</v>
      </c>
      <c r="G30" s="9">
        <f t="shared" si="1"/>
        <v>0</v>
      </c>
      <c r="H30" s="12"/>
      <c r="I30"/>
      <c r="J30"/>
      <c r="K30"/>
      <c r="L30"/>
      <c r="M30"/>
    </row>
    <row r="31" spans="2:13" ht="24.95" customHeight="1" x14ac:dyDescent="0.25">
      <c r="B31" s="19" t="s">
        <v>33</v>
      </c>
      <c r="C31" s="9">
        <v>15</v>
      </c>
      <c r="D31" s="110"/>
      <c r="E31" s="122">
        <f t="shared" si="0"/>
        <v>0</v>
      </c>
      <c r="F31" s="18">
        <v>100</v>
      </c>
      <c r="G31" s="9">
        <f t="shared" si="1"/>
        <v>0</v>
      </c>
      <c r="H31" s="12"/>
      <c r="I31"/>
      <c r="J31"/>
      <c r="K31"/>
      <c r="L31"/>
      <c r="M31"/>
    </row>
    <row r="32" spans="2:13" ht="47.45" customHeight="1" x14ac:dyDescent="0.25">
      <c r="B32" s="19" t="s">
        <v>34</v>
      </c>
      <c r="C32" s="9">
        <v>30</v>
      </c>
      <c r="D32" s="110"/>
      <c r="E32" s="122">
        <f t="shared" si="0"/>
        <v>0</v>
      </c>
      <c r="F32" s="18">
        <v>100</v>
      </c>
      <c r="G32" s="9">
        <f t="shared" si="1"/>
        <v>0</v>
      </c>
      <c r="H32" s="12"/>
      <c r="I32"/>
      <c r="J32"/>
      <c r="K32"/>
      <c r="L32"/>
      <c r="M32"/>
    </row>
    <row r="33" spans="2:15" ht="39" customHeight="1" x14ac:dyDescent="0.25">
      <c r="B33" s="19" t="s">
        <v>35</v>
      </c>
      <c r="C33" s="9">
        <v>20</v>
      </c>
      <c r="D33" s="110"/>
      <c r="E33" s="122">
        <f t="shared" si="0"/>
        <v>0</v>
      </c>
      <c r="F33" s="18">
        <v>100</v>
      </c>
      <c r="G33" s="9">
        <f t="shared" si="1"/>
        <v>0</v>
      </c>
      <c r="H33" s="12"/>
      <c r="I33"/>
      <c r="J33"/>
      <c r="K33"/>
      <c r="L33"/>
      <c r="M33"/>
    </row>
    <row r="34" spans="2:15" ht="52.5" customHeight="1" x14ac:dyDescent="0.25">
      <c r="B34" s="19" t="s">
        <v>36</v>
      </c>
      <c r="C34" s="9">
        <v>40</v>
      </c>
      <c r="D34" s="110"/>
      <c r="E34" s="122">
        <f t="shared" si="0"/>
        <v>0</v>
      </c>
      <c r="F34" s="18">
        <v>100</v>
      </c>
      <c r="G34" s="9">
        <f t="shared" si="1"/>
        <v>0</v>
      </c>
      <c r="H34" s="12"/>
      <c r="I34"/>
      <c r="J34"/>
      <c r="K34"/>
      <c r="L34"/>
      <c r="M34"/>
    </row>
    <row r="35" spans="2:15" ht="52.5" customHeight="1" x14ac:dyDescent="0.25">
      <c r="B35" s="19" t="s">
        <v>37</v>
      </c>
      <c r="C35" s="9" t="s">
        <v>38</v>
      </c>
      <c r="D35" s="110"/>
      <c r="E35" s="122">
        <f t="shared" si="0"/>
        <v>0</v>
      </c>
      <c r="F35" s="24">
        <v>20</v>
      </c>
      <c r="G35" s="9">
        <f t="shared" si="1"/>
        <v>0</v>
      </c>
      <c r="H35" s="12"/>
      <c r="I35"/>
      <c r="J35"/>
      <c r="K35"/>
      <c r="L35"/>
      <c r="M35"/>
    </row>
    <row r="36" spans="2:15" ht="52.5" customHeight="1" x14ac:dyDescent="0.25">
      <c r="B36" s="19" t="s">
        <v>39</v>
      </c>
      <c r="C36" s="9" t="s">
        <v>38</v>
      </c>
      <c r="D36" s="110"/>
      <c r="E36" s="122">
        <f t="shared" si="0"/>
        <v>0</v>
      </c>
      <c r="F36" s="24">
        <v>20</v>
      </c>
      <c r="G36" s="9">
        <f t="shared" si="1"/>
        <v>0</v>
      </c>
      <c r="H36" s="12"/>
      <c r="I36"/>
      <c r="J36"/>
      <c r="K36"/>
      <c r="L36"/>
      <c r="M36"/>
    </row>
    <row r="37" spans="2:15" ht="15.75" customHeight="1" x14ac:dyDescent="0.25">
      <c r="B37" s="147" t="s">
        <v>40</v>
      </c>
      <c r="C37" s="148"/>
      <c r="D37" s="148"/>
      <c r="E37" s="148"/>
      <c r="F37" s="149"/>
      <c r="G37" s="111">
        <f>SUM(G25:G36)</f>
        <v>0</v>
      </c>
      <c r="H37" s="13"/>
      <c r="I37"/>
      <c r="J37"/>
      <c r="K37"/>
      <c r="L37"/>
      <c r="M37"/>
    </row>
    <row r="38" spans="2:15" ht="15.75" customHeight="1" x14ac:dyDescent="0.25">
      <c r="B38" s="22"/>
      <c r="C38" s="11"/>
      <c r="D38" s="11"/>
      <c r="E38" s="11"/>
      <c r="F38" s="11"/>
      <c r="G38" s="13"/>
      <c r="H38" s="13"/>
      <c r="I38"/>
      <c r="J38"/>
      <c r="K38"/>
      <c r="L38"/>
      <c r="M38"/>
    </row>
    <row r="39" spans="2:15" ht="15.75" customHeight="1" thickBot="1" x14ac:dyDescent="0.3">
      <c r="B39" s="113"/>
      <c r="C39" s="11"/>
      <c r="D39" s="11"/>
      <c r="E39" s="11"/>
      <c r="F39" s="11"/>
      <c r="G39" s="13"/>
      <c r="H39" s="13"/>
      <c r="K39"/>
      <c r="L39"/>
      <c r="M39"/>
    </row>
    <row r="40" spans="2:15" ht="60.95" customHeight="1" x14ac:dyDescent="0.25">
      <c r="B40" s="84" t="s">
        <v>41</v>
      </c>
      <c r="C40" s="82" t="s">
        <v>42</v>
      </c>
      <c r="D40" s="85" t="s">
        <v>43</v>
      </c>
      <c r="E40" s="82" t="s">
        <v>44</v>
      </c>
      <c r="F40" s="119" t="s">
        <v>45</v>
      </c>
      <c r="G40" s="83" t="s">
        <v>46</v>
      </c>
      <c r="H40" s="118" t="s">
        <v>25</v>
      </c>
      <c r="I40" s="83" t="s">
        <v>47</v>
      </c>
      <c r="J40" s="82" t="s">
        <v>21</v>
      </c>
      <c r="K40"/>
      <c r="L40"/>
      <c r="M40"/>
    </row>
    <row r="41" spans="2:15" ht="15.75" customHeight="1" x14ac:dyDescent="0.25">
      <c r="B41" s="56" t="s">
        <v>48</v>
      </c>
      <c r="C41" s="3" t="s">
        <v>49</v>
      </c>
      <c r="D41" s="39">
        <v>1</v>
      </c>
      <c r="E41" s="40" t="s">
        <v>50</v>
      </c>
      <c r="F41" s="86">
        <v>85</v>
      </c>
      <c r="G41" s="91"/>
      <c r="H41" s="120">
        <f>G41*0.21</f>
        <v>0</v>
      </c>
      <c r="I41" s="40">
        <v>4</v>
      </c>
      <c r="J41" s="86">
        <f>G41*I41</f>
        <v>0</v>
      </c>
      <c r="K41"/>
      <c r="L41" s="25"/>
      <c r="M41"/>
      <c r="N41" s="114"/>
      <c r="O41"/>
    </row>
    <row r="42" spans="2:15" ht="15.75" customHeight="1" x14ac:dyDescent="0.25">
      <c r="B42" s="57" t="s">
        <v>51</v>
      </c>
      <c r="C42" s="36" t="s">
        <v>52</v>
      </c>
      <c r="D42" s="37">
        <v>1</v>
      </c>
      <c r="E42" s="38" t="s">
        <v>50</v>
      </c>
      <c r="F42" s="87">
        <v>85</v>
      </c>
      <c r="G42" s="92"/>
      <c r="H42" s="123">
        <f>G42*0.21</f>
        <v>0</v>
      </c>
      <c r="I42" s="38">
        <v>4</v>
      </c>
      <c r="J42" s="87">
        <f t="shared" ref="J42:J101" si="2">G42*I42</f>
        <v>0</v>
      </c>
      <c r="K42"/>
      <c r="L42" s="25"/>
      <c r="M42"/>
      <c r="N42" s="114"/>
      <c r="O42"/>
    </row>
    <row r="43" spans="2:15" ht="15.75" customHeight="1" x14ac:dyDescent="0.25">
      <c r="B43" s="58" t="s">
        <v>53</v>
      </c>
      <c r="C43" s="3" t="s">
        <v>54</v>
      </c>
      <c r="D43" s="39">
        <v>1</v>
      </c>
      <c r="E43" s="40" t="s">
        <v>55</v>
      </c>
      <c r="F43" s="86">
        <v>100</v>
      </c>
      <c r="G43" s="91"/>
      <c r="H43" s="120">
        <f>G43*0.21</f>
        <v>0</v>
      </c>
      <c r="I43" s="40">
        <v>4</v>
      </c>
      <c r="J43" s="86">
        <f t="shared" si="2"/>
        <v>0</v>
      </c>
      <c r="K43"/>
      <c r="L43" s="115"/>
      <c r="M43"/>
      <c r="N43" s="114"/>
      <c r="O43"/>
    </row>
    <row r="44" spans="2:15" ht="15.75" customHeight="1" x14ac:dyDescent="0.25">
      <c r="B44" s="58" t="s">
        <v>56</v>
      </c>
      <c r="C44" s="3" t="s">
        <v>57</v>
      </c>
      <c r="D44" s="39">
        <v>1</v>
      </c>
      <c r="E44" s="40" t="s">
        <v>58</v>
      </c>
      <c r="F44" s="86">
        <v>85</v>
      </c>
      <c r="G44" s="91"/>
      <c r="H44" s="120">
        <f t="shared" ref="H44:H101" si="3">G44*0.21</f>
        <v>0</v>
      </c>
      <c r="I44" s="40">
        <v>4</v>
      </c>
      <c r="J44" s="86">
        <f t="shared" si="2"/>
        <v>0</v>
      </c>
      <c r="K44"/>
      <c r="L44" s="115"/>
      <c r="M44"/>
      <c r="N44" s="114"/>
      <c r="O44"/>
    </row>
    <row r="45" spans="2:15" ht="15.75" customHeight="1" x14ac:dyDescent="0.25">
      <c r="B45" s="59" t="s">
        <v>59</v>
      </c>
      <c r="C45" s="36" t="s">
        <v>60</v>
      </c>
      <c r="D45" s="37">
        <v>1</v>
      </c>
      <c r="E45" s="38" t="s">
        <v>58</v>
      </c>
      <c r="F45" s="87">
        <v>85</v>
      </c>
      <c r="G45" s="92"/>
      <c r="H45" s="123">
        <f t="shared" si="3"/>
        <v>0</v>
      </c>
      <c r="I45" s="38">
        <v>4</v>
      </c>
      <c r="J45" s="87">
        <f t="shared" si="2"/>
        <v>0</v>
      </c>
      <c r="K45"/>
      <c r="L45" s="115"/>
      <c r="M45"/>
      <c r="N45" s="114"/>
      <c r="O45"/>
    </row>
    <row r="46" spans="2:15" ht="15.75" customHeight="1" x14ac:dyDescent="0.25">
      <c r="B46" s="60" t="s">
        <v>61</v>
      </c>
      <c r="C46" s="3" t="s">
        <v>62</v>
      </c>
      <c r="D46" s="39">
        <v>1</v>
      </c>
      <c r="E46" s="40" t="s">
        <v>63</v>
      </c>
      <c r="F46" s="86">
        <v>1800</v>
      </c>
      <c r="G46" s="91"/>
      <c r="H46" s="120">
        <f t="shared" si="3"/>
        <v>0</v>
      </c>
      <c r="I46" s="40">
        <v>1</v>
      </c>
      <c r="J46" s="86">
        <f t="shared" si="2"/>
        <v>0</v>
      </c>
      <c r="K46"/>
      <c r="L46" s="25"/>
      <c r="M46"/>
      <c r="N46" s="114"/>
      <c r="O46"/>
    </row>
    <row r="47" spans="2:15" ht="15.75" customHeight="1" x14ac:dyDescent="0.25">
      <c r="B47" s="60" t="s">
        <v>64</v>
      </c>
      <c r="C47" s="3" t="s">
        <v>65</v>
      </c>
      <c r="D47" s="39">
        <v>2</v>
      </c>
      <c r="E47" s="41" t="s">
        <v>66</v>
      </c>
      <c r="F47" s="88">
        <v>200</v>
      </c>
      <c r="G47" s="91"/>
      <c r="H47" s="120">
        <f t="shared" si="3"/>
        <v>0</v>
      </c>
      <c r="I47" s="41">
        <v>3</v>
      </c>
      <c r="J47" s="88">
        <f t="shared" si="2"/>
        <v>0</v>
      </c>
      <c r="K47"/>
      <c r="L47" s="25"/>
      <c r="M47"/>
      <c r="N47" s="114"/>
      <c r="O47" s="116"/>
    </row>
    <row r="48" spans="2:15" ht="15.75" customHeight="1" x14ac:dyDescent="0.25">
      <c r="B48" s="61" t="s">
        <v>67</v>
      </c>
      <c r="C48" s="36" t="s">
        <v>68</v>
      </c>
      <c r="D48" s="37">
        <v>2</v>
      </c>
      <c r="E48" s="42" t="s">
        <v>69</v>
      </c>
      <c r="F48" s="89">
        <v>200</v>
      </c>
      <c r="G48" s="96"/>
      <c r="H48" s="123">
        <f t="shared" si="3"/>
        <v>0</v>
      </c>
      <c r="I48" s="42">
        <v>3</v>
      </c>
      <c r="J48" s="89">
        <f t="shared" si="2"/>
        <v>0</v>
      </c>
      <c r="K48"/>
      <c r="L48" s="25"/>
      <c r="M48"/>
      <c r="N48" s="114"/>
      <c r="O48" s="116"/>
    </row>
    <row r="49" spans="2:15" ht="15.75" customHeight="1" x14ac:dyDescent="0.25">
      <c r="B49" s="60" t="s">
        <v>70</v>
      </c>
      <c r="C49" s="3" t="s">
        <v>71</v>
      </c>
      <c r="D49" s="39">
        <v>1</v>
      </c>
      <c r="E49" s="40" t="s">
        <v>72</v>
      </c>
      <c r="F49" s="86">
        <v>1800</v>
      </c>
      <c r="G49" s="91"/>
      <c r="H49" s="120">
        <f t="shared" si="3"/>
        <v>0</v>
      </c>
      <c r="I49" s="40">
        <v>1</v>
      </c>
      <c r="J49" s="86">
        <f t="shared" si="2"/>
        <v>0</v>
      </c>
      <c r="K49"/>
      <c r="L49" s="25"/>
      <c r="M49"/>
      <c r="N49" s="114"/>
      <c r="O49"/>
    </row>
    <row r="50" spans="2:15" ht="15.75" customHeight="1" x14ac:dyDescent="0.25">
      <c r="B50" s="60" t="s">
        <v>73</v>
      </c>
      <c r="C50" s="3" t="s">
        <v>65</v>
      </c>
      <c r="D50" s="39">
        <v>2</v>
      </c>
      <c r="E50" s="40" t="s">
        <v>74</v>
      </c>
      <c r="F50" s="86">
        <v>200</v>
      </c>
      <c r="G50" s="91"/>
      <c r="H50" s="120">
        <f t="shared" si="3"/>
        <v>0</v>
      </c>
      <c r="I50" s="40">
        <v>3</v>
      </c>
      <c r="J50" s="86">
        <f t="shared" si="2"/>
        <v>0</v>
      </c>
      <c r="K50"/>
      <c r="L50" s="25"/>
      <c r="M50"/>
      <c r="N50" s="114"/>
      <c r="O50"/>
    </row>
    <row r="51" spans="2:15" ht="15.75" customHeight="1" x14ac:dyDescent="0.25">
      <c r="B51" s="61" t="s">
        <v>75</v>
      </c>
      <c r="C51" s="36" t="s">
        <v>68</v>
      </c>
      <c r="D51" s="37">
        <v>2</v>
      </c>
      <c r="E51" s="38" t="s">
        <v>76</v>
      </c>
      <c r="F51" s="87">
        <v>200</v>
      </c>
      <c r="G51" s="95"/>
      <c r="H51" s="123">
        <f t="shared" si="3"/>
        <v>0</v>
      </c>
      <c r="I51" s="38">
        <v>3</v>
      </c>
      <c r="J51" s="87">
        <f t="shared" si="2"/>
        <v>0</v>
      </c>
      <c r="K51"/>
      <c r="L51" s="25"/>
      <c r="M51"/>
      <c r="N51" s="114"/>
      <c r="O51"/>
    </row>
    <row r="52" spans="2:15" ht="15.75" customHeight="1" x14ac:dyDescent="0.25">
      <c r="B52" s="60" t="s">
        <v>77</v>
      </c>
      <c r="C52" s="3" t="s">
        <v>78</v>
      </c>
      <c r="D52" s="39">
        <v>1</v>
      </c>
      <c r="E52" s="40" t="s">
        <v>79</v>
      </c>
      <c r="F52" s="86">
        <v>3000</v>
      </c>
      <c r="G52" s="91"/>
      <c r="H52" s="120">
        <f t="shared" si="3"/>
        <v>0</v>
      </c>
      <c r="I52" s="40">
        <v>1</v>
      </c>
      <c r="J52" s="86">
        <f t="shared" si="2"/>
        <v>0</v>
      </c>
      <c r="K52"/>
      <c r="L52" s="25"/>
      <c r="M52"/>
      <c r="N52" s="114"/>
      <c r="O52"/>
    </row>
    <row r="53" spans="2:15" ht="15.75" customHeight="1" x14ac:dyDescent="0.25">
      <c r="B53" s="60" t="s">
        <v>80</v>
      </c>
      <c r="C53" s="36" t="s">
        <v>81</v>
      </c>
      <c r="D53" s="37">
        <v>2</v>
      </c>
      <c r="E53" s="42" t="s">
        <v>74</v>
      </c>
      <c r="F53" s="89">
        <v>200</v>
      </c>
      <c r="G53" s="95"/>
      <c r="H53" s="123">
        <f t="shared" si="3"/>
        <v>0</v>
      </c>
      <c r="I53" s="42">
        <v>3</v>
      </c>
      <c r="J53" s="89">
        <f t="shared" si="2"/>
        <v>0</v>
      </c>
      <c r="K53"/>
      <c r="L53" s="25"/>
      <c r="M53"/>
      <c r="N53" s="114"/>
      <c r="O53" s="116"/>
    </row>
    <row r="54" spans="2:15" ht="15.75" customHeight="1" x14ac:dyDescent="0.25">
      <c r="B54" s="62" t="s">
        <v>82</v>
      </c>
      <c r="C54" s="3" t="s">
        <v>83</v>
      </c>
      <c r="D54" s="39">
        <v>2</v>
      </c>
      <c r="E54" s="40" t="s">
        <v>84</v>
      </c>
      <c r="F54" s="86">
        <v>550</v>
      </c>
      <c r="G54" s="91"/>
      <c r="H54" s="120">
        <f t="shared" si="3"/>
        <v>0</v>
      </c>
      <c r="I54" s="40">
        <v>1</v>
      </c>
      <c r="J54" s="86">
        <f t="shared" si="2"/>
        <v>0</v>
      </c>
      <c r="K54"/>
      <c r="L54" s="115"/>
      <c r="M54"/>
      <c r="N54" s="114"/>
      <c r="O54"/>
    </row>
    <row r="55" spans="2:15" ht="15.75" customHeight="1" x14ac:dyDescent="0.25">
      <c r="B55" s="63" t="s">
        <v>85</v>
      </c>
      <c r="C55" s="36" t="s">
        <v>86</v>
      </c>
      <c r="D55" s="37">
        <v>1</v>
      </c>
      <c r="E55" s="42" t="s">
        <v>87</v>
      </c>
      <c r="F55" s="89">
        <v>350</v>
      </c>
      <c r="G55" s="95"/>
      <c r="H55" s="123">
        <f t="shared" si="3"/>
        <v>0</v>
      </c>
      <c r="I55" s="42">
        <v>1</v>
      </c>
      <c r="J55" s="89">
        <f t="shared" si="2"/>
        <v>0</v>
      </c>
      <c r="K55"/>
      <c r="L55" s="115"/>
      <c r="M55"/>
      <c r="N55" s="114"/>
      <c r="O55" s="116"/>
    </row>
    <row r="56" spans="2:15" ht="15.75" customHeight="1" x14ac:dyDescent="0.25">
      <c r="B56" s="64" t="s">
        <v>88</v>
      </c>
      <c r="C56" s="3" t="s">
        <v>89</v>
      </c>
      <c r="D56" s="39">
        <v>2</v>
      </c>
      <c r="E56" s="40" t="s">
        <v>90</v>
      </c>
      <c r="F56" s="86">
        <v>540</v>
      </c>
      <c r="G56" s="91"/>
      <c r="H56" s="120">
        <f t="shared" si="3"/>
        <v>0</v>
      </c>
      <c r="I56" s="40">
        <v>1</v>
      </c>
      <c r="J56" s="86">
        <f t="shared" si="2"/>
        <v>0</v>
      </c>
      <c r="K56"/>
      <c r="L56" s="25"/>
      <c r="M56"/>
      <c r="N56" s="114"/>
      <c r="O56"/>
    </row>
    <row r="57" spans="2:15" ht="15.75" customHeight="1" x14ac:dyDescent="0.25">
      <c r="B57" s="64" t="s">
        <v>91</v>
      </c>
      <c r="C57" s="3" t="s">
        <v>92</v>
      </c>
      <c r="D57" s="39">
        <v>1</v>
      </c>
      <c r="E57" s="41" t="s">
        <v>90</v>
      </c>
      <c r="F57" s="88">
        <v>540</v>
      </c>
      <c r="G57" s="93"/>
      <c r="H57" s="120">
        <f t="shared" si="3"/>
        <v>0</v>
      </c>
      <c r="I57" s="41">
        <v>1</v>
      </c>
      <c r="J57" s="88">
        <f t="shared" si="2"/>
        <v>0</v>
      </c>
      <c r="K57"/>
      <c r="L57" s="25"/>
      <c r="M57"/>
      <c r="N57" s="114"/>
      <c r="O57" s="116"/>
    </row>
    <row r="58" spans="2:15" ht="15.75" customHeight="1" x14ac:dyDescent="0.25">
      <c r="B58" s="64" t="s">
        <v>93</v>
      </c>
      <c r="C58" s="3" t="s">
        <v>94</v>
      </c>
      <c r="D58" s="39">
        <v>2</v>
      </c>
      <c r="E58" s="40" t="s">
        <v>95</v>
      </c>
      <c r="F58" s="86">
        <v>520</v>
      </c>
      <c r="G58" s="91"/>
      <c r="H58" s="120">
        <f t="shared" si="3"/>
        <v>0</v>
      </c>
      <c r="I58" s="40">
        <v>1</v>
      </c>
      <c r="J58" s="86">
        <f t="shared" si="2"/>
        <v>0</v>
      </c>
      <c r="K58"/>
      <c r="L58" s="25"/>
      <c r="M58"/>
      <c r="N58" s="114"/>
      <c r="O58"/>
    </row>
    <row r="59" spans="2:15" ht="15.75" customHeight="1" x14ac:dyDescent="0.25">
      <c r="B59" s="64" t="s">
        <v>93</v>
      </c>
      <c r="C59" s="3" t="s">
        <v>94</v>
      </c>
      <c r="D59" s="39">
        <v>1</v>
      </c>
      <c r="E59" s="40" t="s">
        <v>95</v>
      </c>
      <c r="F59" s="86">
        <v>520</v>
      </c>
      <c r="G59" s="91"/>
      <c r="H59" s="120">
        <f t="shared" si="3"/>
        <v>0</v>
      </c>
      <c r="I59" s="40">
        <v>1</v>
      </c>
      <c r="J59" s="86">
        <f t="shared" si="2"/>
        <v>0</v>
      </c>
      <c r="K59"/>
      <c r="L59" s="25"/>
      <c r="M59"/>
      <c r="N59" s="114"/>
      <c r="O59"/>
    </row>
    <row r="60" spans="2:15" ht="15.75" customHeight="1" x14ac:dyDescent="0.25">
      <c r="B60" s="64" t="s">
        <v>96</v>
      </c>
      <c r="C60" s="3" t="s">
        <v>97</v>
      </c>
      <c r="D60" s="39">
        <v>2</v>
      </c>
      <c r="E60" s="40" t="s">
        <v>98</v>
      </c>
      <c r="F60" s="86">
        <v>500</v>
      </c>
      <c r="G60" s="91"/>
      <c r="H60" s="120">
        <f t="shared" si="3"/>
        <v>0</v>
      </c>
      <c r="I60" s="40">
        <v>1</v>
      </c>
      <c r="J60" s="86">
        <f t="shared" si="2"/>
        <v>0</v>
      </c>
      <c r="K60"/>
      <c r="L60" s="25"/>
      <c r="M60"/>
      <c r="N60" s="114"/>
      <c r="O60"/>
    </row>
    <row r="61" spans="2:15" ht="15.75" customHeight="1" x14ac:dyDescent="0.25">
      <c r="B61" s="64" t="s">
        <v>96</v>
      </c>
      <c r="C61" s="3" t="s">
        <v>97</v>
      </c>
      <c r="D61" s="39">
        <v>1</v>
      </c>
      <c r="E61" s="40" t="s">
        <v>98</v>
      </c>
      <c r="F61" s="86">
        <v>500</v>
      </c>
      <c r="G61" s="91"/>
      <c r="H61" s="120">
        <f t="shared" si="3"/>
        <v>0</v>
      </c>
      <c r="I61" s="40">
        <v>1</v>
      </c>
      <c r="J61" s="86">
        <f t="shared" si="2"/>
        <v>0</v>
      </c>
      <c r="K61"/>
      <c r="L61" s="25"/>
      <c r="M61"/>
      <c r="N61" s="114"/>
      <c r="O61"/>
    </row>
    <row r="62" spans="2:15" ht="15.75" customHeight="1" x14ac:dyDescent="0.25">
      <c r="B62" s="65" t="s">
        <v>99</v>
      </c>
      <c r="C62" s="36" t="s">
        <v>100</v>
      </c>
      <c r="D62" s="37">
        <v>1</v>
      </c>
      <c r="E62" s="38" t="s">
        <v>101</v>
      </c>
      <c r="F62" s="87">
        <v>450</v>
      </c>
      <c r="G62" s="92"/>
      <c r="H62" s="123">
        <f t="shared" si="3"/>
        <v>0</v>
      </c>
      <c r="I62" s="38">
        <v>1</v>
      </c>
      <c r="J62" s="87">
        <f t="shared" si="2"/>
        <v>0</v>
      </c>
      <c r="K62"/>
      <c r="L62" s="25"/>
      <c r="M62"/>
      <c r="N62" s="114"/>
      <c r="O62"/>
    </row>
    <row r="63" spans="2:15" ht="15.75" customHeight="1" x14ac:dyDescent="0.25">
      <c r="B63" s="64" t="s">
        <v>102</v>
      </c>
      <c r="C63" s="3" t="s">
        <v>103</v>
      </c>
      <c r="D63" s="39">
        <v>1</v>
      </c>
      <c r="E63" s="40" t="s">
        <v>104</v>
      </c>
      <c r="F63" s="86">
        <v>70</v>
      </c>
      <c r="G63" s="91"/>
      <c r="H63" s="120">
        <f t="shared" si="3"/>
        <v>0</v>
      </c>
      <c r="I63" s="40">
        <v>1</v>
      </c>
      <c r="J63" s="86">
        <f t="shared" si="2"/>
        <v>0</v>
      </c>
      <c r="K63"/>
      <c r="L63" s="25"/>
      <c r="M63"/>
      <c r="N63" s="114"/>
      <c r="O63"/>
    </row>
    <row r="64" spans="2:15" ht="15.75" customHeight="1" x14ac:dyDescent="0.25">
      <c r="B64" s="66" t="s">
        <v>105</v>
      </c>
      <c r="C64" s="3" t="s">
        <v>106</v>
      </c>
      <c r="D64" s="39">
        <v>2</v>
      </c>
      <c r="E64" s="40" t="s">
        <v>107</v>
      </c>
      <c r="F64" s="86">
        <v>230</v>
      </c>
      <c r="G64" s="91"/>
      <c r="H64" s="120">
        <f t="shared" si="3"/>
        <v>0</v>
      </c>
      <c r="I64" s="40">
        <v>1</v>
      </c>
      <c r="J64" s="86">
        <f t="shared" si="2"/>
        <v>0</v>
      </c>
      <c r="K64"/>
      <c r="L64" s="25"/>
      <c r="M64"/>
      <c r="N64" s="114"/>
      <c r="O64"/>
    </row>
    <row r="65" spans="2:15" ht="15.75" customHeight="1" x14ac:dyDescent="0.25">
      <c r="B65" s="66" t="s">
        <v>108</v>
      </c>
      <c r="C65" s="3" t="s">
        <v>109</v>
      </c>
      <c r="D65" s="39">
        <v>1</v>
      </c>
      <c r="E65" s="40" t="s">
        <v>107</v>
      </c>
      <c r="F65" s="86">
        <v>230</v>
      </c>
      <c r="G65" s="91"/>
      <c r="H65" s="120">
        <f t="shared" si="3"/>
        <v>0</v>
      </c>
      <c r="I65" s="40">
        <v>1</v>
      </c>
      <c r="J65" s="86">
        <f t="shared" si="2"/>
        <v>0</v>
      </c>
      <c r="K65"/>
      <c r="L65" s="115"/>
      <c r="M65"/>
      <c r="N65" s="114"/>
      <c r="O65"/>
    </row>
    <row r="66" spans="2:15" ht="15.75" customHeight="1" x14ac:dyDescent="0.25">
      <c r="B66" s="66" t="s">
        <v>110</v>
      </c>
      <c r="C66" s="3" t="s">
        <v>111</v>
      </c>
      <c r="D66" s="39">
        <v>2</v>
      </c>
      <c r="E66" s="40" t="s">
        <v>112</v>
      </c>
      <c r="F66" s="86">
        <v>220</v>
      </c>
      <c r="G66" s="91"/>
      <c r="H66" s="120">
        <f t="shared" si="3"/>
        <v>0</v>
      </c>
      <c r="I66" s="40">
        <v>1</v>
      </c>
      <c r="J66" s="86">
        <f t="shared" si="2"/>
        <v>0</v>
      </c>
      <c r="K66"/>
      <c r="L66" s="115"/>
      <c r="M66"/>
      <c r="N66" s="114"/>
      <c r="O66"/>
    </row>
    <row r="67" spans="2:15" ht="15.75" customHeight="1" x14ac:dyDescent="0.25">
      <c r="B67" s="66" t="s">
        <v>113</v>
      </c>
      <c r="C67" s="3" t="s">
        <v>114</v>
      </c>
      <c r="D67" s="39">
        <v>1</v>
      </c>
      <c r="E67" s="40" t="s">
        <v>112</v>
      </c>
      <c r="F67" s="86">
        <v>220</v>
      </c>
      <c r="G67" s="91"/>
      <c r="H67" s="120">
        <f t="shared" si="3"/>
        <v>0</v>
      </c>
      <c r="I67" s="40">
        <v>1</v>
      </c>
      <c r="J67" s="86">
        <f t="shared" si="2"/>
        <v>0</v>
      </c>
      <c r="K67"/>
      <c r="L67" s="115"/>
      <c r="M67"/>
      <c r="N67" s="114"/>
      <c r="O67"/>
    </row>
    <row r="68" spans="2:15" ht="15.75" customHeight="1" x14ac:dyDescent="0.25">
      <c r="B68" s="66" t="s">
        <v>115</v>
      </c>
      <c r="C68" s="3" t="s">
        <v>116</v>
      </c>
      <c r="D68" s="39">
        <v>2</v>
      </c>
      <c r="E68" s="40" t="s">
        <v>117</v>
      </c>
      <c r="F68" s="86">
        <v>200</v>
      </c>
      <c r="G68" s="91"/>
      <c r="H68" s="120">
        <f t="shared" si="3"/>
        <v>0</v>
      </c>
      <c r="I68" s="40">
        <v>1</v>
      </c>
      <c r="J68" s="86">
        <f t="shared" si="2"/>
        <v>0</v>
      </c>
      <c r="K68"/>
      <c r="L68" s="115"/>
      <c r="M68"/>
      <c r="N68" s="114"/>
      <c r="O68"/>
    </row>
    <row r="69" spans="2:15" ht="15.75" customHeight="1" x14ac:dyDescent="0.25">
      <c r="B69" s="66" t="s">
        <v>118</v>
      </c>
      <c r="C69" s="3" t="s">
        <v>119</v>
      </c>
      <c r="D69" s="39">
        <v>1</v>
      </c>
      <c r="E69" s="40" t="s">
        <v>117</v>
      </c>
      <c r="F69" s="86">
        <v>200</v>
      </c>
      <c r="G69" s="91"/>
      <c r="H69" s="120">
        <f t="shared" si="3"/>
        <v>0</v>
      </c>
      <c r="I69" s="40">
        <v>1</v>
      </c>
      <c r="J69" s="86">
        <f t="shared" si="2"/>
        <v>0</v>
      </c>
      <c r="K69"/>
      <c r="L69" s="115"/>
      <c r="M69"/>
      <c r="N69" s="114"/>
      <c r="O69"/>
    </row>
    <row r="70" spans="2:15" ht="15.75" customHeight="1" x14ac:dyDescent="0.25">
      <c r="B70" s="66" t="s">
        <v>120</v>
      </c>
      <c r="C70" s="3" t="s">
        <v>121</v>
      </c>
      <c r="D70" s="39">
        <v>2</v>
      </c>
      <c r="E70" s="40" t="s">
        <v>122</v>
      </c>
      <c r="F70" s="86">
        <v>180</v>
      </c>
      <c r="G70" s="91"/>
      <c r="H70" s="120">
        <f t="shared" si="3"/>
        <v>0</v>
      </c>
      <c r="I70" s="40">
        <v>1</v>
      </c>
      <c r="J70" s="86">
        <f t="shared" si="2"/>
        <v>0</v>
      </c>
      <c r="K70"/>
      <c r="L70" s="115"/>
      <c r="M70"/>
      <c r="N70" s="114"/>
      <c r="O70"/>
    </row>
    <row r="71" spans="2:15" ht="15.75" customHeight="1" x14ac:dyDescent="0.25">
      <c r="B71" s="66" t="s">
        <v>123</v>
      </c>
      <c r="C71" s="36" t="s">
        <v>124</v>
      </c>
      <c r="D71" s="37">
        <v>1</v>
      </c>
      <c r="E71" s="38" t="s">
        <v>122</v>
      </c>
      <c r="F71" s="87">
        <v>180</v>
      </c>
      <c r="G71" s="92"/>
      <c r="H71" s="123">
        <f t="shared" si="3"/>
        <v>0</v>
      </c>
      <c r="I71" s="38">
        <v>1</v>
      </c>
      <c r="J71" s="87">
        <f t="shared" si="2"/>
        <v>0</v>
      </c>
      <c r="K71"/>
      <c r="L71" s="115"/>
      <c r="M71"/>
      <c r="N71" s="114"/>
      <c r="O71"/>
    </row>
    <row r="72" spans="2:15" ht="15.75" customHeight="1" x14ac:dyDescent="0.25">
      <c r="B72" s="68" t="s">
        <v>125</v>
      </c>
      <c r="C72" s="3" t="s">
        <v>126</v>
      </c>
      <c r="D72" s="39">
        <v>2</v>
      </c>
      <c r="E72" s="40" t="s">
        <v>127</v>
      </c>
      <c r="F72" s="86">
        <v>200</v>
      </c>
      <c r="G72" s="91"/>
      <c r="H72" s="120">
        <f t="shared" si="3"/>
        <v>0</v>
      </c>
      <c r="I72" s="40">
        <v>1</v>
      </c>
      <c r="J72" s="86">
        <f t="shared" si="2"/>
        <v>0</v>
      </c>
      <c r="K72"/>
      <c r="L72" s="115"/>
      <c r="M72"/>
      <c r="N72" s="114"/>
      <c r="O72"/>
    </row>
    <row r="73" spans="2:15" ht="15.75" customHeight="1" x14ac:dyDescent="0.25">
      <c r="B73" s="66" t="s">
        <v>128</v>
      </c>
      <c r="C73" s="3" t="s">
        <v>129</v>
      </c>
      <c r="D73" s="39">
        <v>1</v>
      </c>
      <c r="E73" s="40" t="s">
        <v>127</v>
      </c>
      <c r="F73" s="86">
        <v>200</v>
      </c>
      <c r="G73" s="91"/>
      <c r="H73" s="120">
        <f t="shared" si="3"/>
        <v>0</v>
      </c>
      <c r="I73" s="40">
        <v>1</v>
      </c>
      <c r="J73" s="86">
        <f t="shared" si="2"/>
        <v>0</v>
      </c>
      <c r="K73"/>
      <c r="L73" s="115"/>
      <c r="M73"/>
      <c r="N73" s="114"/>
      <c r="O73"/>
    </row>
    <row r="74" spans="2:15" ht="15.75" customHeight="1" x14ac:dyDescent="0.25">
      <c r="B74" s="66" t="s">
        <v>130</v>
      </c>
      <c r="C74" s="3" t="s">
        <v>131</v>
      </c>
      <c r="D74" s="39">
        <v>2</v>
      </c>
      <c r="E74" s="40" t="s">
        <v>132</v>
      </c>
      <c r="F74" s="86">
        <v>180</v>
      </c>
      <c r="G74" s="91"/>
      <c r="H74" s="120">
        <f t="shared" si="3"/>
        <v>0</v>
      </c>
      <c r="I74" s="40">
        <v>1</v>
      </c>
      <c r="J74" s="86">
        <f t="shared" si="2"/>
        <v>0</v>
      </c>
      <c r="K74"/>
      <c r="L74" s="115"/>
      <c r="M74"/>
      <c r="N74" s="114"/>
      <c r="O74"/>
    </row>
    <row r="75" spans="2:15" ht="15.75" customHeight="1" x14ac:dyDescent="0.25">
      <c r="B75" s="67" t="s">
        <v>133</v>
      </c>
      <c r="C75" s="36" t="s">
        <v>134</v>
      </c>
      <c r="D75" s="37">
        <v>1</v>
      </c>
      <c r="E75" s="38" t="s">
        <v>132</v>
      </c>
      <c r="F75" s="87">
        <v>180</v>
      </c>
      <c r="G75" s="92"/>
      <c r="H75" s="123">
        <f t="shared" si="3"/>
        <v>0</v>
      </c>
      <c r="I75" s="38">
        <v>1</v>
      </c>
      <c r="J75" s="87">
        <f t="shared" si="2"/>
        <v>0</v>
      </c>
      <c r="K75"/>
      <c r="L75" s="115"/>
      <c r="M75"/>
      <c r="N75" s="114"/>
      <c r="O75"/>
    </row>
    <row r="76" spans="2:15" ht="15.75" customHeight="1" x14ac:dyDescent="0.25">
      <c r="B76" s="66" t="s">
        <v>135</v>
      </c>
      <c r="C76" s="3" t="s">
        <v>103</v>
      </c>
      <c r="D76" s="39">
        <v>1</v>
      </c>
      <c r="E76" s="40" t="s">
        <v>136</v>
      </c>
      <c r="F76" s="86">
        <v>65</v>
      </c>
      <c r="G76" s="91"/>
      <c r="H76" s="120">
        <f t="shared" si="3"/>
        <v>0</v>
      </c>
      <c r="I76" s="40">
        <v>10</v>
      </c>
      <c r="J76" s="86">
        <f t="shared" si="2"/>
        <v>0</v>
      </c>
      <c r="K76"/>
      <c r="L76" s="115"/>
      <c r="M76"/>
      <c r="N76" s="114"/>
      <c r="O76"/>
    </row>
    <row r="77" spans="2:15" ht="15.75" customHeight="1" x14ac:dyDescent="0.25">
      <c r="B77" s="69" t="s">
        <v>137</v>
      </c>
      <c r="C77" s="3" t="s">
        <v>138</v>
      </c>
      <c r="D77" s="39">
        <v>2</v>
      </c>
      <c r="E77" s="40" t="s">
        <v>139</v>
      </c>
      <c r="F77" s="86">
        <v>175</v>
      </c>
      <c r="G77" s="91"/>
      <c r="H77" s="120">
        <f t="shared" si="3"/>
        <v>0</v>
      </c>
      <c r="I77" s="40">
        <v>1</v>
      </c>
      <c r="J77" s="86">
        <f t="shared" si="2"/>
        <v>0</v>
      </c>
      <c r="K77"/>
      <c r="L77" s="115"/>
      <c r="M77"/>
      <c r="N77" s="114"/>
      <c r="O77"/>
    </row>
    <row r="78" spans="2:15" ht="15.75" customHeight="1" x14ac:dyDescent="0.25">
      <c r="B78" s="69" t="s">
        <v>140</v>
      </c>
      <c r="C78" s="3" t="s">
        <v>141</v>
      </c>
      <c r="D78" s="39">
        <v>1</v>
      </c>
      <c r="E78" s="40" t="s">
        <v>139</v>
      </c>
      <c r="F78" s="86">
        <v>175</v>
      </c>
      <c r="G78" s="91"/>
      <c r="H78" s="120">
        <f t="shared" si="3"/>
        <v>0</v>
      </c>
      <c r="I78" s="40">
        <v>1</v>
      </c>
      <c r="J78" s="86">
        <f t="shared" si="2"/>
        <v>0</v>
      </c>
      <c r="K78"/>
      <c r="L78" s="115"/>
      <c r="M78"/>
      <c r="N78" s="114"/>
      <c r="O78"/>
    </row>
    <row r="79" spans="2:15" ht="15.75" customHeight="1" x14ac:dyDescent="0.25">
      <c r="B79" s="69" t="s">
        <v>142</v>
      </c>
      <c r="C79" s="3" t="s">
        <v>143</v>
      </c>
      <c r="D79" s="39">
        <v>2</v>
      </c>
      <c r="E79" s="40" t="s">
        <v>144</v>
      </c>
      <c r="F79" s="86">
        <v>150</v>
      </c>
      <c r="G79" s="91"/>
      <c r="H79" s="120">
        <f t="shared" si="3"/>
        <v>0</v>
      </c>
      <c r="I79" s="40">
        <v>1</v>
      </c>
      <c r="J79" s="86">
        <f t="shared" si="2"/>
        <v>0</v>
      </c>
      <c r="K79"/>
      <c r="L79" s="115"/>
      <c r="M79"/>
      <c r="N79" s="114"/>
      <c r="O79"/>
    </row>
    <row r="80" spans="2:15" ht="15.75" customHeight="1" x14ac:dyDescent="0.25">
      <c r="B80" s="70" t="s">
        <v>145</v>
      </c>
      <c r="C80" s="36" t="s">
        <v>146</v>
      </c>
      <c r="D80" s="37">
        <v>1</v>
      </c>
      <c r="E80" s="38" t="s">
        <v>144</v>
      </c>
      <c r="F80" s="87">
        <v>150</v>
      </c>
      <c r="G80" s="92"/>
      <c r="H80" s="123">
        <f t="shared" si="3"/>
        <v>0</v>
      </c>
      <c r="I80" s="38">
        <v>1</v>
      </c>
      <c r="J80" s="87">
        <f t="shared" si="2"/>
        <v>0</v>
      </c>
      <c r="K80"/>
      <c r="L80" s="115"/>
      <c r="M80"/>
      <c r="N80" s="114"/>
      <c r="O80"/>
    </row>
    <row r="81" spans="2:15" ht="15.75" customHeight="1" x14ac:dyDescent="0.25">
      <c r="B81" s="69" t="s">
        <v>147</v>
      </c>
      <c r="C81" s="3" t="s">
        <v>148</v>
      </c>
      <c r="D81" s="39">
        <v>2</v>
      </c>
      <c r="E81" s="40" t="s">
        <v>149</v>
      </c>
      <c r="F81" s="86">
        <v>150</v>
      </c>
      <c r="G81" s="91"/>
      <c r="H81" s="120">
        <f t="shared" si="3"/>
        <v>0</v>
      </c>
      <c r="I81" s="40">
        <v>1</v>
      </c>
      <c r="J81" s="86">
        <f t="shared" si="2"/>
        <v>0</v>
      </c>
      <c r="K81"/>
      <c r="L81" s="115"/>
      <c r="M81"/>
      <c r="N81" s="114"/>
      <c r="O81"/>
    </row>
    <row r="82" spans="2:15" ht="15.75" customHeight="1" x14ac:dyDescent="0.25">
      <c r="B82" s="70" t="s">
        <v>150</v>
      </c>
      <c r="C82" s="36" t="s">
        <v>151</v>
      </c>
      <c r="D82" s="37">
        <v>1</v>
      </c>
      <c r="E82" s="38" t="s">
        <v>149</v>
      </c>
      <c r="F82" s="87">
        <v>150</v>
      </c>
      <c r="G82" s="92"/>
      <c r="H82" s="123">
        <f t="shared" si="3"/>
        <v>0</v>
      </c>
      <c r="I82" s="38">
        <v>1</v>
      </c>
      <c r="J82" s="87">
        <f t="shared" si="2"/>
        <v>0</v>
      </c>
      <c r="K82"/>
      <c r="L82" s="115"/>
      <c r="M82"/>
      <c r="N82" s="114"/>
      <c r="O82"/>
    </row>
    <row r="83" spans="2:15" ht="15.75" customHeight="1" x14ac:dyDescent="0.25">
      <c r="B83" s="69" t="s">
        <v>152</v>
      </c>
      <c r="C83" s="3" t="s">
        <v>103</v>
      </c>
      <c r="D83" s="39">
        <v>1</v>
      </c>
      <c r="E83" s="40" t="s">
        <v>153</v>
      </c>
      <c r="F83" s="86">
        <v>60</v>
      </c>
      <c r="G83" s="91"/>
      <c r="H83" s="120">
        <f t="shared" si="3"/>
        <v>0</v>
      </c>
      <c r="I83" s="40">
        <v>40</v>
      </c>
      <c r="J83" s="86">
        <f t="shared" si="2"/>
        <v>0</v>
      </c>
      <c r="K83"/>
      <c r="L83" s="115"/>
      <c r="M83"/>
      <c r="N83" s="114"/>
      <c r="O83"/>
    </row>
    <row r="84" spans="2:15" ht="15.75" customHeight="1" x14ac:dyDescent="0.25">
      <c r="B84" s="71" t="s">
        <v>154</v>
      </c>
      <c r="C84" s="3" t="s">
        <v>155</v>
      </c>
      <c r="D84" s="39">
        <v>2</v>
      </c>
      <c r="E84" s="40" t="s">
        <v>156</v>
      </c>
      <c r="F84" s="86">
        <v>300</v>
      </c>
      <c r="G84" s="91"/>
      <c r="H84" s="120">
        <f t="shared" si="3"/>
        <v>0</v>
      </c>
      <c r="I84" s="40">
        <v>10</v>
      </c>
      <c r="J84" s="86">
        <f t="shared" si="2"/>
        <v>0</v>
      </c>
      <c r="K84"/>
      <c r="L84" s="115"/>
      <c r="M84"/>
      <c r="N84" s="114"/>
      <c r="O84"/>
    </row>
    <row r="85" spans="2:15" ht="15.75" customHeight="1" x14ac:dyDescent="0.25">
      <c r="B85" s="73" t="s">
        <v>157</v>
      </c>
      <c r="C85" s="3" t="s">
        <v>158</v>
      </c>
      <c r="D85" s="39">
        <v>1</v>
      </c>
      <c r="E85" s="40" t="s">
        <v>156</v>
      </c>
      <c r="F85" s="86">
        <v>300</v>
      </c>
      <c r="G85" s="91"/>
      <c r="H85" s="120">
        <f t="shared" si="3"/>
        <v>0</v>
      </c>
      <c r="I85" s="40">
        <v>10</v>
      </c>
      <c r="J85" s="86">
        <f t="shared" si="2"/>
        <v>0</v>
      </c>
      <c r="K85"/>
      <c r="L85" s="115"/>
      <c r="M85"/>
      <c r="N85" s="114"/>
      <c r="O85"/>
    </row>
    <row r="86" spans="2:15" ht="15.75" customHeight="1" x14ac:dyDescent="0.25">
      <c r="B86" s="72" t="s">
        <v>159</v>
      </c>
      <c r="C86" s="3" t="s">
        <v>103</v>
      </c>
      <c r="D86" s="39">
        <v>1</v>
      </c>
      <c r="E86" s="40" t="s">
        <v>160</v>
      </c>
      <c r="F86" s="86">
        <v>55</v>
      </c>
      <c r="G86" s="91"/>
      <c r="H86" s="120">
        <f t="shared" si="3"/>
        <v>0</v>
      </c>
      <c r="I86" s="40">
        <v>5</v>
      </c>
      <c r="J86" s="86">
        <f t="shared" si="2"/>
        <v>0</v>
      </c>
      <c r="K86"/>
      <c r="L86" s="115"/>
      <c r="M86"/>
      <c r="N86" s="114"/>
      <c r="O86"/>
    </row>
    <row r="87" spans="2:15" ht="15.75" customHeight="1" x14ac:dyDescent="0.25">
      <c r="B87" s="71" t="s">
        <v>161</v>
      </c>
      <c r="C87" s="3" t="s">
        <v>162</v>
      </c>
      <c r="D87" s="39">
        <v>2</v>
      </c>
      <c r="E87" s="40" t="s">
        <v>163</v>
      </c>
      <c r="F87" s="86">
        <v>280</v>
      </c>
      <c r="G87" s="91"/>
      <c r="H87" s="120">
        <f t="shared" si="3"/>
        <v>0</v>
      </c>
      <c r="I87" s="40">
        <v>10</v>
      </c>
      <c r="J87" s="86">
        <f t="shared" si="2"/>
        <v>0</v>
      </c>
      <c r="K87"/>
      <c r="L87" s="115"/>
      <c r="M87"/>
      <c r="N87" s="114"/>
      <c r="O87"/>
    </row>
    <row r="88" spans="2:15" ht="15.75" customHeight="1" x14ac:dyDescent="0.25">
      <c r="B88" s="74" t="s">
        <v>164</v>
      </c>
      <c r="C88" s="36" t="s">
        <v>165</v>
      </c>
      <c r="D88" s="37">
        <v>1</v>
      </c>
      <c r="E88" s="38" t="s">
        <v>163</v>
      </c>
      <c r="F88" s="87">
        <v>280</v>
      </c>
      <c r="G88" s="92"/>
      <c r="H88" s="123">
        <f t="shared" si="3"/>
        <v>0</v>
      </c>
      <c r="I88" s="38">
        <v>10</v>
      </c>
      <c r="J88" s="87">
        <f t="shared" si="2"/>
        <v>0</v>
      </c>
      <c r="K88"/>
      <c r="L88" s="115"/>
      <c r="M88"/>
      <c r="N88" s="114"/>
      <c r="O88"/>
    </row>
    <row r="89" spans="2:15" ht="15.75" customHeight="1" x14ac:dyDescent="0.25">
      <c r="B89" s="71" t="s">
        <v>166</v>
      </c>
      <c r="C89" s="3" t="s">
        <v>103</v>
      </c>
      <c r="D89" s="39">
        <v>1</v>
      </c>
      <c r="E89" s="40" t="s">
        <v>167</v>
      </c>
      <c r="F89" s="86">
        <v>50</v>
      </c>
      <c r="G89" s="91"/>
      <c r="H89" s="120">
        <f t="shared" si="3"/>
        <v>0</v>
      </c>
      <c r="I89" s="40">
        <v>5</v>
      </c>
      <c r="J89" s="86">
        <f t="shared" si="2"/>
        <v>0</v>
      </c>
      <c r="K89"/>
      <c r="L89" s="115"/>
      <c r="M89"/>
      <c r="N89" s="114"/>
      <c r="O89"/>
    </row>
    <row r="90" spans="2:15" ht="15.75" customHeight="1" x14ac:dyDescent="0.25">
      <c r="B90" s="75" t="s">
        <v>168</v>
      </c>
      <c r="C90" s="3" t="s">
        <v>169</v>
      </c>
      <c r="D90" s="39">
        <v>2</v>
      </c>
      <c r="E90" s="40" t="s">
        <v>127</v>
      </c>
      <c r="F90" s="86">
        <v>200</v>
      </c>
      <c r="G90" s="91"/>
      <c r="H90" s="120">
        <f t="shared" si="3"/>
        <v>0</v>
      </c>
      <c r="I90" s="40">
        <v>2</v>
      </c>
      <c r="J90" s="86">
        <f t="shared" si="2"/>
        <v>0</v>
      </c>
      <c r="K90"/>
      <c r="L90" s="115"/>
      <c r="M90"/>
      <c r="N90" s="114"/>
      <c r="O90"/>
    </row>
    <row r="91" spans="2:15" ht="15.75" customHeight="1" x14ac:dyDescent="0.25">
      <c r="B91" s="75" t="s">
        <v>168</v>
      </c>
      <c r="C91" s="3" t="s">
        <v>169</v>
      </c>
      <c r="D91" s="39">
        <v>1</v>
      </c>
      <c r="E91" s="40" t="s">
        <v>127</v>
      </c>
      <c r="F91" s="86">
        <v>200</v>
      </c>
      <c r="G91" s="91"/>
      <c r="H91" s="120">
        <f t="shared" si="3"/>
        <v>0</v>
      </c>
      <c r="I91" s="40">
        <v>2</v>
      </c>
      <c r="J91" s="86">
        <f t="shared" si="2"/>
        <v>0</v>
      </c>
      <c r="K91"/>
      <c r="L91" s="115"/>
      <c r="M91"/>
      <c r="N91" s="114"/>
      <c r="O91"/>
    </row>
    <row r="92" spans="2:15" ht="15.75" customHeight="1" x14ac:dyDescent="0.25">
      <c r="B92" s="75" t="s">
        <v>170</v>
      </c>
      <c r="C92" s="3" t="s">
        <v>171</v>
      </c>
      <c r="D92" s="39">
        <v>2</v>
      </c>
      <c r="E92" s="40" t="s">
        <v>132</v>
      </c>
      <c r="F92" s="86">
        <v>170</v>
      </c>
      <c r="G92" s="91"/>
      <c r="H92" s="120">
        <f t="shared" si="3"/>
        <v>0</v>
      </c>
      <c r="I92" s="40">
        <v>3</v>
      </c>
      <c r="J92" s="86">
        <f t="shared" si="2"/>
        <v>0</v>
      </c>
      <c r="K92"/>
      <c r="L92" s="25"/>
      <c r="M92"/>
      <c r="N92" s="114"/>
      <c r="O92"/>
    </row>
    <row r="93" spans="2:15" ht="15.75" customHeight="1" x14ac:dyDescent="0.25">
      <c r="B93" s="76" t="s">
        <v>172</v>
      </c>
      <c r="C93" s="36" t="s">
        <v>173</v>
      </c>
      <c r="D93" s="37">
        <v>1</v>
      </c>
      <c r="E93" s="38" t="s">
        <v>132</v>
      </c>
      <c r="F93" s="87">
        <v>170</v>
      </c>
      <c r="G93" s="92"/>
      <c r="H93" s="123">
        <f t="shared" si="3"/>
        <v>0</v>
      </c>
      <c r="I93" s="38">
        <v>3</v>
      </c>
      <c r="J93" s="87">
        <f t="shared" si="2"/>
        <v>0</v>
      </c>
      <c r="K93"/>
      <c r="L93" s="25"/>
      <c r="M93"/>
      <c r="N93" s="114"/>
      <c r="O93"/>
    </row>
    <row r="94" spans="2:15" ht="15.75" customHeight="1" x14ac:dyDescent="0.25">
      <c r="B94" s="75" t="s">
        <v>174</v>
      </c>
      <c r="C94" s="3" t="s">
        <v>103</v>
      </c>
      <c r="D94" s="39">
        <v>1</v>
      </c>
      <c r="E94" s="40" t="s">
        <v>175</v>
      </c>
      <c r="F94" s="86">
        <v>65</v>
      </c>
      <c r="G94" s="91"/>
      <c r="H94" s="120">
        <f t="shared" si="3"/>
        <v>0</v>
      </c>
      <c r="I94" s="40">
        <v>5</v>
      </c>
      <c r="J94" s="86">
        <f t="shared" si="2"/>
        <v>0</v>
      </c>
      <c r="K94"/>
      <c r="L94" s="115"/>
      <c r="M94"/>
      <c r="N94" s="114"/>
      <c r="O94"/>
    </row>
    <row r="95" spans="2:15" ht="15.75" customHeight="1" x14ac:dyDescent="0.25">
      <c r="B95" s="77" t="s">
        <v>176</v>
      </c>
      <c r="C95" s="3" t="s">
        <v>177</v>
      </c>
      <c r="D95" s="39">
        <v>1</v>
      </c>
      <c r="E95" s="40" t="s">
        <v>178</v>
      </c>
      <c r="F95" s="86">
        <v>45</v>
      </c>
      <c r="G95" s="91"/>
      <c r="H95" s="120">
        <f t="shared" si="3"/>
        <v>0</v>
      </c>
      <c r="I95" s="40">
        <v>50</v>
      </c>
      <c r="J95" s="86">
        <f t="shared" si="2"/>
        <v>0</v>
      </c>
      <c r="K95"/>
      <c r="L95" s="25"/>
      <c r="M95"/>
      <c r="N95" s="114"/>
      <c r="O95"/>
    </row>
    <row r="96" spans="2:15" ht="15.75" customHeight="1" x14ac:dyDescent="0.25">
      <c r="B96" s="78" t="s">
        <v>176</v>
      </c>
      <c r="C96" s="36" t="s">
        <v>179</v>
      </c>
      <c r="D96" s="37">
        <v>1</v>
      </c>
      <c r="E96" s="38" t="s">
        <v>178</v>
      </c>
      <c r="F96" s="87">
        <v>45</v>
      </c>
      <c r="G96" s="92"/>
      <c r="H96" s="123">
        <f t="shared" si="3"/>
        <v>0</v>
      </c>
      <c r="I96" s="38">
        <v>50</v>
      </c>
      <c r="J96" s="87">
        <f t="shared" si="2"/>
        <v>0</v>
      </c>
      <c r="K96"/>
      <c r="L96" s="25"/>
      <c r="M96"/>
      <c r="N96" s="114"/>
      <c r="O96"/>
    </row>
    <row r="97" spans="2:15" ht="15.75" customHeight="1" x14ac:dyDescent="0.25">
      <c r="B97" s="79" t="s">
        <v>180</v>
      </c>
      <c r="C97" s="43" t="s">
        <v>181</v>
      </c>
      <c r="D97" s="44">
        <v>1</v>
      </c>
      <c r="E97" s="45" t="s">
        <v>178</v>
      </c>
      <c r="F97" s="90">
        <v>45</v>
      </c>
      <c r="G97" s="94"/>
      <c r="H97" s="123">
        <f t="shared" si="3"/>
        <v>0</v>
      </c>
      <c r="I97" s="45">
        <v>5</v>
      </c>
      <c r="J97" s="90">
        <f t="shared" si="2"/>
        <v>0</v>
      </c>
      <c r="K97"/>
      <c r="L97" s="25"/>
      <c r="M97"/>
      <c r="N97" s="114"/>
      <c r="O97"/>
    </row>
    <row r="98" spans="2:15" ht="15.75" customHeight="1" x14ac:dyDescent="0.25">
      <c r="B98" s="80" t="s">
        <v>182</v>
      </c>
      <c r="C98" s="3" t="s">
        <v>183</v>
      </c>
      <c r="D98" s="39">
        <v>1</v>
      </c>
      <c r="E98" s="40" t="s">
        <v>184</v>
      </c>
      <c r="F98" s="86">
        <v>280</v>
      </c>
      <c r="G98" s="91"/>
      <c r="H98" s="120">
        <f t="shared" si="3"/>
        <v>0</v>
      </c>
      <c r="I98" s="40">
        <v>5</v>
      </c>
      <c r="J98" s="86">
        <f t="shared" si="2"/>
        <v>0</v>
      </c>
      <c r="K98"/>
      <c r="L98" s="115"/>
      <c r="M98"/>
      <c r="N98" s="114"/>
      <c r="O98"/>
    </row>
    <row r="99" spans="2:15" ht="15.75" customHeight="1" x14ac:dyDescent="0.25">
      <c r="B99" s="80" t="s">
        <v>185</v>
      </c>
      <c r="C99" s="3" t="s">
        <v>183</v>
      </c>
      <c r="D99" s="39">
        <v>2</v>
      </c>
      <c r="E99" s="40" t="s">
        <v>184</v>
      </c>
      <c r="F99" s="86">
        <v>280</v>
      </c>
      <c r="G99" s="91"/>
      <c r="H99" s="120">
        <f t="shared" si="3"/>
        <v>0</v>
      </c>
      <c r="I99" s="40">
        <v>5</v>
      </c>
      <c r="J99" s="86">
        <f t="shared" si="2"/>
        <v>0</v>
      </c>
      <c r="K99"/>
      <c r="L99"/>
      <c r="M99"/>
    </row>
    <row r="100" spans="2:15" ht="15.75" customHeight="1" x14ac:dyDescent="0.25">
      <c r="B100" s="81" t="s">
        <v>186</v>
      </c>
      <c r="C100" s="36" t="s">
        <v>183</v>
      </c>
      <c r="D100" s="37">
        <v>1</v>
      </c>
      <c r="E100" s="38" t="s">
        <v>187</v>
      </c>
      <c r="F100" s="87">
        <v>80</v>
      </c>
      <c r="G100" s="92"/>
      <c r="H100" s="123">
        <f t="shared" si="3"/>
        <v>0</v>
      </c>
      <c r="I100" s="38">
        <v>5</v>
      </c>
      <c r="J100" s="87">
        <f t="shared" si="2"/>
        <v>0</v>
      </c>
      <c r="K100"/>
      <c r="L100"/>
      <c r="M100"/>
    </row>
    <row r="101" spans="2:15" ht="15.75" customHeight="1" x14ac:dyDescent="0.25">
      <c r="B101" s="100" t="s">
        <v>188</v>
      </c>
      <c r="C101" s="33" t="s">
        <v>189</v>
      </c>
      <c r="D101" s="34">
        <v>1</v>
      </c>
      <c r="E101" s="35" t="s">
        <v>190</v>
      </c>
      <c r="F101" s="101">
        <v>280</v>
      </c>
      <c r="G101" s="102"/>
      <c r="H101" s="120">
        <f t="shared" si="3"/>
        <v>0</v>
      </c>
      <c r="I101" s="35">
        <v>5</v>
      </c>
      <c r="J101" s="101">
        <f t="shared" si="2"/>
        <v>0</v>
      </c>
      <c r="K101"/>
      <c r="L101"/>
      <c r="M101"/>
    </row>
    <row r="102" spans="2:15" ht="15.75" customHeight="1" x14ac:dyDescent="0.25">
      <c r="B102" s="150" t="s">
        <v>40</v>
      </c>
      <c r="C102" s="150"/>
      <c r="D102" s="150"/>
      <c r="E102" s="150"/>
      <c r="F102" s="150"/>
      <c r="G102" s="150"/>
      <c r="H102" s="150"/>
      <c r="I102" s="151"/>
      <c r="J102" s="103">
        <f>SUM(J41:J101)</f>
        <v>0</v>
      </c>
      <c r="K102"/>
      <c r="L102"/>
      <c r="M102"/>
    </row>
    <row r="103" spans="2:15" ht="15.75" customHeight="1" x14ac:dyDescent="0.25">
      <c r="B103" s="171" t="s">
        <v>191</v>
      </c>
      <c r="C103" s="172"/>
      <c r="D103" s="172"/>
      <c r="E103" s="172"/>
      <c r="F103" s="172"/>
      <c r="G103" s="172"/>
      <c r="H103" s="172"/>
      <c r="I103" s="172"/>
      <c r="J103" s="172"/>
      <c r="K103" s="23"/>
      <c r="L103" s="23"/>
      <c r="M103"/>
    </row>
    <row r="104" spans="2:15" ht="15.75" customHeight="1" x14ac:dyDescent="0.25">
      <c r="C104"/>
      <c r="D104"/>
      <c r="E104"/>
      <c r="F104"/>
      <c r="G104"/>
      <c r="H104"/>
      <c r="I104"/>
      <c r="J104"/>
      <c r="K104"/>
      <c r="L104"/>
      <c r="M104"/>
    </row>
    <row r="105" spans="2:15" ht="15.75" customHeight="1" x14ac:dyDescent="0.25">
      <c r="B105" s="158" t="s">
        <v>192</v>
      </c>
      <c r="C105" s="159"/>
      <c r="D105" s="159"/>
      <c r="E105" s="159"/>
      <c r="F105" s="159"/>
      <c r="G105" s="159"/>
      <c r="H105" s="159"/>
      <c r="I105" s="159"/>
      <c r="J105" s="5"/>
      <c r="K105" s="5"/>
      <c r="L105" s="5"/>
      <c r="M105" s="5"/>
      <c r="N105" s="5"/>
    </row>
    <row r="106" spans="2:15" ht="15.75" customHeight="1" x14ac:dyDescent="0.25">
      <c r="B106" s="140" t="s">
        <v>193</v>
      </c>
      <c r="C106" s="141"/>
      <c r="D106" s="112" t="s">
        <v>194</v>
      </c>
      <c r="E106" s="152" t="s">
        <v>195</v>
      </c>
      <c r="F106" s="153"/>
      <c r="G106" s="112" t="s">
        <v>25</v>
      </c>
      <c r="H106" s="112" t="s">
        <v>196</v>
      </c>
      <c r="I106" s="112" t="s">
        <v>21</v>
      </c>
      <c r="J106" s="46"/>
      <c r="K106" s="46"/>
      <c r="L106" s="46"/>
      <c r="M106" s="46"/>
    </row>
    <row r="107" spans="2:15" ht="15.75" customHeight="1" x14ac:dyDescent="0.2">
      <c r="B107" s="179" t="s">
        <v>197</v>
      </c>
      <c r="C107" s="180"/>
      <c r="D107" s="52">
        <v>10</v>
      </c>
      <c r="E107" s="154"/>
      <c r="F107" s="155"/>
      <c r="G107" s="121">
        <f>E107*0.21</f>
        <v>0</v>
      </c>
      <c r="H107" s="54">
        <v>100</v>
      </c>
      <c r="I107" s="21">
        <f t="shared" ref="I107:I111" si="4">E107*H107</f>
        <v>0</v>
      </c>
      <c r="J107" s="46"/>
      <c r="K107" s="47"/>
      <c r="L107" s="47"/>
      <c r="M107" s="48"/>
    </row>
    <row r="108" spans="2:15" ht="15.75" customHeight="1" x14ac:dyDescent="0.2">
      <c r="B108" s="179" t="s">
        <v>198</v>
      </c>
      <c r="C108" s="180"/>
      <c r="D108" s="52">
        <v>15</v>
      </c>
      <c r="E108" s="97"/>
      <c r="F108" s="98"/>
      <c r="G108" s="121">
        <f t="shared" ref="G108:G111" si="5">E108*0.21</f>
        <v>0</v>
      </c>
      <c r="H108" s="54">
        <v>100</v>
      </c>
      <c r="I108" s="21">
        <f t="shared" si="4"/>
        <v>0</v>
      </c>
      <c r="J108" s="46"/>
      <c r="K108" s="47"/>
      <c r="L108" s="47"/>
      <c r="M108" s="48"/>
    </row>
    <row r="109" spans="2:15" ht="15.75" customHeight="1" x14ac:dyDescent="0.2">
      <c r="B109" s="179" t="s">
        <v>199</v>
      </c>
      <c r="C109" s="180"/>
      <c r="D109" s="52">
        <v>15</v>
      </c>
      <c r="E109" s="97"/>
      <c r="F109" s="98"/>
      <c r="G109" s="121">
        <f t="shared" si="5"/>
        <v>0</v>
      </c>
      <c r="H109" s="54">
        <v>600</v>
      </c>
      <c r="I109" s="21">
        <f t="shared" si="4"/>
        <v>0</v>
      </c>
      <c r="J109" s="46"/>
      <c r="K109" s="47"/>
      <c r="L109" s="47"/>
      <c r="M109" s="48"/>
      <c r="O109" s="4"/>
    </row>
    <row r="110" spans="2:15" ht="15.75" customHeight="1" x14ac:dyDescent="0.2">
      <c r="B110" s="179" t="s">
        <v>200</v>
      </c>
      <c r="C110" s="180"/>
      <c r="D110" s="52">
        <v>20</v>
      </c>
      <c r="E110" s="97"/>
      <c r="F110" s="98"/>
      <c r="G110" s="121">
        <f t="shared" si="5"/>
        <v>0</v>
      </c>
      <c r="H110" s="54">
        <v>50</v>
      </c>
      <c r="I110" s="21">
        <f t="shared" si="4"/>
        <v>0</v>
      </c>
      <c r="J110" s="46"/>
      <c r="K110" s="47"/>
      <c r="L110" s="47"/>
      <c r="M110" s="48"/>
      <c r="O110" s="4"/>
    </row>
    <row r="111" spans="2:15" ht="15.75" customHeight="1" x14ac:dyDescent="0.25">
      <c r="B111" s="179" t="s">
        <v>201</v>
      </c>
      <c r="C111" s="181"/>
      <c r="D111" s="53">
        <v>10</v>
      </c>
      <c r="E111" s="156"/>
      <c r="F111" s="157"/>
      <c r="G111" s="121">
        <f t="shared" si="5"/>
        <v>0</v>
      </c>
      <c r="H111" s="55">
        <v>25</v>
      </c>
      <c r="I111" s="21">
        <f t="shared" si="4"/>
        <v>0</v>
      </c>
      <c r="J111" s="49"/>
      <c r="K111" s="50"/>
      <c r="L111" s="50"/>
      <c r="M111" s="48"/>
    </row>
    <row r="112" spans="2:15" ht="15.75" customHeight="1" x14ac:dyDescent="0.2">
      <c r="B112" s="144" t="s">
        <v>40</v>
      </c>
      <c r="C112" s="145"/>
      <c r="D112" s="145"/>
      <c r="E112" s="145"/>
      <c r="F112" s="145"/>
      <c r="G112" s="145"/>
      <c r="H112" s="146"/>
      <c r="I112" s="99">
        <f>SUM(I107:I111)</f>
        <v>0</v>
      </c>
      <c r="J112" s="49"/>
      <c r="K112" s="49"/>
      <c r="L112" s="49"/>
      <c r="M112" s="51"/>
    </row>
    <row r="113" spans="2:13" ht="15.75" customHeight="1" x14ac:dyDescent="0.25">
      <c r="B113" s="2" t="s">
        <v>202</v>
      </c>
      <c r="C113"/>
      <c r="D113"/>
      <c r="E113"/>
      <c r="F113"/>
      <c r="G113"/>
      <c r="H113"/>
      <c r="I113"/>
      <c r="J113"/>
      <c r="K113"/>
      <c r="L113"/>
      <c r="M113"/>
    </row>
    <row r="114" spans="2:13" ht="15.75" customHeight="1" x14ac:dyDescent="0.25">
      <c r="B114" s="2" t="s">
        <v>203</v>
      </c>
      <c r="C114"/>
      <c r="D114"/>
      <c r="E114"/>
      <c r="F114"/>
      <c r="G114"/>
      <c r="H114"/>
      <c r="I114"/>
      <c r="J114"/>
      <c r="K114"/>
      <c r="L114"/>
      <c r="M114"/>
    </row>
    <row r="115" spans="2:13" ht="15.75" customHeight="1" x14ac:dyDescent="0.25">
      <c r="C115"/>
      <c r="D115"/>
      <c r="E115"/>
      <c r="F115"/>
      <c r="G115"/>
      <c r="H115"/>
      <c r="I115"/>
      <c r="J115"/>
      <c r="K115"/>
      <c r="L115"/>
      <c r="M115"/>
    </row>
    <row r="116" spans="2:13" ht="15" x14ac:dyDescent="0.25">
      <c r="C116"/>
      <c r="D116"/>
      <c r="E116"/>
      <c r="F116"/>
      <c r="G116"/>
      <c r="H116"/>
      <c r="I116"/>
      <c r="J116"/>
      <c r="K116"/>
      <c r="L116"/>
      <c r="M116"/>
    </row>
    <row r="117" spans="2:13" ht="24" customHeight="1" x14ac:dyDescent="0.2">
      <c r="B117" s="182" t="s">
        <v>204</v>
      </c>
      <c r="C117" s="183"/>
      <c r="D117" s="20"/>
      <c r="E117" s="20"/>
    </row>
    <row r="118" spans="2:13" ht="15" x14ac:dyDescent="0.2">
      <c r="B118" s="184"/>
      <c r="C118" s="185"/>
      <c r="D118" s="20"/>
      <c r="E118" s="20"/>
    </row>
    <row r="119" spans="2:13" ht="15" x14ac:dyDescent="0.2">
      <c r="B119" s="186"/>
      <c r="C119" s="187"/>
      <c r="D119" s="20"/>
      <c r="E119" s="20"/>
    </row>
    <row r="120" spans="2:13" ht="15" x14ac:dyDescent="0.2">
      <c r="B120" s="106" t="s">
        <v>205</v>
      </c>
      <c r="C120" s="125"/>
      <c r="D120" s="6"/>
      <c r="E120" s="6"/>
    </row>
    <row r="121" spans="2:13" ht="15" x14ac:dyDescent="0.2">
      <c r="B121" s="106" t="s">
        <v>206</v>
      </c>
      <c r="C121" s="125"/>
      <c r="D121" s="6"/>
      <c r="E121" s="6"/>
    </row>
    <row r="122" spans="2:13" ht="15" x14ac:dyDescent="0.2">
      <c r="B122" s="106" t="s">
        <v>207</v>
      </c>
      <c r="C122" s="125"/>
      <c r="D122" s="6"/>
      <c r="E122" s="6"/>
    </row>
    <row r="123" spans="2:13" ht="15" x14ac:dyDescent="0.2">
      <c r="B123" s="173" t="s">
        <v>208</v>
      </c>
      <c r="C123" s="176"/>
      <c r="D123" s="6"/>
      <c r="E123" s="6"/>
    </row>
    <row r="124" spans="2:13" ht="15" x14ac:dyDescent="0.2">
      <c r="B124" s="174"/>
      <c r="C124" s="177"/>
      <c r="D124" s="6"/>
      <c r="E124" s="6"/>
    </row>
    <row r="125" spans="2:13" ht="15" x14ac:dyDescent="0.2">
      <c r="B125" s="175"/>
      <c r="C125" s="178"/>
      <c r="D125" s="6"/>
      <c r="E125" s="6"/>
    </row>
    <row r="126" spans="2:13" ht="15" x14ac:dyDescent="0.2">
      <c r="B126" s="106" t="s">
        <v>209</v>
      </c>
      <c r="C126" s="125"/>
      <c r="D126" s="6"/>
      <c r="E126" s="6"/>
    </row>
  </sheetData>
  <mergeCells count="29">
    <mergeCell ref="B123:B125"/>
    <mergeCell ref="C123:C125"/>
    <mergeCell ref="B107:C107"/>
    <mergeCell ref="B108:C108"/>
    <mergeCell ref="B109:C109"/>
    <mergeCell ref="B111:C111"/>
    <mergeCell ref="B117:C119"/>
    <mergeCell ref="B110:C110"/>
    <mergeCell ref="G5:I5"/>
    <mergeCell ref="G6:I6"/>
    <mergeCell ref="G3:I3"/>
    <mergeCell ref="B4:C4"/>
    <mergeCell ref="B5:C5"/>
    <mergeCell ref="B6:C6"/>
    <mergeCell ref="B17:E17"/>
    <mergeCell ref="B20:E20"/>
    <mergeCell ref="B106:C106"/>
    <mergeCell ref="D6:E6"/>
    <mergeCell ref="B112:H112"/>
    <mergeCell ref="B37:F37"/>
    <mergeCell ref="B102:I102"/>
    <mergeCell ref="E106:F106"/>
    <mergeCell ref="E107:F107"/>
    <mergeCell ref="E111:F111"/>
    <mergeCell ref="B105:I105"/>
    <mergeCell ref="B19:E19"/>
    <mergeCell ref="B18:E18"/>
    <mergeCell ref="B15:G15"/>
    <mergeCell ref="B103:J10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c3cc49-a0fc-401f-b15f-7467fa8d50de">
      <Terms xmlns="http://schemas.microsoft.com/office/infopath/2007/PartnerControls"/>
    </lcf76f155ced4ddcb4097134ff3c332f>
    <TaxCatchAll xmlns="4f374891-54cf-4714-beab-4b456816b2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7EFFA5A266442A003BAC2D4521FAC" ma:contentTypeVersion="15" ma:contentTypeDescription="Een nieuw document maken." ma:contentTypeScope="" ma:versionID="85212c74b7c38c7a734d660fb5d9da47">
  <xsd:schema xmlns:xsd="http://www.w3.org/2001/XMLSchema" xmlns:xs="http://www.w3.org/2001/XMLSchema" xmlns:p="http://schemas.microsoft.com/office/2006/metadata/properties" xmlns:ns2="2bc3cc49-a0fc-401f-b15f-7467fa8d50de" xmlns:ns3="4f374891-54cf-4714-beab-4b456816b279" targetNamespace="http://schemas.microsoft.com/office/2006/metadata/properties" ma:root="true" ma:fieldsID="6426412c0ce248a9a2b4479a6fff6899" ns2:_="" ns3:_="">
    <xsd:import namespace="2bc3cc49-a0fc-401f-b15f-7467fa8d50de"/>
    <xsd:import namespace="4f374891-54cf-4714-beab-4b456816b2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cc49-a0fc-401f-b15f-7467fa8d50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74891-54cf-4714-beab-4b456816b2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a8f5f6-4f94-420e-9aca-e921c681c0d9}" ma:internalName="TaxCatchAll" ma:showField="CatchAllData" ma:web="4f374891-54cf-4714-beab-4b456816b2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9BEB41-59AA-426B-80AB-EFB63B79DF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C2E669-4DCE-4087-B1E1-6154D859E491}">
  <ds:schemaRefs>
    <ds:schemaRef ds:uri="2bc3cc49-a0fc-401f-b15f-7467fa8d50de"/>
    <ds:schemaRef ds:uri="http://purl.org/dc/terms/"/>
    <ds:schemaRef ds:uri="http://schemas.microsoft.com/office/2006/documentManagement/types"/>
    <ds:schemaRef ds:uri="4f374891-54cf-4714-beab-4b456816b279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90A8136-2217-4BCD-9402-F3BC8C84F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cc49-a0fc-401f-b15f-7467fa8d50de"/>
    <ds:schemaRef ds:uri="4f374891-54cf-4714-beab-4b456816b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e7b40a7-8a30-46b2-a224-03c1cdffe4e1}" enabled="1" method="Standard" siteId="{6f9c9947-3a32-45de-834e-3b44abdccf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Naleveringen</vt:lpstr>
    </vt:vector>
  </TitlesOfParts>
  <Manager/>
  <Company>VU medisch centrum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Lieftink, WM</dc:creator>
  <cp:keywords/>
  <dc:description/>
  <cp:lastModifiedBy>Hetem, S.C. (Sabrina)</cp:lastModifiedBy>
  <cp:revision/>
  <dcterms:created xsi:type="dcterms:W3CDTF">2017-07-06T10:33:49Z</dcterms:created>
  <dcterms:modified xsi:type="dcterms:W3CDTF">2023-01-11T14:20:49Z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0x010100A8B7EFFA5A266442A003BAC2D4521FAC</vt:lpwstr>
  </property>
  <property fmtid="{D5CDD505-2E9C-101B-9397-08002B2CF9AE}" pid="3" name="MediaServiceImageTags">
    <vt:lpwstr/>
  </property>
</Properties>
</file>