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1"/>
  <workbookPr showInkAnnotation="0"/>
  <mc:AlternateContent xmlns:mc="http://schemas.openxmlformats.org/markup-compatibility/2006">
    <mc:Choice Requires="x15">
      <x15ac:absPath xmlns:x15ac="http://schemas.microsoft.com/office/spreadsheetml/2010/11/ac" url="https://erasmusmc.sharepoint.com/sites/Aanbestedingmedischegassen/Gedeelde documenten/01 Voorbereiding/Prijzenblad/"/>
    </mc:Choice>
  </mc:AlternateContent>
  <xr:revisionPtr revIDLastSave="833" documentId="11_2BBA2D2EE9DE3B7ED5F7C5F33AA742C452829BAB" xr6:coauthVersionLast="47" xr6:coauthVersionMax="47" xr10:uidLastSave="{7526F36E-866F-45C1-9D09-B1CBD53653D6}"/>
  <workbookProtection workbookAlgorithmName="SHA-512" workbookHashValue="D8Y1YkzRZpwPWJGcMyzliXE+258xmGqvVk5xWFedP+VXZRUVpMzNn+h7wseW+55ec9Fv14out1I0jhxGJNNonQ==" workbookSaltValue="QQTJBSr9/NRZJvfsOX8F5w==" workbookSpinCount="100000" lockStructure="1"/>
  <bookViews>
    <workbookView xWindow="0" yWindow="0" windowWidth="23040" windowHeight="9192" firstSheet="1" activeTab="1" xr2:uid="{00000000-000D-0000-FFFF-FFFF00000000}"/>
  </bookViews>
  <sheets>
    <sheet name="Instructie" sheetId="4" r:id="rId1"/>
    <sheet name="Cartotheek 20230817" sheetId="3" r:id="rId2"/>
    <sheet name="Storingsonderhoud" sheetId="6" r:id="rId3"/>
    <sheet name="Projecten" sheetId="7" r:id="rId4"/>
    <sheet name="TOTAALBLAD" sheetId="10" r:id="rId5"/>
  </sheets>
  <externalReferences>
    <externalReference r:id="rId6"/>
  </externalReferences>
  <definedNames>
    <definedName name="_xlnm._FilterDatabase" localSheetId="1" hidden="1">'Cartotheek 20230817'!$A$5:$AE$494</definedName>
    <definedName name="_xlnm.Print_Area" localSheetId="0">Instructie!$A$1:$D$9</definedName>
    <definedName name="PIB_Export_Onderhoudsactiviteit_tbv_aanbesteding" localSheetId="1">'Cartotheek 20230817'!#REF!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69" i="3" l="1"/>
  <c r="AA467" i="3"/>
  <c r="AA458" i="3"/>
  <c r="AA456" i="3"/>
  <c r="AA454" i="3"/>
  <c r="AA446" i="3"/>
  <c r="AA444" i="3"/>
  <c r="AA442" i="3"/>
  <c r="AA440" i="3"/>
  <c r="AA438" i="3"/>
  <c r="AA59" i="3"/>
  <c r="AA58" i="3"/>
  <c r="AA57" i="3"/>
  <c r="AA56" i="3"/>
  <c r="AA55" i="3"/>
  <c r="AA54" i="3"/>
  <c r="AA53" i="3"/>
  <c r="AA52" i="3"/>
  <c r="AA51" i="3"/>
  <c r="AA50" i="3"/>
  <c r="AA49" i="3"/>
  <c r="AA48" i="3"/>
  <c r="AA47" i="3"/>
  <c r="AA46" i="3"/>
  <c r="AA44" i="3"/>
  <c r="AA43" i="3"/>
  <c r="AA42" i="3"/>
  <c r="AA41" i="3"/>
  <c r="AA40" i="3"/>
  <c r="AA39" i="3"/>
  <c r="AA38" i="3"/>
  <c r="AA37" i="3"/>
  <c r="AA36" i="3"/>
  <c r="AA11" i="3"/>
  <c r="AA9" i="3"/>
  <c r="AA6" i="3"/>
  <c r="AB7" i="3"/>
  <c r="AB8" i="3"/>
  <c r="AB13" i="3"/>
  <c r="AB15" i="3"/>
  <c r="AB16" i="3"/>
  <c r="AB17" i="3"/>
  <c r="AB18" i="3"/>
  <c r="AB19" i="3"/>
  <c r="AB20" i="3"/>
  <c r="AB21" i="3"/>
  <c r="AB22" i="3"/>
  <c r="AB23" i="3"/>
  <c r="AB24" i="3"/>
  <c r="AB25" i="3"/>
  <c r="AB27" i="3"/>
  <c r="AB29" i="3"/>
  <c r="AB31" i="3"/>
  <c r="AB32" i="3"/>
  <c r="AB33" i="3"/>
  <c r="AB34" i="3"/>
  <c r="AB35" i="3"/>
  <c r="AB45" i="3"/>
  <c r="AB60" i="3"/>
  <c r="AB61" i="3"/>
  <c r="AB62" i="3"/>
  <c r="AB64" i="3"/>
  <c r="AB66" i="3"/>
  <c r="AB68" i="3"/>
  <c r="AB69" i="3"/>
  <c r="AB70" i="3"/>
  <c r="AB71" i="3"/>
  <c r="AB72" i="3"/>
  <c r="AB73" i="3"/>
  <c r="AB75" i="3"/>
  <c r="AB77" i="3"/>
  <c r="AB79" i="3"/>
  <c r="AB81" i="3"/>
  <c r="AB83" i="3"/>
  <c r="AB85" i="3"/>
  <c r="AB87" i="3"/>
  <c r="AB89" i="3"/>
  <c r="AB91" i="3"/>
  <c r="AB93" i="3"/>
  <c r="AB95" i="3"/>
  <c r="AB97" i="3"/>
  <c r="AB99" i="3"/>
  <c r="AB101" i="3"/>
  <c r="AB103" i="3"/>
  <c r="AB105" i="3"/>
  <c r="AB107" i="3"/>
  <c r="AB109" i="3"/>
  <c r="AB111" i="3"/>
  <c r="AB113" i="3"/>
  <c r="AB115" i="3"/>
  <c r="AB117" i="3"/>
  <c r="AB119" i="3"/>
  <c r="AB121" i="3"/>
  <c r="AB123" i="3"/>
  <c r="AB125" i="3"/>
  <c r="AB127" i="3"/>
  <c r="AB129" i="3"/>
  <c r="AB131" i="3"/>
  <c r="AB133" i="3"/>
  <c r="AB135" i="3"/>
  <c r="AB137" i="3"/>
  <c r="AB139" i="3"/>
  <c r="AB141" i="3"/>
  <c r="AB143" i="3"/>
  <c r="AB145" i="3"/>
  <c r="AB147" i="3"/>
  <c r="AB149" i="3"/>
  <c r="AB151" i="3"/>
  <c r="AB153" i="3"/>
  <c r="AB155" i="3"/>
  <c r="AB157" i="3"/>
  <c r="AB159" i="3"/>
  <c r="AB161" i="3"/>
  <c r="AB163" i="3"/>
  <c r="AB165" i="3"/>
  <c r="AB167" i="3"/>
  <c r="AB169" i="3"/>
  <c r="AB171" i="3"/>
  <c r="AB173" i="3"/>
  <c r="AB175" i="3"/>
  <c r="AB177" i="3"/>
  <c r="AB179" i="3"/>
  <c r="AB181" i="3"/>
  <c r="AB183" i="3"/>
  <c r="AB185" i="3"/>
  <c r="AB187" i="3"/>
  <c r="AB189" i="3"/>
  <c r="AB191" i="3"/>
  <c r="AB193" i="3"/>
  <c r="AB195" i="3"/>
  <c r="AB197" i="3"/>
  <c r="AB199" i="3"/>
  <c r="AB201" i="3"/>
  <c r="AB203" i="3"/>
  <c r="AB205" i="3"/>
  <c r="AB207" i="3"/>
  <c r="AB209" i="3"/>
  <c r="AB211" i="3"/>
  <c r="AB213" i="3"/>
  <c r="AB215" i="3"/>
  <c r="AB217" i="3"/>
  <c r="AB219" i="3"/>
  <c r="AB221" i="3"/>
  <c r="AB223" i="3"/>
  <c r="AB225" i="3"/>
  <c r="AB227" i="3"/>
  <c r="AB229" i="3"/>
  <c r="AB231" i="3"/>
  <c r="AB233" i="3"/>
  <c r="AB235" i="3"/>
  <c r="AB237" i="3"/>
  <c r="AB239" i="3"/>
  <c r="AB241" i="3"/>
  <c r="AB243" i="3"/>
  <c r="AB245" i="3"/>
  <c r="AB247" i="3"/>
  <c r="AB249" i="3"/>
  <c r="AB251" i="3"/>
  <c r="AB253" i="3"/>
  <c r="AB255" i="3"/>
  <c r="AB257" i="3"/>
  <c r="AB259" i="3"/>
  <c r="AB261" i="3"/>
  <c r="AB263" i="3"/>
  <c r="AB265" i="3"/>
  <c r="AB267" i="3"/>
  <c r="AB269" i="3"/>
  <c r="AB271" i="3"/>
  <c r="AB273" i="3"/>
  <c r="AB275" i="3"/>
  <c r="AB277" i="3"/>
  <c r="AB279" i="3"/>
  <c r="AB281" i="3"/>
  <c r="AB282" i="3"/>
  <c r="AB283" i="3"/>
  <c r="AB284" i="3"/>
  <c r="AB285" i="3"/>
  <c r="AB286" i="3"/>
  <c r="AB287" i="3"/>
  <c r="AB288" i="3"/>
  <c r="AB289" i="3"/>
  <c r="AB290" i="3"/>
  <c r="AB291" i="3"/>
  <c r="AB292" i="3"/>
  <c r="AB293" i="3"/>
  <c r="AB294" i="3"/>
  <c r="AB295" i="3"/>
  <c r="AB296" i="3"/>
  <c r="AB297" i="3"/>
  <c r="AB298" i="3"/>
  <c r="AB300" i="3"/>
  <c r="AB301" i="3"/>
  <c r="AB302" i="3"/>
  <c r="AB303" i="3"/>
  <c r="AB304" i="3"/>
  <c r="AB305" i="3"/>
  <c r="AB306" i="3"/>
  <c r="AB307" i="3"/>
  <c r="AB308" i="3"/>
  <c r="AB309" i="3"/>
  <c r="AB310" i="3"/>
  <c r="AB311" i="3"/>
  <c r="AB312" i="3"/>
  <c r="AB313" i="3"/>
  <c r="AB314" i="3"/>
  <c r="AB315" i="3"/>
  <c r="AB316" i="3"/>
  <c r="AB317" i="3"/>
  <c r="AB318" i="3"/>
  <c r="AB319" i="3"/>
  <c r="AB320" i="3"/>
  <c r="AB321" i="3"/>
  <c r="AB322" i="3"/>
  <c r="AB323" i="3"/>
  <c r="AB324" i="3"/>
  <c r="AB325" i="3"/>
  <c r="AB326" i="3"/>
  <c r="AB327" i="3"/>
  <c r="AB328" i="3"/>
  <c r="AB329" i="3"/>
  <c r="AB330" i="3"/>
  <c r="AB331" i="3"/>
  <c r="AB332" i="3"/>
  <c r="AB333" i="3"/>
  <c r="AB334" i="3"/>
  <c r="AB335" i="3"/>
  <c r="AB336" i="3"/>
  <c r="AB337" i="3"/>
  <c r="AB338" i="3"/>
  <c r="AB339" i="3"/>
  <c r="AB340" i="3"/>
  <c r="AB341" i="3"/>
  <c r="AB342" i="3"/>
  <c r="AB343" i="3"/>
  <c r="AB344" i="3"/>
  <c r="AB345" i="3"/>
  <c r="AB346" i="3"/>
  <c r="AB347" i="3"/>
  <c r="AB348" i="3"/>
  <c r="AB349" i="3"/>
  <c r="AB350" i="3"/>
  <c r="AB351" i="3"/>
  <c r="AB352" i="3"/>
  <c r="AB353" i="3"/>
  <c r="AB354" i="3"/>
  <c r="AB355" i="3"/>
  <c r="AB356" i="3"/>
  <c r="AB357" i="3"/>
  <c r="AB358" i="3"/>
  <c r="AB359" i="3"/>
  <c r="AB360" i="3"/>
  <c r="AB361" i="3"/>
  <c r="AB362" i="3"/>
  <c r="AB363" i="3"/>
  <c r="AB364" i="3"/>
  <c r="AB365" i="3"/>
  <c r="AB366" i="3"/>
  <c r="AB367" i="3"/>
  <c r="AB368" i="3"/>
  <c r="AB369" i="3"/>
  <c r="AB370" i="3"/>
  <c r="AB371" i="3"/>
  <c r="AB372" i="3"/>
  <c r="AB373" i="3"/>
  <c r="AB374" i="3"/>
  <c r="AB375" i="3"/>
  <c r="AB376" i="3"/>
  <c r="AB377" i="3"/>
  <c r="AB378" i="3"/>
  <c r="AB379" i="3"/>
  <c r="AB380" i="3"/>
  <c r="AB381" i="3"/>
  <c r="AB382" i="3"/>
  <c r="AB383" i="3"/>
  <c r="AB384" i="3"/>
  <c r="AB385" i="3"/>
  <c r="AB386" i="3"/>
  <c r="AB387" i="3"/>
  <c r="AB388" i="3"/>
  <c r="AB389" i="3"/>
  <c r="AB390" i="3"/>
  <c r="AB391" i="3"/>
  <c r="AB392" i="3"/>
  <c r="AB393" i="3"/>
  <c r="AB394" i="3"/>
  <c r="AB395" i="3"/>
  <c r="AB396" i="3"/>
  <c r="AB397" i="3"/>
  <c r="AB398" i="3"/>
  <c r="AB399" i="3"/>
  <c r="AB400" i="3"/>
  <c r="AB401" i="3"/>
  <c r="AB402" i="3"/>
  <c r="AB403" i="3"/>
  <c r="AB404" i="3"/>
  <c r="AB405" i="3"/>
  <c r="AB406" i="3"/>
  <c r="AB407" i="3"/>
  <c r="AB408" i="3"/>
  <c r="AB409" i="3"/>
  <c r="AB410" i="3"/>
  <c r="AB411" i="3"/>
  <c r="AB412" i="3"/>
  <c r="AB413" i="3"/>
  <c r="AB414" i="3"/>
  <c r="AB415" i="3"/>
  <c r="AB416" i="3"/>
  <c r="AB418" i="3"/>
  <c r="AB420" i="3"/>
  <c r="AB422" i="3"/>
  <c r="AB423" i="3"/>
  <c r="AB424" i="3"/>
  <c r="AB425" i="3"/>
  <c r="AB426" i="3"/>
  <c r="AB427" i="3"/>
  <c r="AB428" i="3"/>
  <c r="AB429" i="3"/>
  <c r="AB430" i="3"/>
  <c r="AB431" i="3"/>
  <c r="AB432" i="3"/>
  <c r="AB433" i="3"/>
  <c r="AB434" i="3"/>
  <c r="AB435" i="3"/>
  <c r="AB436" i="3"/>
  <c r="AB437" i="3"/>
  <c r="AB448" i="3"/>
  <c r="AB449" i="3"/>
  <c r="AB450" i="3"/>
  <c r="AB451" i="3"/>
  <c r="AB452" i="3"/>
  <c r="AB453" i="3"/>
  <c r="AB460" i="3"/>
  <c r="AB461" i="3"/>
  <c r="AB462" i="3"/>
  <c r="AB463" i="3"/>
  <c r="AB464" i="3"/>
  <c r="AB465" i="3"/>
  <c r="AB466" i="3"/>
  <c r="AB471" i="3"/>
  <c r="AC7" i="3"/>
  <c r="AC8" i="3"/>
  <c r="AC13" i="3"/>
  <c r="AC15" i="3"/>
  <c r="AC16" i="3"/>
  <c r="AC17" i="3"/>
  <c r="AC18" i="3"/>
  <c r="AC19" i="3"/>
  <c r="AC20" i="3"/>
  <c r="AC21" i="3"/>
  <c r="AC22" i="3"/>
  <c r="AC23" i="3"/>
  <c r="AC24" i="3"/>
  <c r="AC25" i="3"/>
  <c r="AC27" i="3"/>
  <c r="AC29" i="3"/>
  <c r="AC31" i="3"/>
  <c r="AC32" i="3"/>
  <c r="AC33" i="3"/>
  <c r="AC34" i="3"/>
  <c r="AC35" i="3"/>
  <c r="AC45" i="3"/>
  <c r="AC60" i="3"/>
  <c r="AC61" i="3"/>
  <c r="AC62" i="3"/>
  <c r="AC64" i="3"/>
  <c r="AC66" i="3"/>
  <c r="AC68" i="3"/>
  <c r="AC69" i="3"/>
  <c r="AC70" i="3"/>
  <c r="AC71" i="3"/>
  <c r="AC72" i="3"/>
  <c r="AC73" i="3"/>
  <c r="AC75" i="3"/>
  <c r="AC77" i="3"/>
  <c r="AC79" i="3"/>
  <c r="AC81" i="3"/>
  <c r="AC83" i="3"/>
  <c r="AC85" i="3"/>
  <c r="AC87" i="3"/>
  <c r="AC89" i="3"/>
  <c r="AC91" i="3"/>
  <c r="AC93" i="3"/>
  <c r="AC95" i="3"/>
  <c r="AC97" i="3"/>
  <c r="AC99" i="3"/>
  <c r="AC101" i="3"/>
  <c r="AC103" i="3"/>
  <c r="AC105" i="3"/>
  <c r="AC107" i="3"/>
  <c r="AC109" i="3"/>
  <c r="AC111" i="3"/>
  <c r="AC113" i="3"/>
  <c r="AC115" i="3"/>
  <c r="AC117" i="3"/>
  <c r="AC119" i="3"/>
  <c r="AC121" i="3"/>
  <c r="AC123" i="3"/>
  <c r="AC125" i="3"/>
  <c r="AC127" i="3"/>
  <c r="AC129" i="3"/>
  <c r="AC131" i="3"/>
  <c r="AC133" i="3"/>
  <c r="AC135" i="3"/>
  <c r="AC137" i="3"/>
  <c r="AC139" i="3"/>
  <c r="AC141" i="3"/>
  <c r="AC143" i="3"/>
  <c r="AC145" i="3"/>
  <c r="AC147" i="3"/>
  <c r="AC149" i="3"/>
  <c r="AC151" i="3"/>
  <c r="AC153" i="3"/>
  <c r="AC155" i="3"/>
  <c r="AC157" i="3"/>
  <c r="AC159" i="3"/>
  <c r="AC161" i="3"/>
  <c r="AC163" i="3"/>
  <c r="AC165" i="3"/>
  <c r="AC167" i="3"/>
  <c r="AC169" i="3"/>
  <c r="AC171" i="3"/>
  <c r="AC173" i="3"/>
  <c r="AC175" i="3"/>
  <c r="AC177" i="3"/>
  <c r="AC179" i="3"/>
  <c r="AC181" i="3"/>
  <c r="AC183" i="3"/>
  <c r="AC185" i="3"/>
  <c r="AC187" i="3"/>
  <c r="AC189" i="3"/>
  <c r="AC191" i="3"/>
  <c r="AC193" i="3"/>
  <c r="AC195" i="3"/>
  <c r="AC197" i="3"/>
  <c r="AC199" i="3"/>
  <c r="AC201" i="3"/>
  <c r="AC203" i="3"/>
  <c r="AC205" i="3"/>
  <c r="AC207" i="3"/>
  <c r="AC209" i="3"/>
  <c r="AC211" i="3"/>
  <c r="AC213" i="3"/>
  <c r="AC215" i="3"/>
  <c r="AC217" i="3"/>
  <c r="AC219" i="3"/>
  <c r="AC221" i="3"/>
  <c r="AC223" i="3"/>
  <c r="AC225" i="3"/>
  <c r="AC227" i="3"/>
  <c r="AC229" i="3"/>
  <c r="AC231" i="3"/>
  <c r="AC233" i="3"/>
  <c r="AC235" i="3"/>
  <c r="AC237" i="3"/>
  <c r="AC239" i="3"/>
  <c r="AC241" i="3"/>
  <c r="AC243" i="3"/>
  <c r="AC245" i="3"/>
  <c r="AC247" i="3"/>
  <c r="AC249" i="3"/>
  <c r="AC251" i="3"/>
  <c r="AC253" i="3"/>
  <c r="AC255" i="3"/>
  <c r="AC257" i="3"/>
  <c r="AC259" i="3"/>
  <c r="AC261" i="3"/>
  <c r="AC263" i="3"/>
  <c r="AC265" i="3"/>
  <c r="AC267" i="3"/>
  <c r="AC269" i="3"/>
  <c r="AC271" i="3"/>
  <c r="AC273" i="3"/>
  <c r="AC275" i="3"/>
  <c r="AC277" i="3"/>
  <c r="AC279" i="3"/>
  <c r="AC281" i="3"/>
  <c r="AC282" i="3"/>
  <c r="AC283" i="3"/>
  <c r="AC284" i="3"/>
  <c r="AC285" i="3"/>
  <c r="AC286" i="3"/>
  <c r="AC287" i="3"/>
  <c r="AC288" i="3"/>
  <c r="AC289" i="3"/>
  <c r="AC290" i="3"/>
  <c r="AC291" i="3"/>
  <c r="AC292" i="3"/>
  <c r="AC293" i="3"/>
  <c r="AC294" i="3"/>
  <c r="AC295" i="3"/>
  <c r="AC296" i="3"/>
  <c r="AC297" i="3"/>
  <c r="AC298" i="3"/>
  <c r="AC300" i="3"/>
  <c r="AC301" i="3"/>
  <c r="AC302" i="3"/>
  <c r="AC303" i="3"/>
  <c r="AC304" i="3"/>
  <c r="AC305" i="3"/>
  <c r="AC306" i="3"/>
  <c r="AC307" i="3"/>
  <c r="AC308" i="3"/>
  <c r="AC309" i="3"/>
  <c r="AC310" i="3"/>
  <c r="AC311" i="3"/>
  <c r="AC312" i="3"/>
  <c r="AC313" i="3"/>
  <c r="AC314" i="3"/>
  <c r="AC315" i="3"/>
  <c r="AC316" i="3"/>
  <c r="AC317" i="3"/>
  <c r="AC318" i="3"/>
  <c r="AC319" i="3"/>
  <c r="AC320" i="3"/>
  <c r="AC321" i="3"/>
  <c r="AC322" i="3"/>
  <c r="AC323" i="3"/>
  <c r="AC324" i="3"/>
  <c r="AC325" i="3"/>
  <c r="AC326" i="3"/>
  <c r="AC327" i="3"/>
  <c r="AC328" i="3"/>
  <c r="AC329" i="3"/>
  <c r="AC330" i="3"/>
  <c r="AC331" i="3"/>
  <c r="AC332" i="3"/>
  <c r="AC333" i="3"/>
  <c r="AC334" i="3"/>
  <c r="AC335" i="3"/>
  <c r="AC336" i="3"/>
  <c r="AC337" i="3"/>
  <c r="AC338" i="3"/>
  <c r="AC339" i="3"/>
  <c r="AC340" i="3"/>
  <c r="AC341" i="3"/>
  <c r="AC342" i="3"/>
  <c r="AC343" i="3"/>
  <c r="AC344" i="3"/>
  <c r="AC345" i="3"/>
  <c r="AC346" i="3"/>
  <c r="AC347" i="3"/>
  <c r="AC348" i="3"/>
  <c r="AC349" i="3"/>
  <c r="AC350" i="3"/>
  <c r="AC351" i="3"/>
  <c r="AC352" i="3"/>
  <c r="AC353" i="3"/>
  <c r="AC354" i="3"/>
  <c r="AC355" i="3"/>
  <c r="AC356" i="3"/>
  <c r="AC357" i="3"/>
  <c r="AC358" i="3"/>
  <c r="AC359" i="3"/>
  <c r="AC360" i="3"/>
  <c r="AC361" i="3"/>
  <c r="AC362" i="3"/>
  <c r="AC363" i="3"/>
  <c r="AC364" i="3"/>
  <c r="AC365" i="3"/>
  <c r="AC366" i="3"/>
  <c r="AC367" i="3"/>
  <c r="AC368" i="3"/>
  <c r="AC369" i="3"/>
  <c r="AC370" i="3"/>
  <c r="AC371" i="3"/>
  <c r="AC372" i="3"/>
  <c r="AC373" i="3"/>
  <c r="AC374" i="3"/>
  <c r="AC375" i="3"/>
  <c r="AC376" i="3"/>
  <c r="AC377" i="3"/>
  <c r="AC378" i="3"/>
  <c r="AC379" i="3"/>
  <c r="AC380" i="3"/>
  <c r="AC381" i="3"/>
  <c r="AC382" i="3"/>
  <c r="AC383" i="3"/>
  <c r="AC384" i="3"/>
  <c r="AC385" i="3"/>
  <c r="AC386" i="3"/>
  <c r="AC387" i="3"/>
  <c r="AC388" i="3"/>
  <c r="AC389" i="3"/>
  <c r="AC390" i="3"/>
  <c r="AC391" i="3"/>
  <c r="AC392" i="3"/>
  <c r="AC393" i="3"/>
  <c r="AC394" i="3"/>
  <c r="AC395" i="3"/>
  <c r="AC396" i="3"/>
  <c r="AC397" i="3"/>
  <c r="AC398" i="3"/>
  <c r="AC399" i="3"/>
  <c r="AC400" i="3"/>
  <c r="AC401" i="3"/>
  <c r="AC402" i="3"/>
  <c r="AC403" i="3"/>
  <c r="AC404" i="3"/>
  <c r="AC405" i="3"/>
  <c r="AC406" i="3"/>
  <c r="AC407" i="3"/>
  <c r="AC408" i="3"/>
  <c r="AC409" i="3"/>
  <c r="AC410" i="3"/>
  <c r="AC411" i="3"/>
  <c r="AC412" i="3"/>
  <c r="AC413" i="3"/>
  <c r="AC414" i="3"/>
  <c r="AC415" i="3"/>
  <c r="AC416" i="3"/>
  <c r="AC418" i="3"/>
  <c r="AC420" i="3"/>
  <c r="AC422" i="3"/>
  <c r="AC423" i="3"/>
  <c r="AC424" i="3"/>
  <c r="AC425" i="3"/>
  <c r="AC426" i="3"/>
  <c r="AC427" i="3"/>
  <c r="AC428" i="3"/>
  <c r="AC429" i="3"/>
  <c r="AC430" i="3"/>
  <c r="AC431" i="3"/>
  <c r="AC432" i="3"/>
  <c r="AC433" i="3"/>
  <c r="AC434" i="3"/>
  <c r="AC435" i="3"/>
  <c r="AC436" i="3"/>
  <c r="AC437" i="3"/>
  <c r="AC448" i="3"/>
  <c r="AC449" i="3"/>
  <c r="AC450" i="3"/>
  <c r="AC451" i="3"/>
  <c r="AC452" i="3"/>
  <c r="AC453" i="3"/>
  <c r="AC460" i="3"/>
  <c r="AC461" i="3"/>
  <c r="AC462" i="3"/>
  <c r="AC463" i="3"/>
  <c r="AC464" i="3"/>
  <c r="AC465" i="3"/>
  <c r="AC466" i="3"/>
  <c r="AC471" i="3"/>
  <c r="AA7" i="3"/>
  <c r="AA8" i="3"/>
  <c r="AA13" i="3"/>
  <c r="AA15" i="3"/>
  <c r="AA16" i="3"/>
  <c r="AA17" i="3"/>
  <c r="AA18" i="3"/>
  <c r="AA19" i="3"/>
  <c r="AA20" i="3"/>
  <c r="AA21" i="3"/>
  <c r="AA22" i="3"/>
  <c r="AA23" i="3"/>
  <c r="AA24" i="3"/>
  <c r="AA25" i="3"/>
  <c r="AA27" i="3"/>
  <c r="AA29" i="3"/>
  <c r="AA31" i="3"/>
  <c r="AA32" i="3"/>
  <c r="AA33" i="3"/>
  <c r="AA34" i="3"/>
  <c r="AA35" i="3"/>
  <c r="AA45" i="3"/>
  <c r="AA60" i="3"/>
  <c r="AA61" i="3"/>
  <c r="AA62" i="3"/>
  <c r="AA64" i="3"/>
  <c r="AA66" i="3"/>
  <c r="AA68" i="3"/>
  <c r="AA69" i="3"/>
  <c r="AA70" i="3"/>
  <c r="AA71" i="3"/>
  <c r="AA72" i="3"/>
  <c r="AA73" i="3"/>
  <c r="AA75" i="3"/>
  <c r="AA77" i="3"/>
  <c r="AA79" i="3"/>
  <c r="AA81" i="3"/>
  <c r="AA83" i="3"/>
  <c r="AA85" i="3"/>
  <c r="AA87" i="3"/>
  <c r="AA89" i="3"/>
  <c r="AA91" i="3"/>
  <c r="AA93" i="3"/>
  <c r="AA95" i="3"/>
  <c r="AA97" i="3"/>
  <c r="AA99" i="3"/>
  <c r="AA101" i="3"/>
  <c r="AA103" i="3"/>
  <c r="AA105" i="3"/>
  <c r="AA107" i="3"/>
  <c r="AA109" i="3"/>
  <c r="AA111" i="3"/>
  <c r="AA113" i="3"/>
  <c r="AA115" i="3"/>
  <c r="AA117" i="3"/>
  <c r="AA119" i="3"/>
  <c r="AA121" i="3"/>
  <c r="AA123" i="3"/>
  <c r="AA125" i="3"/>
  <c r="AA127" i="3"/>
  <c r="AA129" i="3"/>
  <c r="AA131" i="3"/>
  <c r="AA133" i="3"/>
  <c r="AA135" i="3"/>
  <c r="AA137" i="3"/>
  <c r="AA139" i="3"/>
  <c r="AA141" i="3"/>
  <c r="AA143" i="3"/>
  <c r="AA145" i="3"/>
  <c r="AA147" i="3"/>
  <c r="AA149" i="3"/>
  <c r="AA151" i="3"/>
  <c r="AA153" i="3"/>
  <c r="AA155" i="3"/>
  <c r="AA157" i="3"/>
  <c r="AA159" i="3"/>
  <c r="AA161" i="3"/>
  <c r="AA163" i="3"/>
  <c r="AA165" i="3"/>
  <c r="AA167" i="3"/>
  <c r="AA169" i="3"/>
  <c r="AA171" i="3"/>
  <c r="AA173" i="3"/>
  <c r="AA175" i="3"/>
  <c r="AA177" i="3"/>
  <c r="AA179" i="3"/>
  <c r="AA181" i="3"/>
  <c r="AA183" i="3"/>
  <c r="AA185" i="3"/>
  <c r="AA187" i="3"/>
  <c r="AA189" i="3"/>
  <c r="AA191" i="3"/>
  <c r="AA193" i="3"/>
  <c r="AA195" i="3"/>
  <c r="AA197" i="3"/>
  <c r="AA199" i="3"/>
  <c r="AA201" i="3"/>
  <c r="AA203" i="3"/>
  <c r="AA205" i="3"/>
  <c r="AA207" i="3"/>
  <c r="AA209" i="3"/>
  <c r="AA211" i="3"/>
  <c r="AA213" i="3"/>
  <c r="AA215" i="3"/>
  <c r="AA217" i="3"/>
  <c r="AA219" i="3"/>
  <c r="AA221" i="3"/>
  <c r="AA223" i="3"/>
  <c r="AA225" i="3"/>
  <c r="AA227" i="3"/>
  <c r="AA229" i="3"/>
  <c r="AA231" i="3"/>
  <c r="AA233" i="3"/>
  <c r="AA235" i="3"/>
  <c r="AA237" i="3"/>
  <c r="AA239" i="3"/>
  <c r="AA241" i="3"/>
  <c r="AA243" i="3"/>
  <c r="AA245" i="3"/>
  <c r="AA247" i="3"/>
  <c r="AA249" i="3"/>
  <c r="AA251" i="3"/>
  <c r="AA253" i="3"/>
  <c r="AA255" i="3"/>
  <c r="AA257" i="3"/>
  <c r="AA259" i="3"/>
  <c r="AA261" i="3"/>
  <c r="AA263" i="3"/>
  <c r="AA265" i="3"/>
  <c r="AA267" i="3"/>
  <c r="AA269" i="3"/>
  <c r="AA271" i="3"/>
  <c r="AA273" i="3"/>
  <c r="AA275" i="3"/>
  <c r="AA277" i="3"/>
  <c r="AA279" i="3"/>
  <c r="AA281" i="3"/>
  <c r="AA282" i="3"/>
  <c r="AA283" i="3"/>
  <c r="AA284" i="3"/>
  <c r="AA285" i="3"/>
  <c r="AA286" i="3"/>
  <c r="AA287" i="3"/>
  <c r="AA288" i="3"/>
  <c r="AA289" i="3"/>
  <c r="AA290" i="3"/>
  <c r="AA291" i="3"/>
  <c r="AA292" i="3"/>
  <c r="AA293" i="3"/>
  <c r="AA294" i="3"/>
  <c r="AA295" i="3"/>
  <c r="AA296" i="3"/>
  <c r="AA297" i="3"/>
  <c r="AA298" i="3"/>
  <c r="AA300" i="3"/>
  <c r="AA301" i="3"/>
  <c r="AA302" i="3"/>
  <c r="AA303" i="3"/>
  <c r="AA304" i="3"/>
  <c r="AA305" i="3"/>
  <c r="AA306" i="3"/>
  <c r="AA307" i="3"/>
  <c r="AA308" i="3"/>
  <c r="AA309" i="3"/>
  <c r="AA310" i="3"/>
  <c r="AA311" i="3"/>
  <c r="AA312" i="3"/>
  <c r="AA313" i="3"/>
  <c r="AA314" i="3"/>
  <c r="AA315" i="3"/>
  <c r="AA316" i="3"/>
  <c r="AA317" i="3"/>
  <c r="AA318" i="3"/>
  <c r="AA319" i="3"/>
  <c r="AA320" i="3"/>
  <c r="AA321" i="3"/>
  <c r="AA322" i="3"/>
  <c r="AA323" i="3"/>
  <c r="AA324" i="3"/>
  <c r="AA325" i="3"/>
  <c r="AA326" i="3"/>
  <c r="AA327" i="3"/>
  <c r="AA328" i="3"/>
  <c r="AA329" i="3"/>
  <c r="AA330" i="3"/>
  <c r="AA331" i="3"/>
  <c r="AA332" i="3"/>
  <c r="AA333" i="3"/>
  <c r="AA334" i="3"/>
  <c r="AA335" i="3"/>
  <c r="AA336" i="3"/>
  <c r="AA337" i="3"/>
  <c r="AA338" i="3"/>
  <c r="AA339" i="3"/>
  <c r="AA340" i="3"/>
  <c r="AA341" i="3"/>
  <c r="AA342" i="3"/>
  <c r="AA343" i="3"/>
  <c r="AA344" i="3"/>
  <c r="AA345" i="3"/>
  <c r="AA346" i="3"/>
  <c r="AA347" i="3"/>
  <c r="AA348" i="3"/>
  <c r="AA349" i="3"/>
  <c r="AA350" i="3"/>
  <c r="AA351" i="3"/>
  <c r="AA352" i="3"/>
  <c r="AA353" i="3"/>
  <c r="AA354" i="3"/>
  <c r="AA355" i="3"/>
  <c r="AA356" i="3"/>
  <c r="AA357" i="3"/>
  <c r="AA358" i="3"/>
  <c r="AA359" i="3"/>
  <c r="AA360" i="3"/>
  <c r="AA361" i="3"/>
  <c r="AA362" i="3"/>
  <c r="AA363" i="3"/>
  <c r="AA364" i="3"/>
  <c r="AA365" i="3"/>
  <c r="AA366" i="3"/>
  <c r="AA367" i="3"/>
  <c r="AA368" i="3"/>
  <c r="AA369" i="3"/>
  <c r="AA370" i="3"/>
  <c r="AA371" i="3"/>
  <c r="AA372" i="3"/>
  <c r="AA373" i="3"/>
  <c r="AA374" i="3"/>
  <c r="AA375" i="3"/>
  <c r="AA376" i="3"/>
  <c r="AA377" i="3"/>
  <c r="AA378" i="3"/>
  <c r="AA379" i="3"/>
  <c r="AA380" i="3"/>
  <c r="AA381" i="3"/>
  <c r="AA382" i="3"/>
  <c r="AA383" i="3"/>
  <c r="AA384" i="3"/>
  <c r="AA385" i="3"/>
  <c r="AA386" i="3"/>
  <c r="AA387" i="3"/>
  <c r="AA388" i="3"/>
  <c r="AA389" i="3"/>
  <c r="AA390" i="3"/>
  <c r="AA391" i="3"/>
  <c r="AA392" i="3"/>
  <c r="AA393" i="3"/>
  <c r="AA394" i="3"/>
  <c r="AA395" i="3"/>
  <c r="AA396" i="3"/>
  <c r="AA397" i="3"/>
  <c r="AA398" i="3"/>
  <c r="AA399" i="3"/>
  <c r="AA400" i="3"/>
  <c r="AA401" i="3"/>
  <c r="AA402" i="3"/>
  <c r="AA403" i="3"/>
  <c r="AA404" i="3"/>
  <c r="AA405" i="3"/>
  <c r="AA406" i="3"/>
  <c r="AA407" i="3"/>
  <c r="AA408" i="3"/>
  <c r="AA409" i="3"/>
  <c r="AA410" i="3"/>
  <c r="AA411" i="3"/>
  <c r="AA412" i="3"/>
  <c r="AA413" i="3"/>
  <c r="AA414" i="3"/>
  <c r="AA415" i="3"/>
  <c r="AA416" i="3"/>
  <c r="AA418" i="3"/>
  <c r="AA420" i="3"/>
  <c r="AA422" i="3"/>
  <c r="AA423" i="3"/>
  <c r="AA424" i="3"/>
  <c r="AA425" i="3"/>
  <c r="AA426" i="3"/>
  <c r="AA427" i="3"/>
  <c r="AA428" i="3"/>
  <c r="AA429" i="3"/>
  <c r="AA430" i="3"/>
  <c r="AA431" i="3"/>
  <c r="AA432" i="3"/>
  <c r="AA433" i="3"/>
  <c r="AA434" i="3"/>
  <c r="AA435" i="3"/>
  <c r="AA436" i="3"/>
  <c r="AA437" i="3"/>
  <c r="AA448" i="3"/>
  <c r="AA449" i="3"/>
  <c r="AA450" i="3"/>
  <c r="AA451" i="3"/>
  <c r="AA452" i="3"/>
  <c r="AA453" i="3"/>
  <c r="AA460" i="3"/>
  <c r="AA461" i="3"/>
  <c r="AA462" i="3"/>
  <c r="AA463" i="3"/>
  <c r="AA464" i="3"/>
  <c r="AA465" i="3"/>
  <c r="AA466" i="3"/>
  <c r="AA471" i="3"/>
  <c r="AJ471" i="3" l="1"/>
  <c r="AJ7" i="3"/>
  <c r="AJ8" i="3"/>
  <c r="AJ9" i="3"/>
  <c r="AJ11" i="3"/>
  <c r="AJ13"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62" i="3"/>
  <c r="AJ64" i="3"/>
  <c r="AJ66" i="3"/>
  <c r="AJ68" i="3"/>
  <c r="AJ69" i="3"/>
  <c r="AJ70" i="3"/>
  <c r="AJ71" i="3"/>
  <c r="AJ72" i="3"/>
  <c r="AJ73" i="3"/>
  <c r="AJ75" i="3"/>
  <c r="AJ77" i="3"/>
  <c r="AJ79" i="3"/>
  <c r="AJ81" i="3"/>
  <c r="AJ83" i="3"/>
  <c r="AJ85" i="3"/>
  <c r="AJ87" i="3"/>
  <c r="AJ89" i="3"/>
  <c r="AJ91" i="3"/>
  <c r="AJ93" i="3"/>
  <c r="AJ95" i="3"/>
  <c r="AJ97" i="3"/>
  <c r="AJ99" i="3"/>
  <c r="AJ101" i="3"/>
  <c r="AJ103" i="3"/>
  <c r="AJ105" i="3"/>
  <c r="AJ107" i="3"/>
  <c r="AJ109" i="3"/>
  <c r="AJ111" i="3"/>
  <c r="AJ113" i="3"/>
  <c r="AJ115" i="3"/>
  <c r="AJ117" i="3"/>
  <c r="AJ119" i="3"/>
  <c r="AJ121" i="3"/>
  <c r="AJ123" i="3"/>
  <c r="AJ125" i="3"/>
  <c r="AJ127" i="3"/>
  <c r="AJ129" i="3"/>
  <c r="AJ131" i="3"/>
  <c r="AJ133" i="3"/>
  <c r="AJ135" i="3"/>
  <c r="AJ137" i="3"/>
  <c r="AJ139" i="3"/>
  <c r="AJ141" i="3"/>
  <c r="AJ143" i="3"/>
  <c r="AJ145" i="3"/>
  <c r="AJ147" i="3"/>
  <c r="AJ149" i="3"/>
  <c r="AJ151" i="3"/>
  <c r="AJ153" i="3"/>
  <c r="AJ155" i="3"/>
  <c r="AJ157" i="3"/>
  <c r="AJ159" i="3"/>
  <c r="AJ161" i="3"/>
  <c r="AJ163" i="3"/>
  <c r="AJ165" i="3"/>
  <c r="AJ167" i="3"/>
  <c r="AJ169" i="3"/>
  <c r="AJ171" i="3"/>
  <c r="AJ173" i="3"/>
  <c r="AJ175" i="3"/>
  <c r="AJ177" i="3"/>
  <c r="AJ179" i="3"/>
  <c r="AJ181" i="3"/>
  <c r="AJ183" i="3"/>
  <c r="AJ185" i="3"/>
  <c r="AJ187" i="3"/>
  <c r="AJ189" i="3"/>
  <c r="AJ191" i="3"/>
  <c r="AJ193" i="3"/>
  <c r="AJ195" i="3"/>
  <c r="AJ197" i="3"/>
  <c r="AJ199" i="3"/>
  <c r="AJ201" i="3"/>
  <c r="AJ203" i="3"/>
  <c r="AJ205" i="3"/>
  <c r="AJ207" i="3"/>
  <c r="AJ209" i="3"/>
  <c r="AJ211" i="3"/>
  <c r="AJ213" i="3"/>
  <c r="AJ215" i="3"/>
  <c r="AJ217" i="3"/>
  <c r="AJ219" i="3"/>
  <c r="AJ221" i="3"/>
  <c r="AJ223" i="3"/>
  <c r="AJ225" i="3"/>
  <c r="AJ227" i="3"/>
  <c r="AJ229" i="3"/>
  <c r="AJ231" i="3"/>
  <c r="AJ233" i="3"/>
  <c r="AJ235" i="3"/>
  <c r="AJ237" i="3"/>
  <c r="AJ239" i="3"/>
  <c r="AJ241" i="3"/>
  <c r="AJ243" i="3"/>
  <c r="AJ245" i="3"/>
  <c r="AJ247" i="3"/>
  <c r="AJ249" i="3"/>
  <c r="AJ251" i="3"/>
  <c r="AJ253" i="3"/>
  <c r="AJ255" i="3"/>
  <c r="AJ257" i="3"/>
  <c r="AJ259" i="3"/>
  <c r="AJ261" i="3"/>
  <c r="AJ263" i="3"/>
  <c r="AJ265" i="3"/>
  <c r="AJ267" i="3"/>
  <c r="AJ269" i="3"/>
  <c r="AJ271" i="3"/>
  <c r="AJ273" i="3"/>
  <c r="AJ275" i="3"/>
  <c r="AJ277" i="3"/>
  <c r="AJ279" i="3"/>
  <c r="AJ281" i="3"/>
  <c r="AJ282" i="3"/>
  <c r="AJ283" i="3"/>
  <c r="AJ284" i="3"/>
  <c r="AJ285" i="3"/>
  <c r="AJ286" i="3"/>
  <c r="AJ287" i="3"/>
  <c r="AJ288" i="3"/>
  <c r="AJ289" i="3"/>
  <c r="AJ290" i="3"/>
  <c r="AJ291" i="3"/>
  <c r="AJ292" i="3"/>
  <c r="AJ293" i="3"/>
  <c r="AJ294" i="3"/>
  <c r="AJ295" i="3"/>
  <c r="AJ296" i="3"/>
  <c r="AJ297" i="3"/>
  <c r="AJ298" i="3"/>
  <c r="AJ300" i="3"/>
  <c r="AJ301" i="3"/>
  <c r="AJ302" i="3"/>
  <c r="AJ303" i="3"/>
  <c r="AJ304" i="3"/>
  <c r="AJ305" i="3"/>
  <c r="AJ306" i="3"/>
  <c r="AJ307" i="3"/>
  <c r="AJ308" i="3"/>
  <c r="AJ309" i="3"/>
  <c r="AJ310" i="3"/>
  <c r="AJ311" i="3"/>
  <c r="AJ312" i="3"/>
  <c r="AJ313" i="3"/>
  <c r="AJ314" i="3"/>
  <c r="AJ315" i="3"/>
  <c r="AJ316" i="3"/>
  <c r="AJ317" i="3"/>
  <c r="AJ318" i="3"/>
  <c r="AJ319" i="3"/>
  <c r="AJ320" i="3"/>
  <c r="AJ321" i="3"/>
  <c r="AJ322" i="3"/>
  <c r="AJ323" i="3"/>
  <c r="AJ324" i="3"/>
  <c r="AJ325" i="3"/>
  <c r="AJ326" i="3"/>
  <c r="AJ327" i="3"/>
  <c r="AJ328" i="3"/>
  <c r="AJ329" i="3"/>
  <c r="AJ330" i="3"/>
  <c r="AJ331" i="3"/>
  <c r="AJ332" i="3"/>
  <c r="AJ333" i="3"/>
  <c r="AJ334" i="3"/>
  <c r="AJ335" i="3"/>
  <c r="AJ336" i="3"/>
  <c r="AJ337" i="3"/>
  <c r="AJ338" i="3"/>
  <c r="AJ339" i="3"/>
  <c r="AJ340" i="3"/>
  <c r="AJ341" i="3"/>
  <c r="AJ342" i="3"/>
  <c r="AJ343" i="3"/>
  <c r="AJ344" i="3"/>
  <c r="AJ345" i="3"/>
  <c r="AJ346" i="3"/>
  <c r="AJ347" i="3"/>
  <c r="AJ348" i="3"/>
  <c r="AJ349" i="3"/>
  <c r="AJ350" i="3"/>
  <c r="AJ351" i="3"/>
  <c r="AJ352" i="3"/>
  <c r="AJ353" i="3"/>
  <c r="AJ354" i="3"/>
  <c r="AJ355" i="3"/>
  <c r="AJ356" i="3"/>
  <c r="AJ357" i="3"/>
  <c r="AJ358" i="3"/>
  <c r="AJ359" i="3"/>
  <c r="AJ360" i="3"/>
  <c r="AJ361" i="3"/>
  <c r="AJ362" i="3"/>
  <c r="AJ363" i="3"/>
  <c r="AJ364" i="3"/>
  <c r="AJ365" i="3"/>
  <c r="AJ366" i="3"/>
  <c r="AJ367" i="3"/>
  <c r="AJ368" i="3"/>
  <c r="AJ369" i="3"/>
  <c r="AJ370" i="3"/>
  <c r="AJ371" i="3"/>
  <c r="AJ372" i="3"/>
  <c r="AJ373" i="3"/>
  <c r="AJ374" i="3"/>
  <c r="AJ375" i="3"/>
  <c r="AJ376" i="3"/>
  <c r="AJ377" i="3"/>
  <c r="AJ378" i="3"/>
  <c r="AJ379" i="3"/>
  <c r="AJ380" i="3"/>
  <c r="AJ381" i="3"/>
  <c r="AJ382" i="3"/>
  <c r="AJ383" i="3"/>
  <c r="AJ384" i="3"/>
  <c r="AJ385" i="3"/>
  <c r="AJ386" i="3"/>
  <c r="AJ387" i="3"/>
  <c r="AJ388" i="3"/>
  <c r="AJ389" i="3"/>
  <c r="AJ390" i="3"/>
  <c r="AJ391" i="3"/>
  <c r="AJ392" i="3"/>
  <c r="AJ393" i="3"/>
  <c r="AJ394" i="3"/>
  <c r="AJ395" i="3"/>
  <c r="AJ396" i="3"/>
  <c r="AJ397" i="3"/>
  <c r="AJ398" i="3"/>
  <c r="AJ399" i="3"/>
  <c r="AJ400" i="3"/>
  <c r="AJ401" i="3"/>
  <c r="AJ402" i="3"/>
  <c r="AJ403" i="3"/>
  <c r="AJ404" i="3"/>
  <c r="AJ405" i="3"/>
  <c r="AJ406" i="3"/>
  <c r="AJ407" i="3"/>
  <c r="AJ408" i="3"/>
  <c r="AJ409" i="3"/>
  <c r="AJ410" i="3"/>
  <c r="AJ411" i="3"/>
  <c r="AJ412" i="3"/>
  <c r="AJ413" i="3"/>
  <c r="AJ414" i="3"/>
  <c r="AJ415" i="3"/>
  <c r="AJ416" i="3"/>
  <c r="AJ418" i="3"/>
  <c r="AJ420" i="3"/>
  <c r="AJ422" i="3"/>
  <c r="AJ423" i="3"/>
  <c r="AJ424" i="3"/>
  <c r="AJ425" i="3"/>
  <c r="AJ426" i="3"/>
  <c r="AJ427" i="3"/>
  <c r="AJ428" i="3"/>
  <c r="AJ429" i="3"/>
  <c r="AJ430" i="3"/>
  <c r="AJ431" i="3"/>
  <c r="AJ432" i="3"/>
  <c r="AJ433" i="3"/>
  <c r="AJ434" i="3"/>
  <c r="AJ435" i="3"/>
  <c r="AJ436" i="3"/>
  <c r="AJ437" i="3"/>
  <c r="AJ438" i="3"/>
  <c r="AJ440" i="3"/>
  <c r="AJ442" i="3"/>
  <c r="AJ444" i="3"/>
  <c r="AJ446" i="3"/>
  <c r="AJ448" i="3"/>
  <c r="AJ449" i="3"/>
  <c r="AJ450" i="3"/>
  <c r="AJ451" i="3"/>
  <c r="AJ452" i="3"/>
  <c r="AJ453" i="3"/>
  <c r="AJ454" i="3"/>
  <c r="AJ456" i="3"/>
  <c r="AJ458" i="3"/>
  <c r="AJ460" i="3"/>
  <c r="AJ461" i="3"/>
  <c r="AJ462" i="3"/>
  <c r="AJ463" i="3"/>
  <c r="AJ464" i="3"/>
  <c r="AJ465" i="3"/>
  <c r="AJ466" i="3"/>
  <c r="AJ467" i="3"/>
  <c r="AJ469" i="3"/>
  <c r="AI7" i="3"/>
  <c r="AI8" i="3"/>
  <c r="AI9" i="3"/>
  <c r="AI11" i="3"/>
  <c r="AI13" i="3"/>
  <c r="AI15" i="3"/>
  <c r="AI16" i="3"/>
  <c r="AI17" i="3"/>
  <c r="AI18" i="3"/>
  <c r="AI19" i="3"/>
  <c r="AI20" i="3"/>
  <c r="AI21" i="3"/>
  <c r="AI22" i="3"/>
  <c r="AI23" i="3"/>
  <c r="AI24" i="3"/>
  <c r="AI25" i="3"/>
  <c r="AI27" i="3"/>
  <c r="AI29" i="3"/>
  <c r="AI31" i="3"/>
  <c r="AI32" i="3"/>
  <c r="AI33" i="3"/>
  <c r="AI34" i="3"/>
  <c r="AI35" i="3"/>
  <c r="AI36" i="3"/>
  <c r="AI37" i="3"/>
  <c r="AI38" i="3"/>
  <c r="AI39" i="3"/>
  <c r="AI40" i="3"/>
  <c r="AI41" i="3"/>
  <c r="AI42" i="3"/>
  <c r="AI43" i="3"/>
  <c r="AI44" i="3"/>
  <c r="AI45" i="3"/>
  <c r="AI46" i="3"/>
  <c r="AI47" i="3"/>
  <c r="AI48" i="3"/>
  <c r="AI49" i="3"/>
  <c r="AI50" i="3"/>
  <c r="AI51" i="3"/>
  <c r="AI52" i="3"/>
  <c r="AI53" i="3"/>
  <c r="AI54" i="3"/>
  <c r="AI55" i="3"/>
  <c r="AI56" i="3"/>
  <c r="AI57" i="3"/>
  <c r="AI58" i="3"/>
  <c r="AI59" i="3"/>
  <c r="AI60" i="3"/>
  <c r="AI61" i="3"/>
  <c r="AI62" i="3"/>
  <c r="AI64" i="3"/>
  <c r="AI66" i="3"/>
  <c r="AI68" i="3"/>
  <c r="AI69" i="3"/>
  <c r="AI70" i="3"/>
  <c r="AI71" i="3"/>
  <c r="AI72" i="3"/>
  <c r="AI73" i="3"/>
  <c r="AI74" i="3"/>
  <c r="AI75" i="3"/>
  <c r="AI76" i="3"/>
  <c r="AI77" i="3"/>
  <c r="AI78" i="3"/>
  <c r="AI79" i="3"/>
  <c r="AI80" i="3"/>
  <c r="AI81" i="3"/>
  <c r="AI82" i="3"/>
  <c r="AI83" i="3"/>
  <c r="AI84" i="3"/>
  <c r="AI85" i="3"/>
  <c r="AI86" i="3"/>
  <c r="AI87" i="3"/>
  <c r="AI88" i="3"/>
  <c r="AI89" i="3"/>
  <c r="AI90" i="3"/>
  <c r="AI91" i="3"/>
  <c r="AI92" i="3"/>
  <c r="AI93" i="3"/>
  <c r="AI94" i="3"/>
  <c r="AI95" i="3"/>
  <c r="AI96" i="3"/>
  <c r="AI97" i="3"/>
  <c r="AI98" i="3"/>
  <c r="AI99" i="3"/>
  <c r="AI100" i="3"/>
  <c r="AI101" i="3"/>
  <c r="AI102" i="3"/>
  <c r="AI103" i="3"/>
  <c r="AI104" i="3"/>
  <c r="AI105" i="3"/>
  <c r="AI106" i="3"/>
  <c r="AI107" i="3"/>
  <c r="AI108" i="3"/>
  <c r="AI109" i="3"/>
  <c r="AI110" i="3"/>
  <c r="AI111" i="3"/>
  <c r="AI112" i="3"/>
  <c r="AI113" i="3"/>
  <c r="AI114" i="3"/>
  <c r="AI115" i="3"/>
  <c r="AI116" i="3"/>
  <c r="AI117" i="3"/>
  <c r="AI118" i="3"/>
  <c r="AI119" i="3"/>
  <c r="AI120" i="3"/>
  <c r="AI121" i="3"/>
  <c r="AI122" i="3"/>
  <c r="AI123" i="3"/>
  <c r="AI124" i="3"/>
  <c r="AI125" i="3"/>
  <c r="AI126" i="3"/>
  <c r="AI127" i="3"/>
  <c r="AI128" i="3"/>
  <c r="AI129" i="3"/>
  <c r="AI130" i="3"/>
  <c r="AI131" i="3"/>
  <c r="AI132" i="3"/>
  <c r="AI133" i="3"/>
  <c r="AI134" i="3"/>
  <c r="AI135" i="3"/>
  <c r="AI136" i="3"/>
  <c r="AI137" i="3"/>
  <c r="AI138" i="3"/>
  <c r="AI139" i="3"/>
  <c r="AI140" i="3"/>
  <c r="AI141" i="3"/>
  <c r="AI142" i="3"/>
  <c r="AI143" i="3"/>
  <c r="AI144" i="3"/>
  <c r="AI145" i="3"/>
  <c r="AI146" i="3"/>
  <c r="AI147" i="3"/>
  <c r="AI148" i="3"/>
  <c r="AI149" i="3"/>
  <c r="AI150" i="3"/>
  <c r="AI151" i="3"/>
  <c r="AI152" i="3"/>
  <c r="AI153" i="3"/>
  <c r="AI154" i="3"/>
  <c r="AI155" i="3"/>
  <c r="AI156" i="3"/>
  <c r="AI157" i="3"/>
  <c r="AI158" i="3"/>
  <c r="AI159" i="3"/>
  <c r="AI160" i="3"/>
  <c r="AI161" i="3"/>
  <c r="AI162" i="3"/>
  <c r="AI163" i="3"/>
  <c r="AI164" i="3"/>
  <c r="AI165" i="3"/>
  <c r="AI166" i="3"/>
  <c r="AI167" i="3"/>
  <c r="AI168" i="3"/>
  <c r="AI169" i="3"/>
  <c r="AI170" i="3"/>
  <c r="AI171" i="3"/>
  <c r="AI172" i="3"/>
  <c r="AI173" i="3"/>
  <c r="AI174" i="3"/>
  <c r="AI175" i="3"/>
  <c r="AI176" i="3"/>
  <c r="AI177" i="3"/>
  <c r="AI178" i="3"/>
  <c r="AI179" i="3"/>
  <c r="AI180" i="3"/>
  <c r="AI181" i="3"/>
  <c r="AI182" i="3"/>
  <c r="AI183" i="3"/>
  <c r="AI184" i="3"/>
  <c r="AI185" i="3"/>
  <c r="AI186" i="3"/>
  <c r="AI187" i="3"/>
  <c r="AI188" i="3"/>
  <c r="AI189" i="3"/>
  <c r="AI190" i="3"/>
  <c r="AI191" i="3"/>
  <c r="AI192" i="3"/>
  <c r="AI193" i="3"/>
  <c r="AI194" i="3"/>
  <c r="AI195" i="3"/>
  <c r="AI196" i="3"/>
  <c r="AI197" i="3"/>
  <c r="AI198" i="3"/>
  <c r="AI199" i="3"/>
  <c r="AI200" i="3"/>
  <c r="AI201" i="3"/>
  <c r="AI202" i="3"/>
  <c r="AI203" i="3"/>
  <c r="AI204" i="3"/>
  <c r="AI205" i="3"/>
  <c r="AI206" i="3"/>
  <c r="AI207" i="3"/>
  <c r="AI208" i="3"/>
  <c r="AI209" i="3"/>
  <c r="AI210" i="3"/>
  <c r="AI211" i="3"/>
  <c r="AI212" i="3"/>
  <c r="AI213" i="3"/>
  <c r="AI214" i="3"/>
  <c r="AI215" i="3"/>
  <c r="AI216" i="3"/>
  <c r="AI217" i="3"/>
  <c r="AI218" i="3"/>
  <c r="AI219" i="3"/>
  <c r="AI220" i="3"/>
  <c r="AI221" i="3"/>
  <c r="AI222" i="3"/>
  <c r="AI223" i="3"/>
  <c r="AI224" i="3"/>
  <c r="AI225" i="3"/>
  <c r="AI226" i="3"/>
  <c r="AI227" i="3"/>
  <c r="AI228" i="3"/>
  <c r="AI229" i="3"/>
  <c r="AI230" i="3"/>
  <c r="AI231" i="3"/>
  <c r="AI232" i="3"/>
  <c r="AI233" i="3"/>
  <c r="AI234" i="3"/>
  <c r="AI235" i="3"/>
  <c r="AI236" i="3"/>
  <c r="AI237" i="3"/>
  <c r="AI238" i="3"/>
  <c r="AI239" i="3"/>
  <c r="AI240" i="3"/>
  <c r="AI241" i="3"/>
  <c r="AI242" i="3"/>
  <c r="AI243" i="3"/>
  <c r="AI244" i="3"/>
  <c r="AI245" i="3"/>
  <c r="AI246" i="3"/>
  <c r="AI247" i="3"/>
  <c r="AI248" i="3"/>
  <c r="AI249" i="3"/>
  <c r="AI250" i="3"/>
  <c r="AI251" i="3"/>
  <c r="AI252" i="3"/>
  <c r="AI253" i="3"/>
  <c r="AI254" i="3"/>
  <c r="AI255" i="3"/>
  <c r="AI256" i="3"/>
  <c r="AI257" i="3"/>
  <c r="AI258" i="3"/>
  <c r="AI259" i="3"/>
  <c r="AI260" i="3"/>
  <c r="AI261" i="3"/>
  <c r="AI262" i="3"/>
  <c r="AI263" i="3"/>
  <c r="AI264" i="3"/>
  <c r="AI265" i="3"/>
  <c r="AI266" i="3"/>
  <c r="AI267" i="3"/>
  <c r="AI268" i="3"/>
  <c r="AI269" i="3"/>
  <c r="AI270" i="3"/>
  <c r="AI271" i="3"/>
  <c r="AI272" i="3"/>
  <c r="AI273" i="3"/>
  <c r="AI274" i="3"/>
  <c r="AI275" i="3"/>
  <c r="AI276" i="3"/>
  <c r="AI277" i="3"/>
  <c r="AI278" i="3"/>
  <c r="AI279" i="3"/>
  <c r="AI280" i="3"/>
  <c r="AI281" i="3"/>
  <c r="AI282" i="3"/>
  <c r="AI283" i="3"/>
  <c r="AI284" i="3"/>
  <c r="AI285" i="3"/>
  <c r="AI286" i="3"/>
  <c r="AI287" i="3"/>
  <c r="AI288" i="3"/>
  <c r="AI289" i="3"/>
  <c r="AI290" i="3"/>
  <c r="AI291" i="3"/>
  <c r="AI292" i="3"/>
  <c r="AI293" i="3"/>
  <c r="AI294" i="3"/>
  <c r="AI295" i="3"/>
  <c r="AI296" i="3"/>
  <c r="AI297" i="3"/>
  <c r="AI298" i="3"/>
  <c r="AI300" i="3"/>
  <c r="AI301" i="3"/>
  <c r="AI302" i="3"/>
  <c r="AI303" i="3"/>
  <c r="AI304" i="3"/>
  <c r="AI305" i="3"/>
  <c r="AI306" i="3"/>
  <c r="AI307" i="3"/>
  <c r="AI308" i="3"/>
  <c r="AI309" i="3"/>
  <c r="AI310" i="3"/>
  <c r="AI311" i="3"/>
  <c r="AI312" i="3"/>
  <c r="AI313" i="3"/>
  <c r="AI314" i="3"/>
  <c r="AI315" i="3"/>
  <c r="AI316" i="3"/>
  <c r="AI317" i="3"/>
  <c r="AI318" i="3"/>
  <c r="AI319" i="3"/>
  <c r="AI320" i="3"/>
  <c r="AI321" i="3"/>
  <c r="AI322" i="3"/>
  <c r="AI323" i="3"/>
  <c r="AI324" i="3"/>
  <c r="AI325" i="3"/>
  <c r="AI326" i="3"/>
  <c r="AI327" i="3"/>
  <c r="AI328" i="3"/>
  <c r="AI329" i="3"/>
  <c r="AI330" i="3"/>
  <c r="AI331" i="3"/>
  <c r="AI332" i="3"/>
  <c r="AI333" i="3"/>
  <c r="AI334" i="3"/>
  <c r="AI335" i="3"/>
  <c r="AI336" i="3"/>
  <c r="AI337" i="3"/>
  <c r="AI338" i="3"/>
  <c r="AI339" i="3"/>
  <c r="AI340" i="3"/>
  <c r="AI341" i="3"/>
  <c r="AI342" i="3"/>
  <c r="AI343" i="3"/>
  <c r="AI344" i="3"/>
  <c r="AI345" i="3"/>
  <c r="AI346" i="3"/>
  <c r="AI347" i="3"/>
  <c r="AI348" i="3"/>
  <c r="AI349" i="3"/>
  <c r="AI350" i="3"/>
  <c r="AI351" i="3"/>
  <c r="AI352" i="3"/>
  <c r="AI353" i="3"/>
  <c r="AI354" i="3"/>
  <c r="AI355" i="3"/>
  <c r="AI356" i="3"/>
  <c r="AI357" i="3"/>
  <c r="AI358" i="3"/>
  <c r="AI359" i="3"/>
  <c r="AI360" i="3"/>
  <c r="AI361" i="3"/>
  <c r="AI362" i="3"/>
  <c r="AI363" i="3"/>
  <c r="AI364" i="3"/>
  <c r="AI365" i="3"/>
  <c r="AI366" i="3"/>
  <c r="AI367" i="3"/>
  <c r="AI368" i="3"/>
  <c r="AI369" i="3"/>
  <c r="AI370" i="3"/>
  <c r="AI371" i="3"/>
  <c r="AI372" i="3"/>
  <c r="AI373" i="3"/>
  <c r="AI374" i="3"/>
  <c r="AI375" i="3"/>
  <c r="AI376" i="3"/>
  <c r="AI377" i="3"/>
  <c r="AI378" i="3"/>
  <c r="AI379" i="3"/>
  <c r="AI380" i="3"/>
  <c r="AI381" i="3"/>
  <c r="AI382" i="3"/>
  <c r="AI383" i="3"/>
  <c r="AI384" i="3"/>
  <c r="AI385" i="3"/>
  <c r="AI386" i="3"/>
  <c r="AI387" i="3"/>
  <c r="AI388" i="3"/>
  <c r="AI389" i="3"/>
  <c r="AI390" i="3"/>
  <c r="AI391" i="3"/>
  <c r="AI392" i="3"/>
  <c r="AI393" i="3"/>
  <c r="AI394" i="3"/>
  <c r="AI395" i="3"/>
  <c r="AI396" i="3"/>
  <c r="AI397" i="3"/>
  <c r="AI398" i="3"/>
  <c r="AI399" i="3"/>
  <c r="AI400" i="3"/>
  <c r="AI401" i="3"/>
  <c r="AI402" i="3"/>
  <c r="AI403" i="3"/>
  <c r="AI404" i="3"/>
  <c r="AI405" i="3"/>
  <c r="AI406" i="3"/>
  <c r="AI407" i="3"/>
  <c r="AI408" i="3"/>
  <c r="AI409" i="3"/>
  <c r="AI410" i="3"/>
  <c r="AI411" i="3"/>
  <c r="AI412" i="3"/>
  <c r="AI413" i="3"/>
  <c r="AI414" i="3"/>
  <c r="AI415" i="3"/>
  <c r="AI416" i="3"/>
  <c r="AI418" i="3"/>
  <c r="AI420" i="3"/>
  <c r="AI422" i="3"/>
  <c r="AI423" i="3"/>
  <c r="AI424" i="3"/>
  <c r="AI425" i="3"/>
  <c r="AI426" i="3"/>
  <c r="AI427" i="3"/>
  <c r="AI428" i="3"/>
  <c r="AI429" i="3"/>
  <c r="AI430" i="3"/>
  <c r="AI431" i="3"/>
  <c r="AI432" i="3"/>
  <c r="AI433" i="3"/>
  <c r="AI434" i="3"/>
  <c r="AI435" i="3"/>
  <c r="AI436" i="3"/>
  <c r="AI437" i="3"/>
  <c r="AI438" i="3"/>
  <c r="AI440" i="3"/>
  <c r="AI442" i="3"/>
  <c r="AI444" i="3"/>
  <c r="AI446" i="3"/>
  <c r="AI448" i="3"/>
  <c r="AI449" i="3"/>
  <c r="AI450" i="3"/>
  <c r="AI451" i="3"/>
  <c r="AI452" i="3"/>
  <c r="AI453" i="3"/>
  <c r="AI454" i="3"/>
  <c r="AI456" i="3"/>
  <c r="AI458" i="3"/>
  <c r="AI460" i="3"/>
  <c r="AI461" i="3"/>
  <c r="AI462" i="3"/>
  <c r="AI463" i="3"/>
  <c r="AI464" i="3"/>
  <c r="AI465" i="3"/>
  <c r="AI466" i="3"/>
  <c r="AI467" i="3"/>
  <c r="AI469" i="3"/>
  <c r="AI471" i="3"/>
  <c r="AH7" i="3"/>
  <c r="AH8" i="3"/>
  <c r="AH9" i="3"/>
  <c r="AH10" i="3"/>
  <c r="AH11" i="3"/>
  <c r="AH12" i="3"/>
  <c r="AH13" i="3"/>
  <c r="AH15" i="3"/>
  <c r="AH16" i="3"/>
  <c r="AH17" i="3"/>
  <c r="AH18" i="3"/>
  <c r="AH19" i="3"/>
  <c r="AH20" i="3"/>
  <c r="AH21" i="3"/>
  <c r="AH22" i="3"/>
  <c r="AH23" i="3"/>
  <c r="AH24" i="3"/>
  <c r="AH25" i="3"/>
  <c r="AH27" i="3"/>
  <c r="AH29" i="3"/>
  <c r="AH31" i="3"/>
  <c r="AH32" i="3"/>
  <c r="AH33" i="3"/>
  <c r="AH34" i="3"/>
  <c r="AH35" i="3"/>
  <c r="AH36" i="3"/>
  <c r="AH37" i="3"/>
  <c r="AH38" i="3"/>
  <c r="AH39" i="3"/>
  <c r="AH40" i="3"/>
  <c r="AH41" i="3"/>
  <c r="AH42" i="3"/>
  <c r="AH43" i="3"/>
  <c r="AH44" i="3"/>
  <c r="AH45" i="3"/>
  <c r="AH46" i="3"/>
  <c r="AH47" i="3"/>
  <c r="AH48" i="3"/>
  <c r="AH49" i="3"/>
  <c r="AH50" i="3"/>
  <c r="AH51" i="3"/>
  <c r="AH52" i="3"/>
  <c r="AH53" i="3"/>
  <c r="AH54" i="3"/>
  <c r="AH55" i="3"/>
  <c r="AH56" i="3"/>
  <c r="AH57" i="3"/>
  <c r="AH58" i="3"/>
  <c r="AH59" i="3"/>
  <c r="AH60" i="3"/>
  <c r="AH61" i="3"/>
  <c r="AH62" i="3"/>
  <c r="AH64" i="3"/>
  <c r="AH66" i="3"/>
  <c r="AH68" i="3"/>
  <c r="AH69" i="3"/>
  <c r="AH70" i="3"/>
  <c r="AH71" i="3"/>
  <c r="AH72" i="3"/>
  <c r="AH73" i="3"/>
  <c r="AH75" i="3"/>
  <c r="AH77" i="3"/>
  <c r="AH79" i="3"/>
  <c r="AH81" i="3"/>
  <c r="AH83" i="3"/>
  <c r="AH85" i="3"/>
  <c r="AH87" i="3"/>
  <c r="AH89" i="3"/>
  <c r="AH91" i="3"/>
  <c r="AH93" i="3"/>
  <c r="AH95" i="3"/>
  <c r="AH97" i="3"/>
  <c r="AH99" i="3"/>
  <c r="AH101" i="3"/>
  <c r="AH103" i="3"/>
  <c r="AH105" i="3"/>
  <c r="AH107" i="3"/>
  <c r="AH109" i="3"/>
  <c r="AH111" i="3"/>
  <c r="AH113" i="3"/>
  <c r="AH115" i="3"/>
  <c r="AH117" i="3"/>
  <c r="AH119" i="3"/>
  <c r="AH121" i="3"/>
  <c r="AH123" i="3"/>
  <c r="AH125" i="3"/>
  <c r="AH127" i="3"/>
  <c r="AH129" i="3"/>
  <c r="AH131" i="3"/>
  <c r="AH133" i="3"/>
  <c r="AH135" i="3"/>
  <c r="AH137" i="3"/>
  <c r="AH139" i="3"/>
  <c r="AH141" i="3"/>
  <c r="AH143" i="3"/>
  <c r="AH145" i="3"/>
  <c r="AH147" i="3"/>
  <c r="AH149" i="3"/>
  <c r="AH151" i="3"/>
  <c r="AH153" i="3"/>
  <c r="AH155" i="3"/>
  <c r="AH157" i="3"/>
  <c r="AH159" i="3"/>
  <c r="AH161" i="3"/>
  <c r="AH163" i="3"/>
  <c r="AH165" i="3"/>
  <c r="AH167" i="3"/>
  <c r="AH169" i="3"/>
  <c r="AH171" i="3"/>
  <c r="AH173" i="3"/>
  <c r="AH175" i="3"/>
  <c r="AH177" i="3"/>
  <c r="AH179" i="3"/>
  <c r="AH181" i="3"/>
  <c r="AH183" i="3"/>
  <c r="AH185" i="3"/>
  <c r="AH187" i="3"/>
  <c r="AH189" i="3"/>
  <c r="AH191" i="3"/>
  <c r="AH193" i="3"/>
  <c r="AH195" i="3"/>
  <c r="AH197" i="3"/>
  <c r="AH199" i="3"/>
  <c r="AH201" i="3"/>
  <c r="AH203" i="3"/>
  <c r="AH205" i="3"/>
  <c r="AH207" i="3"/>
  <c r="AH209" i="3"/>
  <c r="AH211" i="3"/>
  <c r="AH213" i="3"/>
  <c r="AH215" i="3"/>
  <c r="AH217" i="3"/>
  <c r="AH219" i="3"/>
  <c r="AH221" i="3"/>
  <c r="AH223" i="3"/>
  <c r="AH225" i="3"/>
  <c r="AH227" i="3"/>
  <c r="AH229" i="3"/>
  <c r="AH231" i="3"/>
  <c r="AH233" i="3"/>
  <c r="AH235" i="3"/>
  <c r="AH237" i="3"/>
  <c r="AH239" i="3"/>
  <c r="AH241" i="3"/>
  <c r="AH243" i="3"/>
  <c r="AH245" i="3"/>
  <c r="AH247" i="3"/>
  <c r="AH249" i="3"/>
  <c r="AH251" i="3"/>
  <c r="AH253" i="3"/>
  <c r="AH255" i="3"/>
  <c r="AH257" i="3"/>
  <c r="AH259" i="3"/>
  <c r="AH261" i="3"/>
  <c r="AH263" i="3"/>
  <c r="AH265" i="3"/>
  <c r="AH267" i="3"/>
  <c r="AH269" i="3"/>
  <c r="AH271" i="3"/>
  <c r="AH273" i="3"/>
  <c r="AH275" i="3"/>
  <c r="AH277" i="3"/>
  <c r="AH279" i="3"/>
  <c r="AH281" i="3"/>
  <c r="AH282" i="3"/>
  <c r="AH283" i="3"/>
  <c r="AH284" i="3"/>
  <c r="AH285" i="3"/>
  <c r="AH286" i="3"/>
  <c r="AH287" i="3"/>
  <c r="AH288" i="3"/>
  <c r="AH289" i="3"/>
  <c r="AH290" i="3"/>
  <c r="AH291" i="3"/>
  <c r="AH292" i="3"/>
  <c r="AH293" i="3"/>
  <c r="AH294" i="3"/>
  <c r="AH295" i="3"/>
  <c r="AH296" i="3"/>
  <c r="AH297" i="3"/>
  <c r="AH298" i="3"/>
  <c r="AH300" i="3"/>
  <c r="AH301" i="3"/>
  <c r="AH302" i="3"/>
  <c r="AH303" i="3"/>
  <c r="AH304" i="3"/>
  <c r="AH305" i="3"/>
  <c r="AH306" i="3"/>
  <c r="AH307" i="3"/>
  <c r="AH308" i="3"/>
  <c r="AH309" i="3"/>
  <c r="AH310" i="3"/>
  <c r="AH311" i="3"/>
  <c r="AH312" i="3"/>
  <c r="AH313" i="3"/>
  <c r="AH314" i="3"/>
  <c r="AH315" i="3"/>
  <c r="AH316" i="3"/>
  <c r="AH317" i="3"/>
  <c r="AH318" i="3"/>
  <c r="AH319" i="3"/>
  <c r="AH320" i="3"/>
  <c r="AH321" i="3"/>
  <c r="AH322" i="3"/>
  <c r="AH323" i="3"/>
  <c r="AH324" i="3"/>
  <c r="AH325" i="3"/>
  <c r="AH326" i="3"/>
  <c r="AH327" i="3"/>
  <c r="AH328" i="3"/>
  <c r="AH329" i="3"/>
  <c r="AH330" i="3"/>
  <c r="AH331" i="3"/>
  <c r="AH332" i="3"/>
  <c r="AH333" i="3"/>
  <c r="AH334" i="3"/>
  <c r="AH335" i="3"/>
  <c r="AH336" i="3"/>
  <c r="AH337" i="3"/>
  <c r="AH338" i="3"/>
  <c r="AH339" i="3"/>
  <c r="AH340" i="3"/>
  <c r="AH341" i="3"/>
  <c r="AH342" i="3"/>
  <c r="AH343" i="3"/>
  <c r="AH344" i="3"/>
  <c r="AH345" i="3"/>
  <c r="AH346" i="3"/>
  <c r="AH347" i="3"/>
  <c r="AH348" i="3"/>
  <c r="AH349" i="3"/>
  <c r="AH350" i="3"/>
  <c r="AH351" i="3"/>
  <c r="AH352" i="3"/>
  <c r="AH353" i="3"/>
  <c r="AH354" i="3"/>
  <c r="AH355" i="3"/>
  <c r="AH356" i="3"/>
  <c r="AH357" i="3"/>
  <c r="AH358" i="3"/>
  <c r="AH359" i="3"/>
  <c r="AH360" i="3"/>
  <c r="AH361" i="3"/>
  <c r="AH362" i="3"/>
  <c r="AH363" i="3"/>
  <c r="AH364" i="3"/>
  <c r="AH365" i="3"/>
  <c r="AH366" i="3"/>
  <c r="AH367" i="3"/>
  <c r="AH368" i="3"/>
  <c r="AH369" i="3"/>
  <c r="AH370" i="3"/>
  <c r="AH371" i="3"/>
  <c r="AH372" i="3"/>
  <c r="AH373" i="3"/>
  <c r="AH374" i="3"/>
  <c r="AH375" i="3"/>
  <c r="AH376" i="3"/>
  <c r="AH377" i="3"/>
  <c r="AH378" i="3"/>
  <c r="AH379" i="3"/>
  <c r="AH380" i="3"/>
  <c r="AH381" i="3"/>
  <c r="AH382" i="3"/>
  <c r="AH383" i="3"/>
  <c r="AH384" i="3"/>
  <c r="AH385" i="3"/>
  <c r="AH386" i="3"/>
  <c r="AH387" i="3"/>
  <c r="AH388" i="3"/>
  <c r="AH389" i="3"/>
  <c r="AH390" i="3"/>
  <c r="AH391" i="3"/>
  <c r="AH392" i="3"/>
  <c r="AH393" i="3"/>
  <c r="AH394" i="3"/>
  <c r="AH395" i="3"/>
  <c r="AH396" i="3"/>
  <c r="AH397" i="3"/>
  <c r="AH398" i="3"/>
  <c r="AH399" i="3"/>
  <c r="AH400" i="3"/>
  <c r="AH401" i="3"/>
  <c r="AH402" i="3"/>
  <c r="AH403" i="3"/>
  <c r="AH404" i="3"/>
  <c r="AH405" i="3"/>
  <c r="AH406" i="3"/>
  <c r="AH407" i="3"/>
  <c r="AH408" i="3"/>
  <c r="AH409" i="3"/>
  <c r="AH410" i="3"/>
  <c r="AH411" i="3"/>
  <c r="AH412" i="3"/>
  <c r="AH413" i="3"/>
  <c r="AH414" i="3"/>
  <c r="AH415" i="3"/>
  <c r="AH416" i="3"/>
  <c r="AH418" i="3"/>
  <c r="AH420" i="3"/>
  <c r="AH422" i="3"/>
  <c r="AH423" i="3"/>
  <c r="AH424" i="3"/>
  <c r="AH425" i="3"/>
  <c r="AH426" i="3"/>
  <c r="AH427" i="3"/>
  <c r="AH428" i="3"/>
  <c r="AH429" i="3"/>
  <c r="AH430" i="3"/>
  <c r="AH431" i="3"/>
  <c r="AH432" i="3"/>
  <c r="AH433" i="3"/>
  <c r="AH434" i="3"/>
  <c r="AH435" i="3"/>
  <c r="AH436" i="3"/>
  <c r="AH437" i="3"/>
  <c r="AH438" i="3"/>
  <c r="AH440" i="3"/>
  <c r="AH442" i="3"/>
  <c r="AH444" i="3"/>
  <c r="AH446" i="3"/>
  <c r="AH448" i="3"/>
  <c r="AH449" i="3"/>
  <c r="AH450" i="3"/>
  <c r="AH451" i="3"/>
  <c r="AH452" i="3"/>
  <c r="AH453" i="3"/>
  <c r="AH454" i="3"/>
  <c r="AH456" i="3"/>
  <c r="AH458" i="3"/>
  <c r="AH460" i="3"/>
  <c r="AH461" i="3"/>
  <c r="AH462" i="3"/>
  <c r="AH463" i="3"/>
  <c r="AH464" i="3"/>
  <c r="AH465" i="3"/>
  <c r="AH466" i="3"/>
  <c r="AH467" i="3"/>
  <c r="AH469" i="3"/>
  <c r="AH471" i="3"/>
  <c r="AG7" i="3"/>
  <c r="AG8" i="3"/>
  <c r="AG9" i="3"/>
  <c r="AG11" i="3"/>
  <c r="AG13" i="3"/>
  <c r="AG15" i="3"/>
  <c r="AG16" i="3"/>
  <c r="AG17" i="3"/>
  <c r="AG18" i="3"/>
  <c r="AG19" i="3"/>
  <c r="AG20" i="3"/>
  <c r="AG21" i="3"/>
  <c r="AG22" i="3"/>
  <c r="AG23" i="3"/>
  <c r="AG24" i="3"/>
  <c r="AG25" i="3"/>
  <c r="AG27" i="3"/>
  <c r="AG29" i="3"/>
  <c r="AG31" i="3"/>
  <c r="AG32" i="3"/>
  <c r="AG33" i="3"/>
  <c r="AG34" i="3"/>
  <c r="AG35" i="3"/>
  <c r="AG36" i="3"/>
  <c r="AG37" i="3"/>
  <c r="AG38" i="3"/>
  <c r="AG39" i="3"/>
  <c r="AG40" i="3"/>
  <c r="AG41" i="3"/>
  <c r="AG42" i="3"/>
  <c r="AG43" i="3"/>
  <c r="AG44" i="3"/>
  <c r="AG45" i="3"/>
  <c r="AG46" i="3"/>
  <c r="AG47" i="3"/>
  <c r="AG48" i="3"/>
  <c r="AG49" i="3"/>
  <c r="AG50" i="3"/>
  <c r="AG51" i="3"/>
  <c r="AG52" i="3"/>
  <c r="AG53" i="3"/>
  <c r="AG54" i="3"/>
  <c r="AG55" i="3"/>
  <c r="AG56" i="3"/>
  <c r="AG57" i="3"/>
  <c r="AG58" i="3"/>
  <c r="AG59" i="3"/>
  <c r="AG60" i="3"/>
  <c r="AG61" i="3"/>
  <c r="AG62" i="3"/>
  <c r="AG64" i="3"/>
  <c r="AG66" i="3"/>
  <c r="AG68" i="3"/>
  <c r="AG69" i="3"/>
  <c r="AG70" i="3"/>
  <c r="AG71" i="3"/>
  <c r="AG72" i="3"/>
  <c r="AG73" i="3"/>
  <c r="AG75" i="3"/>
  <c r="AG77" i="3"/>
  <c r="AG79" i="3"/>
  <c r="AG81" i="3"/>
  <c r="AG83" i="3"/>
  <c r="AG85" i="3"/>
  <c r="AG87" i="3"/>
  <c r="AG89" i="3"/>
  <c r="AG91" i="3"/>
  <c r="AG93" i="3"/>
  <c r="AG95" i="3"/>
  <c r="AG97" i="3"/>
  <c r="AG99" i="3"/>
  <c r="AG101" i="3"/>
  <c r="AG103" i="3"/>
  <c r="AG105" i="3"/>
  <c r="AG107" i="3"/>
  <c r="AG109" i="3"/>
  <c r="AG111" i="3"/>
  <c r="AG113" i="3"/>
  <c r="AG115" i="3"/>
  <c r="AG117" i="3"/>
  <c r="AG119" i="3"/>
  <c r="AG121" i="3"/>
  <c r="AG123" i="3"/>
  <c r="AG125" i="3"/>
  <c r="AG127" i="3"/>
  <c r="AG129" i="3"/>
  <c r="AG131" i="3"/>
  <c r="AG133" i="3"/>
  <c r="AG135" i="3"/>
  <c r="AG137" i="3"/>
  <c r="AG139" i="3"/>
  <c r="AG141" i="3"/>
  <c r="AG143" i="3"/>
  <c r="AG145" i="3"/>
  <c r="AG147" i="3"/>
  <c r="AG149" i="3"/>
  <c r="AG151" i="3"/>
  <c r="AG153" i="3"/>
  <c r="AG155" i="3"/>
  <c r="AG157" i="3"/>
  <c r="AG159" i="3"/>
  <c r="AG161" i="3"/>
  <c r="AG163" i="3"/>
  <c r="AG165" i="3"/>
  <c r="AG167" i="3"/>
  <c r="AG169" i="3"/>
  <c r="AG171" i="3"/>
  <c r="AG173" i="3"/>
  <c r="AG175" i="3"/>
  <c r="AG177" i="3"/>
  <c r="AG179" i="3"/>
  <c r="AG181" i="3"/>
  <c r="AG183" i="3"/>
  <c r="AG185" i="3"/>
  <c r="AG187" i="3"/>
  <c r="AG189" i="3"/>
  <c r="AG191" i="3"/>
  <c r="AG193" i="3"/>
  <c r="AG195" i="3"/>
  <c r="AG197" i="3"/>
  <c r="AG199" i="3"/>
  <c r="AG201" i="3"/>
  <c r="AG203" i="3"/>
  <c r="AG205" i="3"/>
  <c r="AG207" i="3"/>
  <c r="AG209" i="3"/>
  <c r="AG211" i="3"/>
  <c r="AG213" i="3"/>
  <c r="AG215" i="3"/>
  <c r="AG217" i="3"/>
  <c r="AG219" i="3"/>
  <c r="AG221" i="3"/>
  <c r="AG223" i="3"/>
  <c r="AG225" i="3"/>
  <c r="AG227" i="3"/>
  <c r="AG229" i="3"/>
  <c r="AG231" i="3"/>
  <c r="AG233" i="3"/>
  <c r="AG235" i="3"/>
  <c r="AG237" i="3"/>
  <c r="AG239" i="3"/>
  <c r="AG241" i="3"/>
  <c r="AG243" i="3"/>
  <c r="AG245" i="3"/>
  <c r="AG247" i="3"/>
  <c r="AG249" i="3"/>
  <c r="AG251" i="3"/>
  <c r="AG253" i="3"/>
  <c r="AG255" i="3"/>
  <c r="AG257" i="3"/>
  <c r="AG259" i="3"/>
  <c r="AG261" i="3"/>
  <c r="AG263" i="3"/>
  <c r="AG265" i="3"/>
  <c r="AG267" i="3"/>
  <c r="AG269" i="3"/>
  <c r="AG271" i="3"/>
  <c r="AG273" i="3"/>
  <c r="AG275" i="3"/>
  <c r="AG277" i="3"/>
  <c r="AG279" i="3"/>
  <c r="AG281" i="3"/>
  <c r="AG282" i="3"/>
  <c r="AG283" i="3"/>
  <c r="AG284" i="3"/>
  <c r="AG285" i="3"/>
  <c r="AG286" i="3"/>
  <c r="AG287" i="3"/>
  <c r="AG288" i="3"/>
  <c r="AG289" i="3"/>
  <c r="AG290" i="3"/>
  <c r="AG291" i="3"/>
  <c r="AG292" i="3"/>
  <c r="AG293" i="3"/>
  <c r="AG294" i="3"/>
  <c r="AG295" i="3"/>
  <c r="AG296" i="3"/>
  <c r="AG297" i="3"/>
  <c r="AG298" i="3"/>
  <c r="AG299" i="3"/>
  <c r="AG300" i="3"/>
  <c r="AG301" i="3"/>
  <c r="AG302" i="3"/>
  <c r="AG303" i="3"/>
  <c r="AG304" i="3"/>
  <c r="AG305" i="3"/>
  <c r="AG306" i="3"/>
  <c r="AG307" i="3"/>
  <c r="AG308" i="3"/>
  <c r="AG309" i="3"/>
  <c r="AG310" i="3"/>
  <c r="AG311" i="3"/>
  <c r="AG312" i="3"/>
  <c r="AG313" i="3"/>
  <c r="AG314" i="3"/>
  <c r="AG315" i="3"/>
  <c r="AG316" i="3"/>
  <c r="AG317" i="3"/>
  <c r="AG318" i="3"/>
  <c r="AG319" i="3"/>
  <c r="AG320" i="3"/>
  <c r="AG321" i="3"/>
  <c r="AG322" i="3"/>
  <c r="AG323" i="3"/>
  <c r="AG324" i="3"/>
  <c r="AG325" i="3"/>
  <c r="AG326" i="3"/>
  <c r="AG327" i="3"/>
  <c r="AG328" i="3"/>
  <c r="AG329" i="3"/>
  <c r="AG330" i="3"/>
  <c r="AG331" i="3"/>
  <c r="AG332" i="3"/>
  <c r="AG333" i="3"/>
  <c r="AG334" i="3"/>
  <c r="AG335" i="3"/>
  <c r="AG336" i="3"/>
  <c r="AG337" i="3"/>
  <c r="AG338" i="3"/>
  <c r="AG339" i="3"/>
  <c r="AG340" i="3"/>
  <c r="AG341" i="3"/>
  <c r="AG342" i="3"/>
  <c r="AG343" i="3"/>
  <c r="AG344" i="3"/>
  <c r="AG345" i="3"/>
  <c r="AG346" i="3"/>
  <c r="AG347" i="3"/>
  <c r="AG348" i="3"/>
  <c r="AG349" i="3"/>
  <c r="AG350" i="3"/>
  <c r="AG351" i="3"/>
  <c r="AG352" i="3"/>
  <c r="AG353" i="3"/>
  <c r="AG354" i="3"/>
  <c r="AG355" i="3"/>
  <c r="AG356" i="3"/>
  <c r="AG357" i="3"/>
  <c r="AG358" i="3"/>
  <c r="AG359" i="3"/>
  <c r="AG360" i="3"/>
  <c r="AG361" i="3"/>
  <c r="AG362" i="3"/>
  <c r="AG363" i="3"/>
  <c r="AG364" i="3"/>
  <c r="AG365" i="3"/>
  <c r="AG366" i="3"/>
  <c r="AG367" i="3"/>
  <c r="AG368" i="3"/>
  <c r="AG369" i="3"/>
  <c r="AG370" i="3"/>
  <c r="AG371" i="3"/>
  <c r="AG372" i="3"/>
  <c r="AG373" i="3"/>
  <c r="AG374" i="3"/>
  <c r="AG375" i="3"/>
  <c r="AG376" i="3"/>
  <c r="AG377" i="3"/>
  <c r="AG378" i="3"/>
  <c r="AG379" i="3"/>
  <c r="AG380" i="3"/>
  <c r="AG381" i="3"/>
  <c r="AG382" i="3"/>
  <c r="AG383" i="3"/>
  <c r="AG384" i="3"/>
  <c r="AG385" i="3"/>
  <c r="AG386" i="3"/>
  <c r="AG387" i="3"/>
  <c r="AG388" i="3"/>
  <c r="AG389" i="3"/>
  <c r="AG390" i="3"/>
  <c r="AG391" i="3"/>
  <c r="AG392" i="3"/>
  <c r="AG393" i="3"/>
  <c r="AG394" i="3"/>
  <c r="AG395" i="3"/>
  <c r="AG396" i="3"/>
  <c r="AG397" i="3"/>
  <c r="AG398" i="3"/>
  <c r="AG399" i="3"/>
  <c r="AG400" i="3"/>
  <c r="AG401" i="3"/>
  <c r="AG402" i="3"/>
  <c r="AG403" i="3"/>
  <c r="AG404" i="3"/>
  <c r="AG405" i="3"/>
  <c r="AG406" i="3"/>
  <c r="AG407" i="3"/>
  <c r="AG408" i="3"/>
  <c r="AG409" i="3"/>
  <c r="AG410" i="3"/>
  <c r="AG411" i="3"/>
  <c r="AG412" i="3"/>
  <c r="AG413" i="3"/>
  <c r="AG414" i="3"/>
  <c r="AG415" i="3"/>
  <c r="AG416" i="3"/>
  <c r="AG417" i="3"/>
  <c r="AG418" i="3"/>
  <c r="AG419" i="3"/>
  <c r="AG420" i="3"/>
  <c r="AG421" i="3"/>
  <c r="AG422" i="3"/>
  <c r="AG423" i="3"/>
  <c r="AG424" i="3"/>
  <c r="AG425" i="3"/>
  <c r="AG426" i="3"/>
  <c r="AG427" i="3"/>
  <c r="AG428" i="3"/>
  <c r="AG429" i="3"/>
  <c r="AG430" i="3"/>
  <c r="AG431" i="3"/>
  <c r="AG432" i="3"/>
  <c r="AG433" i="3"/>
  <c r="AG434" i="3"/>
  <c r="AG435" i="3"/>
  <c r="AG436" i="3"/>
  <c r="AG437" i="3"/>
  <c r="AG438" i="3"/>
  <c r="AG439" i="3"/>
  <c r="AG440" i="3"/>
  <c r="AG441" i="3"/>
  <c r="AG442" i="3"/>
  <c r="AG443" i="3"/>
  <c r="AG444" i="3"/>
  <c r="AG445" i="3"/>
  <c r="AG446" i="3"/>
  <c r="AG447" i="3"/>
  <c r="AG448" i="3"/>
  <c r="AG449" i="3"/>
  <c r="AG450" i="3"/>
  <c r="AG451" i="3"/>
  <c r="AG452" i="3"/>
  <c r="AG453" i="3"/>
  <c r="AG454" i="3"/>
  <c r="AG455" i="3"/>
  <c r="AG456" i="3"/>
  <c r="AG457" i="3"/>
  <c r="AG458" i="3"/>
  <c r="AG459" i="3"/>
  <c r="AG460" i="3"/>
  <c r="AG461" i="3"/>
  <c r="AG462" i="3"/>
  <c r="AG463" i="3"/>
  <c r="AG464" i="3"/>
  <c r="AG465" i="3"/>
  <c r="AG466" i="3"/>
  <c r="AG467" i="3"/>
  <c r="AG468" i="3"/>
  <c r="AG469" i="3"/>
  <c r="AG470" i="3"/>
  <c r="AG471" i="3"/>
  <c r="AF7" i="3"/>
  <c r="AF8" i="3"/>
  <c r="AF9" i="3"/>
  <c r="AF11" i="3"/>
  <c r="AF13" i="3"/>
  <c r="AF14" i="3"/>
  <c r="AF15" i="3"/>
  <c r="AF16" i="3"/>
  <c r="AF17" i="3"/>
  <c r="AF18" i="3"/>
  <c r="AF19" i="3"/>
  <c r="AF20" i="3"/>
  <c r="AF21" i="3"/>
  <c r="AF22" i="3"/>
  <c r="AF23" i="3"/>
  <c r="AF24" i="3"/>
  <c r="AF25" i="3"/>
  <c r="AF27" i="3"/>
  <c r="AF29"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62" i="3"/>
  <c r="AF63" i="3"/>
  <c r="AF64" i="3"/>
  <c r="AF65" i="3"/>
  <c r="AF66" i="3"/>
  <c r="AF67" i="3"/>
  <c r="AF68" i="3"/>
  <c r="AF69" i="3"/>
  <c r="AF70" i="3"/>
  <c r="AF71" i="3"/>
  <c r="AF72" i="3"/>
  <c r="AF73" i="3"/>
  <c r="AF75" i="3"/>
  <c r="AF77" i="3"/>
  <c r="AF79" i="3"/>
  <c r="AF81" i="3"/>
  <c r="AF83" i="3"/>
  <c r="AF85" i="3"/>
  <c r="AF87" i="3"/>
  <c r="AF89" i="3"/>
  <c r="AF91" i="3"/>
  <c r="AF93" i="3"/>
  <c r="AF95" i="3"/>
  <c r="AF97" i="3"/>
  <c r="AF99" i="3"/>
  <c r="AF101" i="3"/>
  <c r="AF103" i="3"/>
  <c r="AF105" i="3"/>
  <c r="AF107" i="3"/>
  <c r="AF109" i="3"/>
  <c r="AF111" i="3"/>
  <c r="AF113" i="3"/>
  <c r="AF115" i="3"/>
  <c r="AF117" i="3"/>
  <c r="AF119" i="3"/>
  <c r="AF121" i="3"/>
  <c r="AF123" i="3"/>
  <c r="AF125" i="3"/>
  <c r="AF127" i="3"/>
  <c r="AF129" i="3"/>
  <c r="AF131" i="3"/>
  <c r="AF133" i="3"/>
  <c r="AF135" i="3"/>
  <c r="AF137" i="3"/>
  <c r="AF139" i="3"/>
  <c r="AF141" i="3"/>
  <c r="AF143" i="3"/>
  <c r="AF145" i="3"/>
  <c r="AF147" i="3"/>
  <c r="AF149" i="3"/>
  <c r="AF151" i="3"/>
  <c r="AF153" i="3"/>
  <c r="AF155" i="3"/>
  <c r="AF157" i="3"/>
  <c r="AF159" i="3"/>
  <c r="AF161" i="3"/>
  <c r="AF163" i="3"/>
  <c r="AF165" i="3"/>
  <c r="AF167" i="3"/>
  <c r="AF169" i="3"/>
  <c r="AF171" i="3"/>
  <c r="AF173" i="3"/>
  <c r="AF175" i="3"/>
  <c r="AF177" i="3"/>
  <c r="AF179" i="3"/>
  <c r="AF181" i="3"/>
  <c r="AF183" i="3"/>
  <c r="AF185" i="3"/>
  <c r="AF187" i="3"/>
  <c r="AF189" i="3"/>
  <c r="AF191" i="3"/>
  <c r="AF193" i="3"/>
  <c r="AF195" i="3"/>
  <c r="AF197" i="3"/>
  <c r="AF199" i="3"/>
  <c r="AF201" i="3"/>
  <c r="AF203" i="3"/>
  <c r="AF205" i="3"/>
  <c r="AF207" i="3"/>
  <c r="AF209" i="3"/>
  <c r="AF211" i="3"/>
  <c r="AF213" i="3"/>
  <c r="AF215" i="3"/>
  <c r="AF217" i="3"/>
  <c r="AF219" i="3"/>
  <c r="AF221" i="3"/>
  <c r="AF223" i="3"/>
  <c r="AF225" i="3"/>
  <c r="AF227" i="3"/>
  <c r="AF229" i="3"/>
  <c r="AF231" i="3"/>
  <c r="AF233" i="3"/>
  <c r="AF235" i="3"/>
  <c r="AF237" i="3"/>
  <c r="AF239" i="3"/>
  <c r="AF241" i="3"/>
  <c r="AF243" i="3"/>
  <c r="AF245" i="3"/>
  <c r="AF247" i="3"/>
  <c r="AF249" i="3"/>
  <c r="AF251" i="3"/>
  <c r="AF253" i="3"/>
  <c r="AF255" i="3"/>
  <c r="AF257" i="3"/>
  <c r="AF259" i="3"/>
  <c r="AF261" i="3"/>
  <c r="AF263" i="3"/>
  <c r="AF265" i="3"/>
  <c r="AF267" i="3"/>
  <c r="AF269" i="3"/>
  <c r="AF271" i="3"/>
  <c r="AF273" i="3"/>
  <c r="AF275" i="3"/>
  <c r="AF277" i="3"/>
  <c r="AF279" i="3"/>
  <c r="AF281" i="3"/>
  <c r="AF282" i="3"/>
  <c r="AF283" i="3"/>
  <c r="AF284" i="3"/>
  <c r="AF285" i="3"/>
  <c r="AF286" i="3"/>
  <c r="AF287" i="3"/>
  <c r="AF288" i="3"/>
  <c r="AF289" i="3"/>
  <c r="AF290" i="3"/>
  <c r="AF291" i="3"/>
  <c r="AF292" i="3"/>
  <c r="AF293" i="3"/>
  <c r="AF294" i="3"/>
  <c r="AF295" i="3"/>
  <c r="AF296" i="3"/>
  <c r="AF297" i="3"/>
  <c r="AF298" i="3"/>
  <c r="AF300" i="3"/>
  <c r="AF301" i="3"/>
  <c r="AF302" i="3"/>
  <c r="AF303" i="3"/>
  <c r="AF304" i="3"/>
  <c r="AF305" i="3"/>
  <c r="AF306" i="3"/>
  <c r="AF307" i="3"/>
  <c r="AF308" i="3"/>
  <c r="AF309" i="3"/>
  <c r="AF310" i="3"/>
  <c r="AF311" i="3"/>
  <c r="AF312" i="3"/>
  <c r="AF313" i="3"/>
  <c r="AF314" i="3"/>
  <c r="AF315" i="3"/>
  <c r="AF316" i="3"/>
  <c r="AF317" i="3"/>
  <c r="AF318" i="3"/>
  <c r="AF319" i="3"/>
  <c r="AF320" i="3"/>
  <c r="AF321" i="3"/>
  <c r="AF322" i="3"/>
  <c r="AF323" i="3"/>
  <c r="AF324" i="3"/>
  <c r="AF325" i="3"/>
  <c r="AF326" i="3"/>
  <c r="AF327" i="3"/>
  <c r="AF328" i="3"/>
  <c r="AF329" i="3"/>
  <c r="AF330" i="3"/>
  <c r="AF331" i="3"/>
  <c r="AF332" i="3"/>
  <c r="AF333" i="3"/>
  <c r="AF334" i="3"/>
  <c r="AF335" i="3"/>
  <c r="AF336" i="3"/>
  <c r="AF337" i="3"/>
  <c r="AF338" i="3"/>
  <c r="AF339" i="3"/>
  <c r="AF340" i="3"/>
  <c r="AF341" i="3"/>
  <c r="AF342" i="3"/>
  <c r="AF343" i="3"/>
  <c r="AF344" i="3"/>
  <c r="AF345" i="3"/>
  <c r="AF346" i="3"/>
  <c r="AF347" i="3"/>
  <c r="AF348" i="3"/>
  <c r="AF349" i="3"/>
  <c r="AF350" i="3"/>
  <c r="AF351" i="3"/>
  <c r="AF352" i="3"/>
  <c r="AF353" i="3"/>
  <c r="AF354" i="3"/>
  <c r="AF355" i="3"/>
  <c r="AF356" i="3"/>
  <c r="AF357" i="3"/>
  <c r="AF358" i="3"/>
  <c r="AF359" i="3"/>
  <c r="AF360" i="3"/>
  <c r="AF361" i="3"/>
  <c r="AF362" i="3"/>
  <c r="AF363" i="3"/>
  <c r="AF364" i="3"/>
  <c r="AF365" i="3"/>
  <c r="AF366" i="3"/>
  <c r="AF367" i="3"/>
  <c r="AF368" i="3"/>
  <c r="AF369" i="3"/>
  <c r="AF370" i="3"/>
  <c r="AF371" i="3"/>
  <c r="AF372" i="3"/>
  <c r="AF373" i="3"/>
  <c r="AF374" i="3"/>
  <c r="AF375" i="3"/>
  <c r="AF376" i="3"/>
  <c r="AF377" i="3"/>
  <c r="AF378" i="3"/>
  <c r="AF379" i="3"/>
  <c r="AF380" i="3"/>
  <c r="AF381" i="3"/>
  <c r="AF382" i="3"/>
  <c r="AF383" i="3"/>
  <c r="AF384" i="3"/>
  <c r="AF385" i="3"/>
  <c r="AF386" i="3"/>
  <c r="AF387" i="3"/>
  <c r="AF388" i="3"/>
  <c r="AF389" i="3"/>
  <c r="AF390" i="3"/>
  <c r="AF391" i="3"/>
  <c r="AF392" i="3"/>
  <c r="AF393" i="3"/>
  <c r="AF394" i="3"/>
  <c r="AF395" i="3"/>
  <c r="AF396" i="3"/>
  <c r="AF397" i="3"/>
  <c r="AF398" i="3"/>
  <c r="AF399" i="3"/>
  <c r="AF400" i="3"/>
  <c r="AF401" i="3"/>
  <c r="AF402" i="3"/>
  <c r="AF403" i="3"/>
  <c r="AF404" i="3"/>
  <c r="AF405" i="3"/>
  <c r="AF406" i="3"/>
  <c r="AF407" i="3"/>
  <c r="AF408" i="3"/>
  <c r="AF409" i="3"/>
  <c r="AF410" i="3"/>
  <c r="AF411" i="3"/>
  <c r="AF412" i="3"/>
  <c r="AF413" i="3"/>
  <c r="AF414" i="3"/>
  <c r="AF415" i="3"/>
  <c r="AF416" i="3"/>
  <c r="AF418" i="3"/>
  <c r="AF420" i="3"/>
  <c r="AF422" i="3"/>
  <c r="AF423" i="3"/>
  <c r="AF424" i="3"/>
  <c r="AF425" i="3"/>
  <c r="AF426" i="3"/>
  <c r="AF427" i="3"/>
  <c r="AF428" i="3"/>
  <c r="AF429" i="3"/>
  <c r="AF430" i="3"/>
  <c r="AF431" i="3"/>
  <c r="AF432" i="3"/>
  <c r="AF433" i="3"/>
  <c r="AF434" i="3"/>
  <c r="AF435" i="3"/>
  <c r="AF436" i="3"/>
  <c r="AF437" i="3"/>
  <c r="AF438" i="3"/>
  <c r="AF440" i="3"/>
  <c r="AF442" i="3"/>
  <c r="AF444" i="3"/>
  <c r="AF446" i="3"/>
  <c r="AF448" i="3"/>
  <c r="AF449" i="3"/>
  <c r="AF450" i="3"/>
  <c r="AF451" i="3"/>
  <c r="AF452" i="3"/>
  <c r="AF453" i="3"/>
  <c r="AF454" i="3"/>
  <c r="AF456" i="3"/>
  <c r="AF458" i="3"/>
  <c r="AF460" i="3"/>
  <c r="AF461" i="3"/>
  <c r="AF462" i="3"/>
  <c r="AF463" i="3"/>
  <c r="AF464" i="3"/>
  <c r="AF465" i="3"/>
  <c r="AF466" i="3"/>
  <c r="AF467" i="3"/>
  <c r="AF469" i="3"/>
  <c r="AF471" i="3"/>
  <c r="AE7" i="3"/>
  <c r="AE8" i="3"/>
  <c r="AE9" i="3"/>
  <c r="AE11" i="3"/>
  <c r="AE13"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4" i="3"/>
  <c r="AE66" i="3"/>
  <c r="AE68" i="3"/>
  <c r="AE69" i="3"/>
  <c r="AE70" i="3"/>
  <c r="AE71" i="3"/>
  <c r="AE72" i="3"/>
  <c r="AE73" i="3"/>
  <c r="AE75" i="3"/>
  <c r="AE77" i="3"/>
  <c r="AE79" i="3"/>
  <c r="AE81" i="3"/>
  <c r="AE83" i="3"/>
  <c r="AE85" i="3"/>
  <c r="AE87" i="3"/>
  <c r="AE89" i="3"/>
  <c r="AE91" i="3"/>
  <c r="AE93" i="3"/>
  <c r="AE95" i="3"/>
  <c r="AE97" i="3"/>
  <c r="AE99" i="3"/>
  <c r="AE101" i="3"/>
  <c r="AE103" i="3"/>
  <c r="AE105" i="3"/>
  <c r="AE107" i="3"/>
  <c r="AE109" i="3"/>
  <c r="AE111" i="3"/>
  <c r="AE113" i="3"/>
  <c r="AE115" i="3"/>
  <c r="AE117" i="3"/>
  <c r="AE119" i="3"/>
  <c r="AE121" i="3"/>
  <c r="AE123" i="3"/>
  <c r="AE125" i="3"/>
  <c r="AE127" i="3"/>
  <c r="AE129" i="3"/>
  <c r="AE131" i="3"/>
  <c r="AE133" i="3"/>
  <c r="AE135" i="3"/>
  <c r="AE137" i="3"/>
  <c r="AE139" i="3"/>
  <c r="AE141" i="3"/>
  <c r="AE143" i="3"/>
  <c r="AE145" i="3"/>
  <c r="AE147" i="3"/>
  <c r="AE149" i="3"/>
  <c r="AE151" i="3"/>
  <c r="AE153" i="3"/>
  <c r="AE155" i="3"/>
  <c r="AE157" i="3"/>
  <c r="AE159" i="3"/>
  <c r="AE161" i="3"/>
  <c r="AE163" i="3"/>
  <c r="AE165" i="3"/>
  <c r="AE167" i="3"/>
  <c r="AE169" i="3"/>
  <c r="AE171" i="3"/>
  <c r="AE173" i="3"/>
  <c r="AE175" i="3"/>
  <c r="AE177" i="3"/>
  <c r="AE179" i="3"/>
  <c r="AE181" i="3"/>
  <c r="AE183" i="3"/>
  <c r="AE185" i="3"/>
  <c r="AE187" i="3"/>
  <c r="AE189" i="3"/>
  <c r="AE191" i="3"/>
  <c r="AE193" i="3"/>
  <c r="AE195" i="3"/>
  <c r="AE197" i="3"/>
  <c r="AE199" i="3"/>
  <c r="AE201" i="3"/>
  <c r="AE203" i="3"/>
  <c r="AE205" i="3"/>
  <c r="AE207" i="3"/>
  <c r="AE209" i="3"/>
  <c r="AE211" i="3"/>
  <c r="AE213" i="3"/>
  <c r="AE215" i="3"/>
  <c r="AE217" i="3"/>
  <c r="AE219" i="3"/>
  <c r="AE221" i="3"/>
  <c r="AE223" i="3"/>
  <c r="AE225" i="3"/>
  <c r="AE227" i="3"/>
  <c r="AE229" i="3"/>
  <c r="AE231" i="3"/>
  <c r="AE233" i="3"/>
  <c r="AE235" i="3"/>
  <c r="AE237" i="3"/>
  <c r="AE239" i="3"/>
  <c r="AE241" i="3"/>
  <c r="AE243" i="3"/>
  <c r="AE245" i="3"/>
  <c r="AE247" i="3"/>
  <c r="AE249" i="3"/>
  <c r="AE251" i="3"/>
  <c r="AE253" i="3"/>
  <c r="AE255" i="3"/>
  <c r="AE257" i="3"/>
  <c r="AE259" i="3"/>
  <c r="AE261" i="3"/>
  <c r="AE263" i="3"/>
  <c r="AE265" i="3"/>
  <c r="AE267" i="3"/>
  <c r="AE269" i="3"/>
  <c r="AE271" i="3"/>
  <c r="AE273" i="3"/>
  <c r="AE275" i="3"/>
  <c r="AE277" i="3"/>
  <c r="AE279" i="3"/>
  <c r="AE281" i="3"/>
  <c r="AE282" i="3"/>
  <c r="AE283" i="3"/>
  <c r="AE284" i="3"/>
  <c r="AE285" i="3"/>
  <c r="AE286" i="3"/>
  <c r="AE287" i="3"/>
  <c r="AE288" i="3"/>
  <c r="AE289" i="3"/>
  <c r="AE290" i="3"/>
  <c r="AE291" i="3"/>
  <c r="AE292" i="3"/>
  <c r="AE293" i="3"/>
  <c r="AE294" i="3"/>
  <c r="AE295" i="3"/>
  <c r="AE296" i="3"/>
  <c r="AE297" i="3"/>
  <c r="AE298" i="3"/>
  <c r="AE300" i="3"/>
  <c r="AE301" i="3"/>
  <c r="AE302" i="3"/>
  <c r="AE303" i="3"/>
  <c r="AE304" i="3"/>
  <c r="AE305" i="3"/>
  <c r="AE306" i="3"/>
  <c r="AE307" i="3"/>
  <c r="AE308" i="3"/>
  <c r="AE309" i="3"/>
  <c r="AE310" i="3"/>
  <c r="AE311" i="3"/>
  <c r="AE312" i="3"/>
  <c r="AE313" i="3"/>
  <c r="AE314" i="3"/>
  <c r="AE315" i="3"/>
  <c r="AE316" i="3"/>
  <c r="AE317" i="3"/>
  <c r="AE318" i="3"/>
  <c r="AE319" i="3"/>
  <c r="AE320" i="3"/>
  <c r="AE321" i="3"/>
  <c r="AE322" i="3"/>
  <c r="AE323" i="3"/>
  <c r="AE324" i="3"/>
  <c r="AE325" i="3"/>
  <c r="AE326" i="3"/>
  <c r="AE327" i="3"/>
  <c r="AE328" i="3"/>
  <c r="AE329" i="3"/>
  <c r="AE330" i="3"/>
  <c r="AE331" i="3"/>
  <c r="AE332" i="3"/>
  <c r="AE333" i="3"/>
  <c r="AE334" i="3"/>
  <c r="AE335" i="3"/>
  <c r="AE336" i="3"/>
  <c r="AE337" i="3"/>
  <c r="AE338" i="3"/>
  <c r="AE339" i="3"/>
  <c r="AE340" i="3"/>
  <c r="AE341" i="3"/>
  <c r="AE342" i="3"/>
  <c r="AE343" i="3"/>
  <c r="AE344" i="3"/>
  <c r="AE345" i="3"/>
  <c r="AE346" i="3"/>
  <c r="AE347" i="3"/>
  <c r="AE348" i="3"/>
  <c r="AE349" i="3"/>
  <c r="AE350" i="3"/>
  <c r="AE351" i="3"/>
  <c r="AE352" i="3"/>
  <c r="AE353" i="3"/>
  <c r="AE354" i="3"/>
  <c r="AE355" i="3"/>
  <c r="AE356" i="3"/>
  <c r="AE357" i="3"/>
  <c r="AE358" i="3"/>
  <c r="AE359" i="3"/>
  <c r="AE360" i="3"/>
  <c r="AE361" i="3"/>
  <c r="AE362" i="3"/>
  <c r="AE363" i="3"/>
  <c r="AE364" i="3"/>
  <c r="AE365" i="3"/>
  <c r="AE366" i="3"/>
  <c r="AE367" i="3"/>
  <c r="AE368" i="3"/>
  <c r="AE369" i="3"/>
  <c r="AE370" i="3"/>
  <c r="AE371" i="3"/>
  <c r="AE372" i="3"/>
  <c r="AE373" i="3"/>
  <c r="AE374" i="3"/>
  <c r="AE375" i="3"/>
  <c r="AE376" i="3"/>
  <c r="AE377" i="3"/>
  <c r="AE378" i="3"/>
  <c r="AE379" i="3"/>
  <c r="AE380" i="3"/>
  <c r="AE381" i="3"/>
  <c r="AE382" i="3"/>
  <c r="AE383" i="3"/>
  <c r="AE384" i="3"/>
  <c r="AE385" i="3"/>
  <c r="AE386" i="3"/>
  <c r="AE387" i="3"/>
  <c r="AE388" i="3"/>
  <c r="AE389" i="3"/>
  <c r="AE390" i="3"/>
  <c r="AE391" i="3"/>
  <c r="AE392" i="3"/>
  <c r="AE393" i="3"/>
  <c r="AE394" i="3"/>
  <c r="AE395" i="3"/>
  <c r="AE396" i="3"/>
  <c r="AE397" i="3"/>
  <c r="AE398" i="3"/>
  <c r="AE399" i="3"/>
  <c r="AE400" i="3"/>
  <c r="AE401" i="3"/>
  <c r="AE402" i="3"/>
  <c r="AE403" i="3"/>
  <c r="AE404" i="3"/>
  <c r="AE405" i="3"/>
  <c r="AE406" i="3"/>
  <c r="AE407" i="3"/>
  <c r="AE408" i="3"/>
  <c r="AE409" i="3"/>
  <c r="AE410" i="3"/>
  <c r="AE411" i="3"/>
  <c r="AE412" i="3"/>
  <c r="AE413" i="3"/>
  <c r="AE414" i="3"/>
  <c r="AE415" i="3"/>
  <c r="AE416" i="3"/>
  <c r="AE418" i="3"/>
  <c r="AE420" i="3"/>
  <c r="AE422" i="3"/>
  <c r="AE423" i="3"/>
  <c r="AE424" i="3"/>
  <c r="AE425" i="3"/>
  <c r="AE426" i="3"/>
  <c r="AE427" i="3"/>
  <c r="AE428" i="3"/>
  <c r="AE429" i="3"/>
  <c r="AE430" i="3"/>
  <c r="AE431" i="3"/>
  <c r="AE432" i="3"/>
  <c r="AE433" i="3"/>
  <c r="AE434" i="3"/>
  <c r="AE435" i="3"/>
  <c r="AE436" i="3"/>
  <c r="AE437" i="3"/>
  <c r="AE438" i="3"/>
  <c r="AE440" i="3"/>
  <c r="AE442" i="3"/>
  <c r="AE444" i="3"/>
  <c r="AE446" i="3"/>
  <c r="AE448" i="3"/>
  <c r="AE449" i="3"/>
  <c r="AE450" i="3"/>
  <c r="AE451" i="3"/>
  <c r="AE452" i="3"/>
  <c r="AE453" i="3"/>
  <c r="AE454" i="3"/>
  <c r="AE456" i="3"/>
  <c r="AE458" i="3"/>
  <c r="AE460" i="3"/>
  <c r="AE461" i="3"/>
  <c r="AE462" i="3"/>
  <c r="AE463" i="3"/>
  <c r="AE464" i="3"/>
  <c r="AE465" i="3"/>
  <c r="AE466" i="3"/>
  <c r="AE467" i="3"/>
  <c r="AE469" i="3"/>
  <c r="AE471" i="3"/>
  <c r="AD7" i="3"/>
  <c r="AD8" i="3"/>
  <c r="AD9" i="3"/>
  <c r="AD11" i="3"/>
  <c r="AD13" i="3"/>
  <c r="AD15" i="3"/>
  <c r="AD16" i="3"/>
  <c r="AD17" i="3"/>
  <c r="AD18" i="3"/>
  <c r="AD19" i="3"/>
  <c r="AD20" i="3"/>
  <c r="AD21" i="3"/>
  <c r="AD22" i="3"/>
  <c r="AD23" i="3"/>
  <c r="AD24" i="3"/>
  <c r="AD25" i="3"/>
  <c r="AD27" i="3"/>
  <c r="AD29"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4" i="3"/>
  <c r="AD66"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5"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0" i="3"/>
  <c r="AD131" i="3"/>
  <c r="AD132" i="3"/>
  <c r="AD133" i="3"/>
  <c r="AD134" i="3"/>
  <c r="AD135" i="3"/>
  <c r="AD136" i="3"/>
  <c r="AD137" i="3"/>
  <c r="AD138" i="3"/>
  <c r="AD139" i="3"/>
  <c r="AD140" i="3"/>
  <c r="AD141" i="3"/>
  <c r="AD142" i="3"/>
  <c r="AD143" i="3"/>
  <c r="AD144" i="3"/>
  <c r="AD145" i="3"/>
  <c r="AD146" i="3"/>
  <c r="AD147" i="3"/>
  <c r="AD148" i="3"/>
  <c r="AD149" i="3"/>
  <c r="AD150" i="3"/>
  <c r="AD151" i="3"/>
  <c r="AD152" i="3"/>
  <c r="AD153" i="3"/>
  <c r="AD154" i="3"/>
  <c r="AD155" i="3"/>
  <c r="AD156" i="3"/>
  <c r="AD157" i="3"/>
  <c r="AD158" i="3"/>
  <c r="AD159" i="3"/>
  <c r="AD160" i="3"/>
  <c r="AD161" i="3"/>
  <c r="AD162" i="3"/>
  <c r="AD163" i="3"/>
  <c r="AD164" i="3"/>
  <c r="AD165" i="3"/>
  <c r="AD166" i="3"/>
  <c r="AD167" i="3"/>
  <c r="AD168" i="3"/>
  <c r="AD169" i="3"/>
  <c r="AD170" i="3"/>
  <c r="AD171" i="3"/>
  <c r="AD172" i="3"/>
  <c r="AD173" i="3"/>
  <c r="AD174" i="3"/>
  <c r="AD175" i="3"/>
  <c r="AD176" i="3"/>
  <c r="AD177" i="3"/>
  <c r="AD178" i="3"/>
  <c r="AD179" i="3"/>
  <c r="AD180" i="3"/>
  <c r="AD181" i="3"/>
  <c r="AD182" i="3"/>
  <c r="AD183" i="3"/>
  <c r="AD184" i="3"/>
  <c r="AD185" i="3"/>
  <c r="AD186" i="3"/>
  <c r="AD187" i="3"/>
  <c r="AD188" i="3"/>
  <c r="AD189" i="3"/>
  <c r="AD190" i="3"/>
  <c r="AD191" i="3"/>
  <c r="AD192" i="3"/>
  <c r="AD193" i="3"/>
  <c r="AD194" i="3"/>
  <c r="AD195" i="3"/>
  <c r="AD196" i="3"/>
  <c r="AD197" i="3"/>
  <c r="AD198" i="3"/>
  <c r="AD199" i="3"/>
  <c r="AD200" i="3"/>
  <c r="AD201" i="3"/>
  <c r="AD202" i="3"/>
  <c r="AD203" i="3"/>
  <c r="AD204" i="3"/>
  <c r="AD205" i="3"/>
  <c r="AD206" i="3"/>
  <c r="AD207" i="3"/>
  <c r="AD208" i="3"/>
  <c r="AD209" i="3"/>
  <c r="AD210" i="3"/>
  <c r="AD211" i="3"/>
  <c r="AD212" i="3"/>
  <c r="AD213" i="3"/>
  <c r="AD214" i="3"/>
  <c r="AD215" i="3"/>
  <c r="AD216" i="3"/>
  <c r="AD217" i="3"/>
  <c r="AD218" i="3"/>
  <c r="AD219" i="3"/>
  <c r="AD220" i="3"/>
  <c r="AD221" i="3"/>
  <c r="AD222" i="3"/>
  <c r="AD223" i="3"/>
  <c r="AD224" i="3"/>
  <c r="AD225" i="3"/>
  <c r="AD226" i="3"/>
  <c r="AD227" i="3"/>
  <c r="AD228" i="3"/>
  <c r="AD229" i="3"/>
  <c r="AD230" i="3"/>
  <c r="AD231" i="3"/>
  <c r="AD232" i="3"/>
  <c r="AD233" i="3"/>
  <c r="AD234" i="3"/>
  <c r="AD235" i="3"/>
  <c r="AD236" i="3"/>
  <c r="AD237" i="3"/>
  <c r="AD238" i="3"/>
  <c r="AD239" i="3"/>
  <c r="AD240" i="3"/>
  <c r="AD241" i="3"/>
  <c r="AD242" i="3"/>
  <c r="AD243" i="3"/>
  <c r="AD244" i="3"/>
  <c r="AD245" i="3"/>
  <c r="AD246" i="3"/>
  <c r="AD247" i="3"/>
  <c r="AD248" i="3"/>
  <c r="AD249" i="3"/>
  <c r="AD250" i="3"/>
  <c r="AD251" i="3"/>
  <c r="AD252" i="3"/>
  <c r="AD253" i="3"/>
  <c r="AD254" i="3"/>
  <c r="AD255" i="3"/>
  <c r="AD256" i="3"/>
  <c r="AD257" i="3"/>
  <c r="AD258" i="3"/>
  <c r="AD259" i="3"/>
  <c r="AD260" i="3"/>
  <c r="AD261" i="3"/>
  <c r="AD262" i="3"/>
  <c r="AD263" i="3"/>
  <c r="AD264" i="3"/>
  <c r="AD265" i="3"/>
  <c r="AD266" i="3"/>
  <c r="AD267" i="3"/>
  <c r="AD268" i="3"/>
  <c r="AD269" i="3"/>
  <c r="AD270" i="3"/>
  <c r="AD271" i="3"/>
  <c r="AD272" i="3"/>
  <c r="AD273" i="3"/>
  <c r="AD274" i="3"/>
  <c r="AD275" i="3"/>
  <c r="AD276" i="3"/>
  <c r="AD277" i="3"/>
  <c r="AD278" i="3"/>
  <c r="AD279" i="3"/>
  <c r="AD280" i="3"/>
  <c r="AD281" i="3"/>
  <c r="AD282" i="3"/>
  <c r="AD283" i="3"/>
  <c r="AD284" i="3"/>
  <c r="AD285" i="3"/>
  <c r="AD286" i="3"/>
  <c r="AD287" i="3"/>
  <c r="AD288" i="3"/>
  <c r="AD289" i="3"/>
  <c r="AD290" i="3"/>
  <c r="AD291" i="3"/>
  <c r="AD292" i="3"/>
  <c r="AD293" i="3"/>
  <c r="AD294" i="3"/>
  <c r="AD295" i="3"/>
  <c r="AD296" i="3"/>
  <c r="AD297" i="3"/>
  <c r="AD298" i="3"/>
  <c r="AD300" i="3"/>
  <c r="AD301" i="3"/>
  <c r="AD302" i="3"/>
  <c r="AD303" i="3"/>
  <c r="AD304" i="3"/>
  <c r="AD305" i="3"/>
  <c r="AD306" i="3"/>
  <c r="AD307" i="3"/>
  <c r="AD308" i="3"/>
  <c r="AD309" i="3"/>
  <c r="AD310" i="3"/>
  <c r="AD311" i="3"/>
  <c r="AD312" i="3"/>
  <c r="AD313" i="3"/>
  <c r="AD314" i="3"/>
  <c r="AD315" i="3"/>
  <c r="AD316" i="3"/>
  <c r="AD317" i="3"/>
  <c r="AD318" i="3"/>
  <c r="AD319" i="3"/>
  <c r="AD320" i="3"/>
  <c r="AD321" i="3"/>
  <c r="AD322" i="3"/>
  <c r="AD323" i="3"/>
  <c r="AD324" i="3"/>
  <c r="AD325" i="3"/>
  <c r="AD326" i="3"/>
  <c r="AD327" i="3"/>
  <c r="AD328" i="3"/>
  <c r="AD329" i="3"/>
  <c r="AD330" i="3"/>
  <c r="AD331" i="3"/>
  <c r="AD332" i="3"/>
  <c r="AD333" i="3"/>
  <c r="AD334" i="3"/>
  <c r="AD335" i="3"/>
  <c r="AD336" i="3"/>
  <c r="AD337" i="3"/>
  <c r="AD338" i="3"/>
  <c r="AD339" i="3"/>
  <c r="AD340" i="3"/>
  <c r="AD341" i="3"/>
  <c r="AD342" i="3"/>
  <c r="AD343" i="3"/>
  <c r="AD344" i="3"/>
  <c r="AD345" i="3"/>
  <c r="AD346" i="3"/>
  <c r="AD347" i="3"/>
  <c r="AD348" i="3"/>
  <c r="AD349" i="3"/>
  <c r="AD350" i="3"/>
  <c r="AD351" i="3"/>
  <c r="AD352" i="3"/>
  <c r="AD353" i="3"/>
  <c r="AD354" i="3"/>
  <c r="AD355" i="3"/>
  <c r="AD356" i="3"/>
  <c r="AD357" i="3"/>
  <c r="AD358" i="3"/>
  <c r="AD359" i="3"/>
  <c r="AD360" i="3"/>
  <c r="AD361" i="3"/>
  <c r="AD362" i="3"/>
  <c r="AD363" i="3"/>
  <c r="AD364" i="3"/>
  <c r="AD365" i="3"/>
  <c r="AD366" i="3"/>
  <c r="AD367" i="3"/>
  <c r="AD368" i="3"/>
  <c r="AD369" i="3"/>
  <c r="AD370" i="3"/>
  <c r="AD371" i="3"/>
  <c r="AD372" i="3"/>
  <c r="AD373" i="3"/>
  <c r="AD374" i="3"/>
  <c r="AD375" i="3"/>
  <c r="AD376" i="3"/>
  <c r="AD377" i="3"/>
  <c r="AD378" i="3"/>
  <c r="AD379" i="3"/>
  <c r="AD380" i="3"/>
  <c r="AD381" i="3"/>
  <c r="AD382" i="3"/>
  <c r="AD383" i="3"/>
  <c r="AD384" i="3"/>
  <c r="AD385" i="3"/>
  <c r="AD386" i="3"/>
  <c r="AD387" i="3"/>
  <c r="AD388" i="3"/>
  <c r="AD389" i="3"/>
  <c r="AD390" i="3"/>
  <c r="AD391" i="3"/>
  <c r="AD392" i="3"/>
  <c r="AD393" i="3"/>
  <c r="AD394" i="3"/>
  <c r="AD395" i="3"/>
  <c r="AD396" i="3"/>
  <c r="AD397" i="3"/>
  <c r="AD398" i="3"/>
  <c r="AD399" i="3"/>
  <c r="AD400" i="3"/>
  <c r="AD401" i="3"/>
  <c r="AD402" i="3"/>
  <c r="AD403" i="3"/>
  <c r="AD404" i="3"/>
  <c r="AD405" i="3"/>
  <c r="AD406" i="3"/>
  <c r="AD407" i="3"/>
  <c r="AD408" i="3"/>
  <c r="AD409" i="3"/>
  <c r="AD410" i="3"/>
  <c r="AD411" i="3"/>
  <c r="AD412" i="3"/>
  <c r="AD413" i="3"/>
  <c r="AD414" i="3"/>
  <c r="AD415" i="3"/>
  <c r="AD416" i="3"/>
  <c r="AD418" i="3"/>
  <c r="AD420" i="3"/>
  <c r="AD422" i="3"/>
  <c r="AD423" i="3"/>
  <c r="AD424" i="3"/>
  <c r="AD425" i="3"/>
  <c r="AD426" i="3"/>
  <c r="AD427" i="3"/>
  <c r="AD428" i="3"/>
  <c r="AD429" i="3"/>
  <c r="AD430" i="3"/>
  <c r="AD431" i="3"/>
  <c r="AD432" i="3"/>
  <c r="AD433" i="3"/>
  <c r="AD434" i="3"/>
  <c r="AD435" i="3"/>
  <c r="AD436" i="3"/>
  <c r="AD437" i="3"/>
  <c r="AD438" i="3"/>
  <c r="AD440" i="3"/>
  <c r="AD442" i="3"/>
  <c r="AD444" i="3"/>
  <c r="AD446" i="3"/>
  <c r="AD448" i="3"/>
  <c r="AD449" i="3"/>
  <c r="AD450" i="3"/>
  <c r="AD451" i="3"/>
  <c r="AD452" i="3"/>
  <c r="AD453" i="3"/>
  <c r="AD454" i="3"/>
  <c r="AD456" i="3"/>
  <c r="AD458" i="3"/>
  <c r="AD460" i="3"/>
  <c r="AD461" i="3"/>
  <c r="AD462" i="3"/>
  <c r="AD463" i="3"/>
  <c r="AD464" i="3"/>
  <c r="AD465" i="3"/>
  <c r="AD466" i="3"/>
  <c r="AD467" i="3"/>
  <c r="AD469" i="3"/>
  <c r="AD471" i="3"/>
  <c r="AC9" i="3"/>
  <c r="AC10" i="3"/>
  <c r="AC11" i="3"/>
  <c r="AC12" i="3"/>
  <c r="AC36" i="3"/>
  <c r="AC37" i="3"/>
  <c r="AC38" i="3"/>
  <c r="AC39" i="3"/>
  <c r="AC40" i="3"/>
  <c r="AC41" i="3"/>
  <c r="AC42" i="3"/>
  <c r="AC43" i="3"/>
  <c r="AC44" i="3"/>
  <c r="AC46" i="3"/>
  <c r="AC47" i="3"/>
  <c r="AC48" i="3"/>
  <c r="AC49" i="3"/>
  <c r="AC50" i="3"/>
  <c r="AC51" i="3"/>
  <c r="AC52" i="3"/>
  <c r="AC53" i="3"/>
  <c r="AC54" i="3"/>
  <c r="AC55" i="3"/>
  <c r="AC56" i="3"/>
  <c r="AC57" i="3"/>
  <c r="AC58" i="3"/>
  <c r="AC59" i="3"/>
  <c r="AC438" i="3"/>
  <c r="AC440" i="3"/>
  <c r="AC442" i="3"/>
  <c r="AC444" i="3"/>
  <c r="AC446" i="3"/>
  <c r="AC454" i="3"/>
  <c r="AC456" i="3"/>
  <c r="AC458" i="3"/>
  <c r="AC467" i="3"/>
  <c r="AC469" i="3"/>
  <c r="AB9" i="3"/>
  <c r="AB11" i="3"/>
  <c r="AB36" i="3"/>
  <c r="AB37" i="3"/>
  <c r="AB38" i="3"/>
  <c r="AB39" i="3"/>
  <c r="AB40" i="3"/>
  <c r="AB41" i="3"/>
  <c r="AB42" i="3"/>
  <c r="AB43" i="3"/>
  <c r="AB44" i="3"/>
  <c r="AB46" i="3"/>
  <c r="AB47" i="3"/>
  <c r="AB48" i="3"/>
  <c r="AB49" i="3"/>
  <c r="AB50" i="3"/>
  <c r="AB51" i="3"/>
  <c r="AB52" i="3"/>
  <c r="AB53" i="3"/>
  <c r="AB54" i="3"/>
  <c r="AB55" i="3"/>
  <c r="AB56" i="3"/>
  <c r="AB57" i="3"/>
  <c r="AB58" i="3"/>
  <c r="AB59" i="3"/>
  <c r="AB299" i="3"/>
  <c r="AB417" i="3"/>
  <c r="AB419" i="3"/>
  <c r="AB421" i="3"/>
  <c r="AB438" i="3"/>
  <c r="AB439" i="3"/>
  <c r="AB440" i="3"/>
  <c r="AB441" i="3"/>
  <c r="AB442" i="3"/>
  <c r="AB443" i="3"/>
  <c r="AB444" i="3"/>
  <c r="AB445" i="3"/>
  <c r="AB446" i="3"/>
  <c r="AB447" i="3"/>
  <c r="AB454" i="3"/>
  <c r="AB455" i="3"/>
  <c r="AB456" i="3"/>
  <c r="AB457" i="3"/>
  <c r="AB458" i="3"/>
  <c r="AB459" i="3"/>
  <c r="AB467" i="3"/>
  <c r="AB468" i="3"/>
  <c r="AB469" i="3"/>
  <c r="AB470" i="3"/>
  <c r="AA14" i="3"/>
  <c r="AA63" i="3"/>
  <c r="AA65" i="3"/>
  <c r="AA67"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8" i="3"/>
  <c r="U149" i="3"/>
  <c r="U150" i="3"/>
  <c r="U151" i="3"/>
  <c r="U152" i="3"/>
  <c r="U153" i="3"/>
  <c r="U154" i="3"/>
  <c r="U155" i="3"/>
  <c r="U156" i="3"/>
  <c r="U157" i="3"/>
  <c r="U158" i="3"/>
  <c r="U159" i="3"/>
  <c r="U160" i="3"/>
  <c r="U161" i="3"/>
  <c r="U162" i="3"/>
  <c r="U163" i="3"/>
  <c r="U164" i="3"/>
  <c r="U165" i="3"/>
  <c r="U166" i="3"/>
  <c r="U167" i="3"/>
  <c r="U168" i="3"/>
  <c r="U169" i="3"/>
  <c r="U170" i="3"/>
  <c r="U171" i="3"/>
  <c r="U172" i="3"/>
  <c r="U173" i="3"/>
  <c r="U174" i="3"/>
  <c r="U175" i="3"/>
  <c r="U176" i="3"/>
  <c r="U177" i="3"/>
  <c r="U178" i="3"/>
  <c r="U179" i="3"/>
  <c r="U180" i="3"/>
  <c r="U181" i="3"/>
  <c r="U182" i="3"/>
  <c r="U183" i="3"/>
  <c r="U184" i="3"/>
  <c r="U185" i="3"/>
  <c r="U186" i="3"/>
  <c r="U187" i="3"/>
  <c r="U188" i="3"/>
  <c r="U189" i="3"/>
  <c r="U190" i="3"/>
  <c r="U191" i="3"/>
  <c r="U192" i="3"/>
  <c r="U193" i="3"/>
  <c r="U194" i="3"/>
  <c r="U195" i="3"/>
  <c r="U196" i="3"/>
  <c r="U197" i="3"/>
  <c r="U198" i="3"/>
  <c r="U199" i="3"/>
  <c r="U200" i="3"/>
  <c r="U201" i="3"/>
  <c r="U202" i="3"/>
  <c r="U203" i="3"/>
  <c r="U204" i="3"/>
  <c r="U205" i="3"/>
  <c r="U206" i="3"/>
  <c r="U207" i="3"/>
  <c r="U208" i="3"/>
  <c r="U209" i="3"/>
  <c r="U210" i="3"/>
  <c r="U211" i="3"/>
  <c r="U212" i="3"/>
  <c r="U213" i="3"/>
  <c r="U214" i="3"/>
  <c r="U215" i="3"/>
  <c r="U216" i="3"/>
  <c r="U217" i="3"/>
  <c r="U218" i="3"/>
  <c r="U219" i="3"/>
  <c r="U220" i="3"/>
  <c r="U221" i="3"/>
  <c r="U222" i="3"/>
  <c r="U223" i="3"/>
  <c r="U224" i="3"/>
  <c r="U225" i="3"/>
  <c r="U226" i="3"/>
  <c r="U227" i="3"/>
  <c r="U228" i="3"/>
  <c r="U229" i="3"/>
  <c r="U230" i="3"/>
  <c r="U231" i="3"/>
  <c r="U232" i="3"/>
  <c r="U233" i="3"/>
  <c r="U234" i="3"/>
  <c r="U235" i="3"/>
  <c r="U236" i="3"/>
  <c r="U237" i="3"/>
  <c r="U238" i="3"/>
  <c r="U239" i="3"/>
  <c r="U240" i="3"/>
  <c r="U241" i="3"/>
  <c r="U242" i="3"/>
  <c r="U243" i="3"/>
  <c r="U244" i="3"/>
  <c r="U245" i="3"/>
  <c r="U246" i="3"/>
  <c r="U247" i="3"/>
  <c r="U248" i="3"/>
  <c r="U249" i="3"/>
  <c r="U250" i="3"/>
  <c r="U251" i="3"/>
  <c r="U252" i="3"/>
  <c r="U253" i="3"/>
  <c r="U254" i="3"/>
  <c r="U255" i="3"/>
  <c r="U256" i="3"/>
  <c r="U257" i="3"/>
  <c r="U258" i="3"/>
  <c r="U259" i="3"/>
  <c r="U260" i="3"/>
  <c r="U261" i="3"/>
  <c r="U262" i="3"/>
  <c r="U263" i="3"/>
  <c r="U264" i="3"/>
  <c r="U265" i="3"/>
  <c r="U266" i="3"/>
  <c r="U267" i="3"/>
  <c r="U268" i="3"/>
  <c r="U269" i="3"/>
  <c r="U270" i="3"/>
  <c r="U271" i="3"/>
  <c r="U272" i="3"/>
  <c r="U273" i="3"/>
  <c r="U274" i="3"/>
  <c r="U275" i="3"/>
  <c r="U276" i="3"/>
  <c r="U277" i="3"/>
  <c r="U278" i="3"/>
  <c r="U279" i="3"/>
  <c r="U280" i="3"/>
  <c r="U281" i="3"/>
  <c r="U282" i="3"/>
  <c r="U283" i="3"/>
  <c r="U284" i="3"/>
  <c r="U285" i="3"/>
  <c r="U286" i="3"/>
  <c r="U287" i="3"/>
  <c r="U288" i="3"/>
  <c r="U289" i="3"/>
  <c r="U290" i="3"/>
  <c r="U291" i="3"/>
  <c r="U292" i="3"/>
  <c r="U293" i="3"/>
  <c r="U294" i="3"/>
  <c r="U295" i="3"/>
  <c r="U296" i="3"/>
  <c r="U297" i="3"/>
  <c r="U298" i="3"/>
  <c r="U299" i="3"/>
  <c r="U300" i="3"/>
  <c r="U301" i="3"/>
  <c r="U302" i="3"/>
  <c r="U303" i="3"/>
  <c r="U304" i="3"/>
  <c r="U305" i="3"/>
  <c r="U306" i="3"/>
  <c r="U307" i="3"/>
  <c r="U308" i="3"/>
  <c r="U309" i="3"/>
  <c r="U310" i="3"/>
  <c r="U311" i="3"/>
  <c r="U312" i="3"/>
  <c r="U313" i="3"/>
  <c r="U314" i="3"/>
  <c r="U315" i="3"/>
  <c r="U316" i="3"/>
  <c r="U317" i="3"/>
  <c r="U318" i="3"/>
  <c r="U319" i="3"/>
  <c r="U320" i="3"/>
  <c r="U321" i="3"/>
  <c r="U322" i="3"/>
  <c r="U323" i="3"/>
  <c r="U324" i="3"/>
  <c r="U325" i="3"/>
  <c r="U326" i="3"/>
  <c r="U327" i="3"/>
  <c r="U328" i="3"/>
  <c r="U329" i="3"/>
  <c r="U330" i="3"/>
  <c r="U331" i="3"/>
  <c r="U332" i="3"/>
  <c r="U333" i="3"/>
  <c r="U334" i="3"/>
  <c r="U335" i="3"/>
  <c r="U336" i="3"/>
  <c r="U337" i="3"/>
  <c r="U338" i="3"/>
  <c r="U339" i="3"/>
  <c r="U340" i="3"/>
  <c r="U341" i="3"/>
  <c r="U342" i="3"/>
  <c r="U343" i="3"/>
  <c r="U344" i="3"/>
  <c r="U345" i="3"/>
  <c r="U346" i="3"/>
  <c r="U347" i="3"/>
  <c r="U348" i="3"/>
  <c r="U349" i="3"/>
  <c r="U350" i="3"/>
  <c r="U351" i="3"/>
  <c r="U352" i="3"/>
  <c r="U353" i="3"/>
  <c r="U354" i="3"/>
  <c r="U355" i="3"/>
  <c r="U356" i="3"/>
  <c r="U357" i="3"/>
  <c r="U358" i="3"/>
  <c r="U359" i="3"/>
  <c r="U360" i="3"/>
  <c r="U361" i="3"/>
  <c r="U362" i="3"/>
  <c r="U363" i="3"/>
  <c r="U364" i="3"/>
  <c r="U365" i="3"/>
  <c r="U366" i="3"/>
  <c r="U367" i="3"/>
  <c r="U368" i="3"/>
  <c r="U369" i="3"/>
  <c r="U370" i="3"/>
  <c r="U371" i="3"/>
  <c r="U372" i="3"/>
  <c r="U373" i="3"/>
  <c r="U374" i="3"/>
  <c r="U375" i="3"/>
  <c r="U376" i="3"/>
  <c r="U377" i="3"/>
  <c r="U378" i="3"/>
  <c r="U379" i="3"/>
  <c r="U380" i="3"/>
  <c r="U381" i="3"/>
  <c r="U382" i="3"/>
  <c r="U383" i="3"/>
  <c r="U384" i="3"/>
  <c r="U385" i="3"/>
  <c r="U386" i="3"/>
  <c r="U387" i="3"/>
  <c r="U388" i="3"/>
  <c r="U389" i="3"/>
  <c r="U390" i="3"/>
  <c r="U391" i="3"/>
  <c r="U392" i="3"/>
  <c r="U393" i="3"/>
  <c r="U394" i="3"/>
  <c r="U395" i="3"/>
  <c r="U396" i="3"/>
  <c r="U397" i="3"/>
  <c r="U398" i="3"/>
  <c r="U399" i="3"/>
  <c r="U400" i="3"/>
  <c r="U401" i="3"/>
  <c r="U402" i="3"/>
  <c r="U403" i="3"/>
  <c r="U404" i="3"/>
  <c r="U405" i="3"/>
  <c r="U406" i="3"/>
  <c r="U407" i="3"/>
  <c r="U408" i="3"/>
  <c r="U409" i="3"/>
  <c r="U410" i="3"/>
  <c r="U411" i="3"/>
  <c r="U412" i="3"/>
  <c r="U413" i="3"/>
  <c r="U414" i="3"/>
  <c r="U415" i="3"/>
  <c r="U416" i="3"/>
  <c r="U417" i="3"/>
  <c r="U418" i="3"/>
  <c r="U419" i="3"/>
  <c r="U420" i="3"/>
  <c r="U421" i="3"/>
  <c r="U422" i="3"/>
  <c r="U423" i="3"/>
  <c r="U424" i="3"/>
  <c r="U425" i="3"/>
  <c r="U426" i="3"/>
  <c r="U427" i="3"/>
  <c r="U428" i="3"/>
  <c r="U429" i="3"/>
  <c r="U430" i="3"/>
  <c r="U431" i="3"/>
  <c r="U432" i="3"/>
  <c r="U433" i="3"/>
  <c r="U434" i="3"/>
  <c r="U435" i="3"/>
  <c r="U436" i="3"/>
  <c r="U437" i="3"/>
  <c r="U438" i="3"/>
  <c r="U439" i="3"/>
  <c r="U440" i="3"/>
  <c r="U441" i="3"/>
  <c r="U442" i="3"/>
  <c r="U443" i="3"/>
  <c r="U444" i="3"/>
  <c r="U445" i="3"/>
  <c r="U446" i="3"/>
  <c r="U447" i="3"/>
  <c r="U448" i="3"/>
  <c r="U449" i="3"/>
  <c r="U450" i="3"/>
  <c r="U451" i="3"/>
  <c r="U452" i="3"/>
  <c r="U453" i="3"/>
  <c r="U454" i="3"/>
  <c r="U455" i="3"/>
  <c r="U456" i="3"/>
  <c r="U457" i="3"/>
  <c r="U458" i="3"/>
  <c r="U459" i="3"/>
  <c r="U460" i="3"/>
  <c r="U461" i="3"/>
  <c r="U462" i="3"/>
  <c r="U463" i="3"/>
  <c r="U464" i="3"/>
  <c r="U465" i="3"/>
  <c r="U466" i="3"/>
  <c r="U467" i="3"/>
  <c r="U468" i="3"/>
  <c r="U469" i="3"/>
  <c r="U470" i="3"/>
  <c r="U471" i="3"/>
  <c r="U7" i="3"/>
  <c r="U8" i="3"/>
  <c r="U9" i="3"/>
  <c r="U10" i="3"/>
  <c r="U11" i="3"/>
  <c r="U12" i="3"/>
  <c r="U13" i="3"/>
  <c r="U14" i="3"/>
  <c r="U15" i="3"/>
  <c r="U16" i="3"/>
  <c r="U17" i="3"/>
  <c r="U18" i="3"/>
  <c r="U19" i="3"/>
  <c r="U20" i="3"/>
  <c r="U21" i="3"/>
  <c r="U6" i="3"/>
  <c r="AB6" i="3" l="1"/>
  <c r="AC6" i="3"/>
  <c r="AD6" i="3"/>
  <c r="AE6" i="3"/>
  <c r="AF6" i="3"/>
  <c r="AG6" i="3"/>
  <c r="AH6" i="3"/>
  <c r="AI6" i="3"/>
  <c r="AJ6" i="3"/>
  <c r="AC3" i="3" l="1"/>
  <c r="AA3" i="3"/>
  <c r="AB3" i="3"/>
  <c r="AE3" i="3"/>
  <c r="AD3" i="3"/>
  <c r="AJ3" i="3"/>
  <c r="AI3" i="3"/>
  <c r="AH3" i="3"/>
  <c r="AG3" i="3"/>
  <c r="AF3" i="3"/>
  <c r="D17" i="7" l="1"/>
  <c r="C17" i="10" s="1"/>
  <c r="E17" i="10" s="1"/>
  <c r="D10" i="7"/>
  <c r="C16" i="10" s="1"/>
  <c r="E16" i="10" s="1"/>
  <c r="D3" i="7"/>
  <c r="C15" i="10" s="1"/>
  <c r="E15" i="10" s="1"/>
  <c r="D18" i="6"/>
  <c r="C14" i="10" s="1"/>
  <c r="E14" i="10" s="1"/>
  <c r="D11" i="6"/>
  <c r="C13" i="10" s="1"/>
  <c r="E13" i="10" s="1"/>
  <c r="D3" i="6"/>
  <c r="D4" i="6" l="1"/>
  <c r="C12" i="10" s="1"/>
  <c r="E12" i="10" s="1"/>
  <c r="C2" i="10" l="1"/>
  <c r="E2" i="10" s="1"/>
  <c r="C3" i="10" l="1"/>
  <c r="E3" i="10" s="1"/>
  <c r="C4" i="10" l="1"/>
  <c r="E4" i="10" s="1"/>
  <c r="C5" i="10" l="1"/>
  <c r="E5" i="10" s="1"/>
  <c r="C6" i="10" l="1"/>
  <c r="E6" i="10" s="1"/>
  <c r="C7" i="10" l="1"/>
  <c r="E7" i="10" s="1"/>
  <c r="C8" i="10" l="1"/>
  <c r="E8" i="10" s="1"/>
  <c r="C9" i="10" l="1"/>
  <c r="E9" i="10" s="1"/>
  <c r="C11" i="10" l="1"/>
  <c r="E11" i="10" s="1"/>
  <c r="C10" i="10"/>
  <c r="E10" i="10" s="1"/>
  <c r="E18" i="10" l="1"/>
</calcChain>
</file>

<file path=xl/sharedStrings.xml><?xml version="1.0" encoding="utf-8"?>
<sst xmlns="http://schemas.openxmlformats.org/spreadsheetml/2006/main" count="6303" uniqueCount="910">
  <si>
    <t>Instructie</t>
  </si>
  <si>
    <t xml:space="preserve">Deze prijzensheet bevat 3 tabbladen waar prijzen of tarieven ingevuld dienen te worden. Deze tabbladen zijn te herkennen aan de groene tabkleur.
</t>
  </si>
  <si>
    <t xml:space="preserve">Prijzen of tarieven dienen alleen ingevuld te worden in de cellen die met oranje gemarkeerd zijn. De overige cellen zijn beveiligd tegen wijzigingen. Alle prijzen zijn exclusief BTW en prijspeil 2024. Vul alle gevraagde prijzen / toeslagen in. LET OP: De prijzen zijn - behoudens de jaarlijkse indexering - vast en gelden gedurende de gehele contractperiode.
</t>
  </si>
  <si>
    <t xml:space="preserve">Een aantal tabbladen bevat een extra toelichting. Graag uw aandacht daarvoor.
</t>
  </si>
  <si>
    <t xml:space="preserve">De totalen van de groene tabbladen worden overgenomen op het rode TOTAALBLAD. 
</t>
  </si>
  <si>
    <t xml:space="preserve">Op het tabblad wordt een weegfactor toegekend aan het betreffende onderdeel, waardoor het onderdeel naar rato meetelt in het eindbedrag. Erasmus MC heeft getracht om dit zo realistisch mogelijk weer te geven.
</t>
  </si>
  <si>
    <t xml:space="preserve">Het eindtotaal op het TOTAALBLAD is het bedrag dat vergeleken wordt met andere inschrijvers.
</t>
  </si>
  <si>
    <t>Onderstaande startdatum is niet de datum voor vervanging slangen</t>
  </si>
  <si>
    <t>Startdatum onderhoud:</t>
  </si>
  <si>
    <t>Vanaf 2025 is een scope uitbreiding</t>
  </si>
  <si>
    <t>Q</t>
  </si>
  <si>
    <t>F</t>
  </si>
  <si>
    <t>Fq</t>
  </si>
  <si>
    <t>P</t>
  </si>
  <si>
    <t>P * Q * Fq (Prijspeil 2024)</t>
  </si>
  <si>
    <t>Optie 1 (2jr)</t>
  </si>
  <si>
    <t>Optie 2 (2jr)</t>
  </si>
  <si>
    <t>Optie 3 (2jr)</t>
  </si>
  <si>
    <t>Gebouw</t>
  </si>
  <si>
    <t>Ruimte</t>
  </si>
  <si>
    <t>Verdieping</t>
  </si>
  <si>
    <t>Locatie</t>
  </si>
  <si>
    <t>ID-code</t>
  </si>
  <si>
    <t>Onderdeel van</t>
  </si>
  <si>
    <t>Status asset</t>
  </si>
  <si>
    <t>Omschrijving</t>
  </si>
  <si>
    <t>Startdatum onderhoud</t>
  </si>
  <si>
    <t>Onderhoudsrecept</t>
  </si>
  <si>
    <t>Omschrijving onderhoudsrecept</t>
  </si>
  <si>
    <t>Opmerking</t>
  </si>
  <si>
    <t>NL-Sfb</t>
  </si>
  <si>
    <t>NL-Sfb naam</t>
  </si>
  <si>
    <t>Classificatiecode</t>
  </si>
  <si>
    <t>Classificatienaam</t>
  </si>
  <si>
    <t>Merk</t>
  </si>
  <si>
    <t>Serienummer</t>
  </si>
  <si>
    <t>Datum
ingebruikname</t>
  </si>
  <si>
    <t>Bouwjaar</t>
  </si>
  <si>
    <t>Inventariselement Lengte in m</t>
  </si>
  <si>
    <t>Aantal</t>
  </si>
  <si>
    <t>Eenheid</t>
  </si>
  <si>
    <t>Frequentie</t>
  </si>
  <si>
    <t>Kosten excl. btw</t>
  </si>
  <si>
    <t>BA</t>
  </si>
  <si>
    <t>Geheel gebouw</t>
  </si>
  <si>
    <t>BA__AXXX_5401</t>
  </si>
  <si>
    <t>In gebruik</t>
  </si>
  <si>
    <t>Leidingnet medische gassen</t>
  </si>
  <si>
    <t>54.30.10</t>
  </si>
  <si>
    <t>Medische gassen distributiesysteem, leidingnet</t>
  </si>
  <si>
    <t>Gassen</t>
  </si>
  <si>
    <t>15.54.34</t>
  </si>
  <si>
    <t>Leidingnet medicinale gassen</t>
  </si>
  <si>
    <t>pst</t>
  </si>
  <si>
    <t>1 x per jaar</t>
  </si>
  <si>
    <t>BA-029W</t>
  </si>
  <si>
    <t>BA_00_29_5400</t>
  </si>
  <si>
    <t>Drukregelstation zuurstof</t>
  </si>
  <si>
    <t>54.30.21</t>
  </si>
  <si>
    <t>Drukregelstation medische gassen</t>
  </si>
  <si>
    <t>15.54.36</t>
  </si>
  <si>
    <t>Drukregelstation</t>
  </si>
  <si>
    <t>Norgren</t>
  </si>
  <si>
    <t>2A 1"</t>
  </si>
  <si>
    <t>st</t>
  </si>
  <si>
    <t>BA-085W</t>
  </si>
  <si>
    <t>BA_00_85_5400</t>
  </si>
  <si>
    <t>KDR</t>
  </si>
  <si>
    <t>55 1"</t>
  </si>
  <si>
    <t>BA-298B</t>
  </si>
  <si>
    <t>BA_02_98_5400</t>
  </si>
  <si>
    <t>Decentrale gassen station Tescom Menggas</t>
  </si>
  <si>
    <t>54.30.20</t>
  </si>
  <si>
    <t>Decentrale opstelling medische gassen</t>
  </si>
  <si>
    <t>15.54.50</t>
  </si>
  <si>
    <t>Decentrale medische gassen</t>
  </si>
  <si>
    <t>Tescom</t>
  </si>
  <si>
    <t>2 x per jaar</t>
  </si>
  <si>
    <t>n.v.t.</t>
  </si>
  <si>
    <t>Hoge druk slangen decentrale medische gassen</t>
  </si>
  <si>
    <t>Eens in de 5 jaar</t>
  </si>
  <si>
    <t>BA_02_98_5401</t>
  </si>
  <si>
    <t>Decentrale gassen station Tescom Kooldioxide</t>
  </si>
  <si>
    <t>BB</t>
  </si>
  <si>
    <t>BB-2967</t>
  </si>
  <si>
    <t>BB_02967_5403</t>
  </si>
  <si>
    <t>233VK7221</t>
  </si>
  <si>
    <t>Decentrale gassen station lachgas</t>
  </si>
  <si>
    <t>drager</t>
  </si>
  <si>
    <t>BD</t>
  </si>
  <si>
    <t>BD__AXXX_5401</t>
  </si>
  <si>
    <t>BD-068W</t>
  </si>
  <si>
    <t>Bd-0</t>
  </si>
  <si>
    <t>BD_00_68_5401</t>
  </si>
  <si>
    <t>Drukregelstation zuurstof t.b.v. Ad</t>
  </si>
  <si>
    <t>BD_00_68_5402</t>
  </si>
  <si>
    <t>Drukregelstation medische lucht 5 bar</t>
  </si>
  <si>
    <t>BD_00_68_5404</t>
  </si>
  <si>
    <t>Drukregelstation medische lucht 8 bar</t>
  </si>
  <si>
    <t>BD_00_68_5405</t>
  </si>
  <si>
    <t>Drukregelstation medische lucht t.b.v. Ad</t>
  </si>
  <si>
    <t>BD_00_XX_5400</t>
  </si>
  <si>
    <t>a</t>
  </si>
  <si>
    <t>Geheel bouwdeel</t>
  </si>
  <si>
    <t>BD_0000_5400</t>
  </si>
  <si>
    <t>Leidingnet medische gassen vacuüm</t>
  </si>
  <si>
    <t>BD_0000_5401</t>
  </si>
  <si>
    <t>Leidingnet medische gassen perslucht</t>
  </si>
  <si>
    <t>BD_0000_5402</t>
  </si>
  <si>
    <t>Leidingnet technische gassen perslucht</t>
  </si>
  <si>
    <t>BE</t>
  </si>
  <si>
    <t>BE__AXXX_5401</t>
  </si>
  <si>
    <t>Leidinget medische gassen</t>
  </si>
  <si>
    <t>BE-105A</t>
  </si>
  <si>
    <t>BE_0105A_5401</t>
  </si>
  <si>
    <t>Decentrale gassen station A208 CO2 2x2 met Lijnregelaar</t>
  </si>
  <si>
    <t>BE_0105A_5402</t>
  </si>
  <si>
    <t>Decentrale gassen station A208 N2 2x2 met Lijnregelaar</t>
  </si>
  <si>
    <t>BE-245</t>
  </si>
  <si>
    <t>in gassen kast op de gang tegen over Be-262B</t>
  </si>
  <si>
    <t>BE_0245_5401</t>
  </si>
  <si>
    <t>Niet in gebruik</t>
  </si>
  <si>
    <t>Decentrale gassen station A208 N2 2x1 met Lijnregelaar</t>
  </si>
  <si>
    <t>CA</t>
  </si>
  <si>
    <t>CA__AXXX_5401</t>
  </si>
  <si>
    <t>CA-K24W</t>
  </si>
  <si>
    <t>k</t>
  </si>
  <si>
    <t>CA_K1_24_5401</t>
  </si>
  <si>
    <t>Drukregelstation Zuurstof</t>
  </si>
  <si>
    <t>CA_K1_24_5402</t>
  </si>
  <si>
    <t>CB</t>
  </si>
  <si>
    <t>CB__AXXX_5401</t>
  </si>
  <si>
    <t>CB__AXXX_5402</t>
  </si>
  <si>
    <t>CB-003KAW</t>
  </si>
  <si>
    <t>Cyclotron</t>
  </si>
  <si>
    <t>CB_00_03_5401</t>
  </si>
  <si>
    <t>Decentrale gassen station keuzegas</t>
  </si>
  <si>
    <t>Gassen rad/ niet-GMP kast 3, Keuzegas</t>
  </si>
  <si>
    <t>DRUVA</t>
  </si>
  <si>
    <t>Nucleaire geneeskunde</t>
  </si>
  <si>
    <t>CB_00_03_5402</t>
  </si>
  <si>
    <t>Decentrale gassen station N2</t>
  </si>
  <si>
    <t>Gassen rad/ niet-GMP kast 3, N2 GA17</t>
  </si>
  <si>
    <t>CB_00_03_5403</t>
  </si>
  <si>
    <t>Gassen rad/ niet-GMP kast 3, N2 GA21</t>
  </si>
  <si>
    <t>CB_00_03_5404</t>
  </si>
  <si>
    <t>Decentrale gassen station He</t>
  </si>
  <si>
    <t>Gassen rad/ niet-GMP kast 3, GA26</t>
  </si>
  <si>
    <t>CB_00_03_5405</t>
  </si>
  <si>
    <t>Gassen rad/ niet-GMP kast 4, N2 GA20 (2 flessen)</t>
  </si>
  <si>
    <t>CB_00_03_5406</t>
  </si>
  <si>
    <t>Gassen rad/ niet-GMP kast 4, He GA15</t>
  </si>
  <si>
    <t>CB_00_03_5407</t>
  </si>
  <si>
    <t>Decentrale gassen station H2</t>
  </si>
  <si>
    <t>Gassen rad/ niet-GMP kast 4, H2 GA23</t>
  </si>
  <si>
    <t>CB_00_03_5408</t>
  </si>
  <si>
    <t>Gassen cyclotron kast 5, He GA01 (2 flessen)</t>
  </si>
  <si>
    <t>CB_00_03_5409</t>
  </si>
  <si>
    <t>Decentrale gassen station N2+1%O2</t>
  </si>
  <si>
    <t>Gassen cyclotron kast 5, N2+1%O2 GA09</t>
  </si>
  <si>
    <t>CB-003KW</t>
  </si>
  <si>
    <t>CB_00_03_5410</t>
  </si>
  <si>
    <t>Drukregelstation perslucht (technisch)</t>
  </si>
  <si>
    <t>Technische perslucht tbv Cyclotron</t>
  </si>
  <si>
    <t>CB-004KW</t>
  </si>
  <si>
    <t>CB_00_04_5401</t>
  </si>
  <si>
    <t>Decentrale gassen station Ar</t>
  </si>
  <si>
    <t>Gassen cyclotron kast 6, Ar GA02</t>
  </si>
  <si>
    <t>CB_00_04_5402</t>
  </si>
  <si>
    <t>Gassen cyclotron kast 6, H2 GA03</t>
  </si>
  <si>
    <t>CB_00_04_5403</t>
  </si>
  <si>
    <t>Gassen cyclotron kast 6, He GA16  (2 flessen)</t>
  </si>
  <si>
    <t>CB_00_04_5404</t>
  </si>
  <si>
    <t>Decentrale gassen station 3%F2+He GA06</t>
  </si>
  <si>
    <t>Gassen cyclotron kast 7, 3%F2+He GA06</t>
  </si>
  <si>
    <t>CB_00_04_5405</t>
  </si>
  <si>
    <t>Decentrale gassen station N2+10%H2</t>
  </si>
  <si>
    <t>Gassen cyclotron kast 7, N2+10%H2 GA07</t>
  </si>
  <si>
    <t>CB_00_04_5406</t>
  </si>
  <si>
    <t>Decentrale gassen station Ne</t>
  </si>
  <si>
    <t>Gassen cyclotron kast 7, Ne GA11</t>
  </si>
  <si>
    <t>CB_00_04_5407</t>
  </si>
  <si>
    <t>Decentrale gassen station O2</t>
  </si>
  <si>
    <t>Gassen cyclotron kast 8, O2 GA05</t>
  </si>
  <si>
    <t>CB_00_04_5409</t>
  </si>
  <si>
    <t>Gassen cyclotron kast 8, N2+1%O2 GA08</t>
  </si>
  <si>
    <t>CB_00_04_5410</t>
  </si>
  <si>
    <t>Decentrale gassen station Ne+1%F2</t>
  </si>
  <si>
    <t>Gassen cyclotron kast 8, Ne+1%F2 GA10</t>
  </si>
  <si>
    <t>CB_00_04_5411</t>
  </si>
  <si>
    <t>Decentrale gassen station D2</t>
  </si>
  <si>
    <t>Gassen cyclotron kast 9, D2 GA04</t>
  </si>
  <si>
    <t>CB_00_04_5412</t>
  </si>
  <si>
    <t>Gassen cyclotron kast 9, He GA12  (2 flessen)</t>
  </si>
  <si>
    <t>CB-021KW</t>
  </si>
  <si>
    <t>CB_00_21_5401</t>
  </si>
  <si>
    <t>Gassen rad/ GMP kast 1, N2 GA19 (2 flessen)</t>
  </si>
  <si>
    <t>CB_00_21_5402</t>
  </si>
  <si>
    <t>Gassen rad/ GMP, kast 1, GA25 He (2 flessen)</t>
  </si>
  <si>
    <t>CB_00_21_5403</t>
  </si>
  <si>
    <t>Gassen rad/ GMP,  kast 2, GA24 keuzegas (2 flessen)</t>
  </si>
  <si>
    <t>CE</t>
  </si>
  <si>
    <t>CE__AXXX_5401</t>
  </si>
  <si>
    <t>CE_00000_5400</t>
  </si>
  <si>
    <t>Leidingnet persluchtmedische gassen</t>
  </si>
  <si>
    <t>CE-101C</t>
  </si>
  <si>
    <t>CE_01_01_5401</t>
  </si>
  <si>
    <t>Decentrale gassen station 2 x 1 Combigas A208</t>
  </si>
  <si>
    <t>Combigas</t>
  </si>
  <si>
    <t>CE_01_01_5402</t>
  </si>
  <si>
    <t>Decentrale gassen station CO2 2 x 1 Combigas A208</t>
  </si>
  <si>
    <t>CE_01_01_5403</t>
  </si>
  <si>
    <t>DP</t>
  </si>
  <si>
    <t>DP__AXXX_5401</t>
  </si>
  <si>
    <t>EC</t>
  </si>
  <si>
    <t>EC__AXXX_5401</t>
  </si>
  <si>
    <t>EE</t>
  </si>
  <si>
    <t>EE_00000_5400</t>
  </si>
  <si>
    <t>EE_AXXX_5401</t>
  </si>
  <si>
    <t>EE_00000_5402</t>
  </si>
  <si>
    <t>EE_00000_5403</t>
  </si>
  <si>
    <t>EN-SET perslucht (medisch)</t>
  </si>
  <si>
    <t>EE-133W</t>
  </si>
  <si>
    <t>EE_01_33_5401</t>
  </si>
  <si>
    <t>Decentrale gassen station CO2 2x1D44781-SM-2-1-S met Lijnregelaar</t>
  </si>
  <si>
    <t>Trescom</t>
  </si>
  <si>
    <t>EE_01_33_5402</t>
  </si>
  <si>
    <t>Decentrale gassen station N2 2x1  D44781-SM-2-1-S met Lijnregelaar</t>
  </si>
  <si>
    <t>EE-162W</t>
  </si>
  <si>
    <t>EE_01_62_5401</t>
  </si>
  <si>
    <t>Decentrale gassen station N2 hd 1 x 1 Trescom    V30051-15-00</t>
  </si>
  <si>
    <t>EE_01_62_5402</t>
  </si>
  <si>
    <t>Decentrale gassen station N2 1 x 1 Druva S201 serv.bypass afsl. (2011)</t>
  </si>
  <si>
    <t>Druva</t>
  </si>
  <si>
    <t>EE_01_62_5403</t>
  </si>
  <si>
    <t>Decentrale gassen station Menggas Druva S201 serv. bypass afsl. (2011)</t>
  </si>
  <si>
    <t>EE_01_62_5404</t>
  </si>
  <si>
    <t>Decentrale gassen station CO2 2 x 1  Druva A208/C serv. Bypass afsl. (2011)</t>
  </si>
  <si>
    <t>EE-160W</t>
  </si>
  <si>
    <t>EE_01_62_5405</t>
  </si>
  <si>
    <t>Decentrale gassen station O2 1 x 1 Druva S201 serv.bypass afsl. (2011)</t>
  </si>
  <si>
    <t>EE_01_62_5406</t>
  </si>
  <si>
    <t>Decentrale gassen station Argon 1 x 1 Tescom</t>
  </si>
  <si>
    <t>EE_01_62_5407</t>
  </si>
  <si>
    <t>Decentrale gassen station Helium 1 x 1 Tescom</t>
  </si>
  <si>
    <t>EE-166</t>
  </si>
  <si>
    <t>166w</t>
  </si>
  <si>
    <t>EE_01_66_5401</t>
  </si>
  <si>
    <t>Decentrale gassen station Menggas 2x2 A208/C serv. Bypass afsl. (2011)</t>
  </si>
  <si>
    <t>EE_01_66_5402</t>
  </si>
  <si>
    <t>Decentrale gassen station CO2 vloeibaar 1 x 2</t>
  </si>
  <si>
    <t>EE_01_66_5403</t>
  </si>
  <si>
    <t>Decentrale gassen station CO2  2 x 1 DT  A208/C serv. Bypass afsl. (2011)</t>
  </si>
  <si>
    <t>EE-514W</t>
  </si>
  <si>
    <t>EE_05_12_5401</t>
  </si>
  <si>
    <t>Decentrale gassen station N2 1 x 1 Trescom D44645-SM-Z-1-S bwjr '02</t>
  </si>
  <si>
    <t>EE-550</t>
  </si>
  <si>
    <t>Gang EE-550 naast EE-515</t>
  </si>
  <si>
    <t>EE_05_15_5401</t>
  </si>
  <si>
    <t>Decentrale gassen station CO2 2 x 1 Tescom</t>
  </si>
  <si>
    <t>EE-528W</t>
  </si>
  <si>
    <t>EE_05_28_5401</t>
  </si>
  <si>
    <t>Decentrale gassen station Carbogeen 1 x 1 Druva</t>
  </si>
  <si>
    <t>EE_05_28_5402</t>
  </si>
  <si>
    <t>Decentrale gassen station N2 1 x 1 Druva</t>
  </si>
  <si>
    <t>Gang EE-550 naast EE-562</t>
  </si>
  <si>
    <t>EE_05_62_5401</t>
  </si>
  <si>
    <t>EE_05_62_5402</t>
  </si>
  <si>
    <t>Decentrale gassen station N2 2 x 1 Trescom</t>
  </si>
  <si>
    <t>EE-582W</t>
  </si>
  <si>
    <t>EE_05_81_5401</t>
  </si>
  <si>
    <t>Decentrale gassen station CO2 2 x 1 Trescom D44781-SM-2-1 met Lijnregelaar</t>
  </si>
  <si>
    <t>EE-612W</t>
  </si>
  <si>
    <t>EE_06_12_5403</t>
  </si>
  <si>
    <t>Decentrale gassen station N2 1 x 1 DruvaS201 serv.bypass afsl.</t>
  </si>
  <si>
    <t>EE-613W</t>
  </si>
  <si>
    <t>EE_06_13_5401</t>
  </si>
  <si>
    <t>Decentrale gassen station CO2 2 x 1 Trescom D44781+LR D43055-00-2en P2=0,6</t>
  </si>
  <si>
    <t>EE_06_13_5402</t>
  </si>
  <si>
    <t>Decentrale gassen station He 1 x 1 DruvaS201 serv.bypass afsl. (2011)</t>
  </si>
  <si>
    <t>EE_06_22_5402</t>
  </si>
  <si>
    <t>Decentrale gassen station He 1 x 1  DruvaS201 serv.bypass afsl. (2011)</t>
  </si>
  <si>
    <t>EE-624W</t>
  </si>
  <si>
    <t>EE_06_24_5410</t>
  </si>
  <si>
    <t>Decentrale gassen station H2 1 x 1 Trescom D44645-SM-2-1-S</t>
  </si>
  <si>
    <t>geen cil aanwezig</t>
  </si>
  <si>
    <t>EE_06_24_5411</t>
  </si>
  <si>
    <t>Decentrale gassen station N2 1 x 1 Trescom+ hd red met veiligheid setting 40</t>
  </si>
  <si>
    <t>aanduiding=PL echter N2 cil aangesloten (5.0)</t>
  </si>
  <si>
    <t>EE_06_24_5412</t>
  </si>
  <si>
    <t>Decentrale gassen station N2(6.0) 1 x1  Trescom  D44645-SM-2-1-S</t>
  </si>
  <si>
    <t>Rvs pigtail  bouwjaar 2009</t>
  </si>
  <si>
    <t>EE-634W</t>
  </si>
  <si>
    <t>EE_06_34_5401</t>
  </si>
  <si>
    <t>Decentrale gassen station Ar 1 x 1 Trescom  D44645-SM-2-1-S</t>
  </si>
  <si>
    <t>EE_06_34_5402</t>
  </si>
  <si>
    <t>Decentrale gassen station He 2x 1 Trescom D44645-SM-2-1-S + Lijnregelaar</t>
  </si>
  <si>
    <t>Bouwjaar 2003 P2=3bar</t>
  </si>
  <si>
    <t>EE-654W</t>
  </si>
  <si>
    <t>656w</t>
  </si>
  <si>
    <t>EE_06_54_5402</t>
  </si>
  <si>
    <t>Decentrale gassen station C02 2 x 1 DruvaA208/C serv. Bypass afsl. (2011)</t>
  </si>
  <si>
    <t>EE-671W</t>
  </si>
  <si>
    <t>EE_06_71_5403</t>
  </si>
  <si>
    <t>Decentrale gassen station N2 1 x 1 Trescom V30051-15-00 AFGEDOPT</t>
  </si>
  <si>
    <t>geen cil</t>
  </si>
  <si>
    <t>EE_06_71_5407</t>
  </si>
  <si>
    <t>Decentrale gassen station N2 2x1 Trescom D44781-SM-2-1-S+Lijnregelaar P2=5 b</t>
  </si>
  <si>
    <t>EE_06_71_5408</t>
  </si>
  <si>
    <t>Decentrale gassen station He 1 x 1 Trescom D44645-SM-2-1</t>
  </si>
  <si>
    <t>EE-726W</t>
  </si>
  <si>
    <t>EE_07_26_5401</t>
  </si>
  <si>
    <t>Decentrale gassen station Menggas 1 x 1 Trescom D44645-SM-2-1</t>
  </si>
  <si>
    <t>EE_07_26_5402</t>
  </si>
  <si>
    <t>Decentrale gassen station O2 1 x 1 Tescom</t>
  </si>
  <si>
    <t>EE-763W</t>
  </si>
  <si>
    <t>EE_07_63_5404</t>
  </si>
  <si>
    <t>Decentrale gassen station O2 1 x 1 DruvaS201 serv.bypass afsl. (2011)</t>
  </si>
  <si>
    <t>EE_07_63_5405</t>
  </si>
  <si>
    <t>Decentrale gassen station CO2 2 x 2 DruvaA208/C serv. Bypass afsl. (2011)</t>
  </si>
  <si>
    <t>EE-767W</t>
  </si>
  <si>
    <t>EE_07_67_5401</t>
  </si>
  <si>
    <t>Decentrale gassen station Menggas 2 x 1 Trescom   D42590-15-32-A1 + Lijnregel</t>
  </si>
  <si>
    <t>EE_07_67_5402</t>
  </si>
  <si>
    <t>Decentrale gassen station N2 2 x 2  Trescom D44781-SM-2-1+  Lijnregelaar 1,5</t>
  </si>
  <si>
    <t>EE_07_67_5403</t>
  </si>
  <si>
    <t>Decentrale gassen station Menggas 1x1 Tescom AS201 serv.bypass afsl. (2011)</t>
  </si>
  <si>
    <t>EE-781W</t>
  </si>
  <si>
    <t>EE_07_81_5401</t>
  </si>
  <si>
    <t>Decentrale gassen station C02 2 x 1 Trescom D44781-SM-2-1-S+Lijnregelaar 5bar</t>
  </si>
  <si>
    <t>EE_07_81_5402</t>
  </si>
  <si>
    <t>Decentrale gassen station N2 2 x 1 Trescom   D44781-SM-2-1-S  + Lijnregelaar</t>
  </si>
  <si>
    <t>EE-834</t>
  </si>
  <si>
    <t>EE-834W</t>
  </si>
  <si>
    <t>EE_08_37_5403</t>
  </si>
  <si>
    <t>Decentrale gassen station O2 2 x 1 Druva BMD50235BCF6KI (2017)</t>
  </si>
  <si>
    <t>EE_08_37_5404</t>
  </si>
  <si>
    <t>Decentrale gassen station CO2 2 x 1 Druva BMD50235BCF6KI (2017)</t>
  </si>
  <si>
    <t>EE-859W</t>
  </si>
  <si>
    <t>EE_08_53_5401</t>
  </si>
  <si>
    <t>Decentrale gassen station C02 2 x 1  DruvaA208/C serv. Bypass afsl. (2011)</t>
  </si>
  <si>
    <t>EE_08_59_5401</t>
  </si>
  <si>
    <t>Decentrale gassen station He 2 x 1  Tescom</t>
  </si>
  <si>
    <t>EE-908W</t>
  </si>
  <si>
    <t>EE_09_08_5401</t>
  </si>
  <si>
    <t>Decentrale gassen station CO2 2 x 1 D44781-SM-2-1+Lijnregelaar2,5 bar</t>
  </si>
  <si>
    <t>EE-952W</t>
  </si>
  <si>
    <t>EE_09_52_5401</t>
  </si>
  <si>
    <t>Decentrale gassen station Menggas2x1 Trescom D44781-SM-2-1Lijnregelaar 2 bar</t>
  </si>
  <si>
    <t>EE-956</t>
  </si>
  <si>
    <t>EE_09_56_5401</t>
  </si>
  <si>
    <t>Decentrale gassen station CO2 2x2 D44781-SM-2-1Lijnregelaar1bar  type D44877</t>
  </si>
  <si>
    <t>EE-958W</t>
  </si>
  <si>
    <t>EE_09_58_5401</t>
  </si>
  <si>
    <t>EE-962W</t>
  </si>
  <si>
    <t>EE_09_62_5401</t>
  </si>
  <si>
    <t>Decentrale gassen station He 1 x 1 Trescom  D44645-SM-2-1</t>
  </si>
  <si>
    <t>EE_09_62_5402</t>
  </si>
  <si>
    <t>Decentrale gassen station N2 1 x 1 Trescom  D44645-SM-2-1</t>
  </si>
  <si>
    <t>EE_09_62_5403</t>
  </si>
  <si>
    <t>Decentrale gassen station N2 2 x 1 Druva</t>
  </si>
  <si>
    <t>EE-1090W</t>
  </si>
  <si>
    <t>EE_10_90_5401</t>
  </si>
  <si>
    <t>Decentrale gassen station CO2 2 x 2  Trescom D44781-SM-2-1  Lijnregelaar 0,5</t>
  </si>
  <si>
    <t>EE_10_90_5402</t>
  </si>
  <si>
    <t>Decentrale gassen station CO2 2 x 1 Trescom D44781-SM-2-1 Lijnregelaar 2 bar</t>
  </si>
  <si>
    <t>EE-1088</t>
  </si>
  <si>
    <t>EE_10_90_5403</t>
  </si>
  <si>
    <t>Decentrale gassen station O2 1 x 1  Trescom D44645-SM-2-1</t>
  </si>
  <si>
    <t>EE-1093</t>
  </si>
  <si>
    <t>EE_10_93_5401</t>
  </si>
  <si>
    <t>Decentrale gassen station Menggas 1 x 1  Trescom   D44645-SM-2-1</t>
  </si>
  <si>
    <t>EE_10_93_5402</t>
  </si>
  <si>
    <t>Decentrale gassen station N2 2 x 1 Trescom  D44781-SM-2-1</t>
  </si>
  <si>
    <t>* niet aangesloten</t>
  </si>
  <si>
    <t>EE-1216</t>
  </si>
  <si>
    <t>EE_12_16_5401</t>
  </si>
  <si>
    <t>Decentrale gassen station Carbogeen 3 stuks 1 x1 Trescom  D 42580-15-32-A1</t>
  </si>
  <si>
    <t>EE-1234W</t>
  </si>
  <si>
    <t>EE_12_32_5401</t>
  </si>
  <si>
    <t>Decentrale gassen station N2 1 x 1  Trescom   D 42580-15-32-A1</t>
  </si>
  <si>
    <t>EE_12_32_5402</t>
  </si>
  <si>
    <t>Decentrale gassen station Carbogeen 2x1  D42590-15-32-A1+Lijnregelaar 0,1</t>
  </si>
  <si>
    <t>EE-1277W</t>
  </si>
  <si>
    <t>EE_12_77_5401</t>
  </si>
  <si>
    <t>Decentrale gassen station N2 2 x 1 Trescom D42590-15-32-A1  +Lijnregelaar5</t>
  </si>
  <si>
    <t>EE-1275</t>
  </si>
  <si>
    <t>EE_12_77_5402</t>
  </si>
  <si>
    <t>Decentrale gassen station Carbogeen 2 x 1  D42590-15-32-A1+Lijnregelaar5</t>
  </si>
  <si>
    <t>EE_12_77_5403</t>
  </si>
  <si>
    <t>Decentrale gassen station CO2 2 x 1  Trescom D44781-SM-2-15  Lijnregelaar0,5</t>
  </si>
  <si>
    <t>EE-1324W</t>
  </si>
  <si>
    <t>EE_13_30_5401</t>
  </si>
  <si>
    <t>Decentrale gassen station N2 1 x1 DruvaS201 serv.bypass afsl. (2011)</t>
  </si>
  <si>
    <t>EE-1363</t>
  </si>
  <si>
    <t>EE_13_63_5402</t>
  </si>
  <si>
    <t>Decentrale gassen station CO2 2 x 1 Trescom D42590-15-32-A1+Lijnregelaar 0,8</t>
  </si>
  <si>
    <t>EE_13_63_5403</t>
  </si>
  <si>
    <t>Decentrale gassen station Menggas 2 x 1 Trescom D42590-15-32-A1+Lijnregelaar</t>
  </si>
  <si>
    <t>EE-1381W</t>
  </si>
  <si>
    <t>EE_13_81_5400</t>
  </si>
  <si>
    <t>Decentrale gassen station Helium 2 x 1 Druva (2021)</t>
  </si>
  <si>
    <t>EE_13_81_5401</t>
  </si>
  <si>
    <t>Decentrale gassen station Argon 2 x 2 Druva (2021)</t>
  </si>
  <si>
    <t>EE_13_81_5402</t>
  </si>
  <si>
    <t>EE-1410W</t>
  </si>
  <si>
    <t>EE_14_10_5401</t>
  </si>
  <si>
    <t>Decentrale gassen station Carbogeen 2 x 1 Druva A208/C serv. bypass afsl.</t>
  </si>
  <si>
    <t>EE-1412W</t>
  </si>
  <si>
    <t>EE_14_12_5402</t>
  </si>
  <si>
    <t>Decentrale gassen station O2 1 x 1 Druva S201 serv. bypass afsl.</t>
  </si>
  <si>
    <t>EE_14_12_5403</t>
  </si>
  <si>
    <t>Decentrale gassen station N2 1 x 1 Druva S201 serv. bypass afsl.</t>
  </si>
  <si>
    <t>EE-1414W</t>
  </si>
  <si>
    <t>EE_14_14_5404</t>
  </si>
  <si>
    <t>Decentrale gassen station CO2 1 x 1 Druva S201 serv. bypass afsl.</t>
  </si>
  <si>
    <t>EE-1430</t>
  </si>
  <si>
    <t>EE_14_30_5401</t>
  </si>
  <si>
    <t>Decentrale gassen station Carbogeen 1 x 1 Tescom D44645-SM-2-1</t>
  </si>
  <si>
    <t>EE_14_30_5402</t>
  </si>
  <si>
    <t>Decentrale gassen station CO2 2x1 DruvaA208/C serv. Bypass afsl. (2011)</t>
  </si>
  <si>
    <t>EE-1461</t>
  </si>
  <si>
    <t>EE_14_61_5401</t>
  </si>
  <si>
    <t>EE-1618W</t>
  </si>
  <si>
    <t>1620w</t>
  </si>
  <si>
    <t>EE_16_18_5401</t>
  </si>
  <si>
    <t>Decentrale gassen station O2 1 x 1  Druva     S201 serv.bypass afsl. (2011)</t>
  </si>
  <si>
    <t>herkeur cil 2002!!!!!</t>
  </si>
  <si>
    <t>EE-1634W</t>
  </si>
  <si>
    <t>1630w ?</t>
  </si>
  <si>
    <t>EE_16_34_5401</t>
  </si>
  <si>
    <t>Decentrale gassen station Carbogeen rechts Druva 1 x 1 S201/ serv.bypass afs</t>
  </si>
  <si>
    <t>Herkeur cil. 2007!!!</t>
  </si>
  <si>
    <t>EE-1661W</t>
  </si>
  <si>
    <t>EE_16_61_5402</t>
  </si>
  <si>
    <t>Decentrale gassen station CO2 2 x 1 Druva A208/C</t>
  </si>
  <si>
    <t>EE-1712W</t>
  </si>
  <si>
    <t>EE_17_12_5401</t>
  </si>
  <si>
    <t>Decentrale gassen station CO2  2 x 1 Druva A208/C serv.bypass afsl. (2011)</t>
  </si>
  <si>
    <t>EE_17_12_5402</t>
  </si>
  <si>
    <t>Decentrale gassen station CO2  2 x 2  Druva A208/C serv.bypass afsl. (2011)</t>
  </si>
  <si>
    <t>EE-1755W</t>
  </si>
  <si>
    <t>In gangkast naast EE-1755A</t>
  </si>
  <si>
    <t>EE_17_55_5401</t>
  </si>
  <si>
    <t>Decentrale gassen station N2 1 x 1</t>
  </si>
  <si>
    <t>EE-1785W</t>
  </si>
  <si>
    <t>EE_17_85_5401</t>
  </si>
  <si>
    <t>Decentrale gassen station CO2 2x2 Druva  A208/C serv.bypass afsl. (2011)</t>
  </si>
  <si>
    <t>EE-1930G</t>
  </si>
  <si>
    <t>In witte kast gang EE-1930G thv EE-1939.</t>
  </si>
  <si>
    <t>EE_19_39_5401</t>
  </si>
  <si>
    <t>Decentrale gassen station Medische perslucht 2x1 Druva incl. afblaasveiligheid</t>
  </si>
  <si>
    <t>EE-2262W</t>
  </si>
  <si>
    <t>EE_22_62_5401</t>
  </si>
  <si>
    <t>Decentrale gassen station CO2 2 x 1 Druva  A208/C serv.bypass afsl. (2011)</t>
  </si>
  <si>
    <t>EE-2279W</t>
  </si>
  <si>
    <t>EE_22_79_5401</t>
  </si>
  <si>
    <t>Decentrale gassen station CO2 2x1Trescom D42590-15-32-A1+Lijnregelaar 12bar</t>
  </si>
  <si>
    <t>EE-2318</t>
  </si>
  <si>
    <t>2318w</t>
  </si>
  <si>
    <t>EE_23_18_5401</t>
  </si>
  <si>
    <t>Decentrale gassen station N2(5.0)  1 x 1 Trescom D44645-SM-2-1</t>
  </si>
  <si>
    <t>EE-2361</t>
  </si>
  <si>
    <t>In gangkast naast EE-2361</t>
  </si>
  <si>
    <t>EE_23_61_5403</t>
  </si>
  <si>
    <t>Decentrale gassen station N2 1 x 1 Druva S201 serv. + bypass afsl. (2011)</t>
  </si>
  <si>
    <t>EE_23_61_5404</t>
  </si>
  <si>
    <t>Decentrale gassen station Lucht 1 x 1  Druva S201 serv. + bypass afsl. (2011)</t>
  </si>
  <si>
    <t>EE-2367W</t>
  </si>
  <si>
    <t>EE_23_67_5401</t>
  </si>
  <si>
    <t>EE_23_67_5402</t>
  </si>
  <si>
    <t>Decentrale gassen station Lucht 1 x 1 Druva   S201 serv. + bypass afsl. (2011)</t>
  </si>
  <si>
    <t>EE-2371W</t>
  </si>
  <si>
    <t>EE_23_71_5401</t>
  </si>
  <si>
    <t>Decentrale gassen station CO2 2 x 1  Trescom D44781-SM-1-S  Lijnregelaar 1,5</t>
  </si>
  <si>
    <t>EE-2382W</t>
  </si>
  <si>
    <t>EE_23_82_5401</t>
  </si>
  <si>
    <t>Decentrale gassen station CO2  1 x 1 Druva  S201 serv.+bypass afsl. (2011)</t>
  </si>
  <si>
    <t>EE_23_82_5402</t>
  </si>
  <si>
    <t>Decentrale gassen station N2 1 x 1 Druva  S201 serv.+bypass afsl. (2011)</t>
  </si>
  <si>
    <t>EE_23_82_5403</t>
  </si>
  <si>
    <t>Decentrale gassen station He 2 x 2  chloorcentrale</t>
  </si>
  <si>
    <t>(links)</t>
  </si>
  <si>
    <t>EE-2409W</t>
  </si>
  <si>
    <t>EE_24_09_5400</t>
  </si>
  <si>
    <t>Decentrale gassen station Argon 2 x 1 Druva</t>
  </si>
  <si>
    <t>EE-2409</t>
  </si>
  <si>
    <t>2409w</t>
  </si>
  <si>
    <t>EE_24_09_5401</t>
  </si>
  <si>
    <t>Decentrale gassen station H2 1 x 1  Trescom      D44645-SM-2-1</t>
  </si>
  <si>
    <t>EE-2412</t>
  </si>
  <si>
    <t>2412w</t>
  </si>
  <si>
    <t>EE_24_12_5401</t>
  </si>
  <si>
    <t>Decentrale gassen station Lucht 1 x 1  Trescom    D44645-SM-2-1</t>
  </si>
  <si>
    <t>EE-2412W</t>
  </si>
  <si>
    <t>EE_24_12_5402</t>
  </si>
  <si>
    <t>Decentrale gassen station He(5.0)  2 x 1 Trescom D44781-SM-1-5 +Lijnregelaar</t>
  </si>
  <si>
    <t>EE-2414W</t>
  </si>
  <si>
    <t>EE_24_14_5401</t>
  </si>
  <si>
    <t>Decentrale gassen station N2 1 x 1 Tescom D44645-SM-2-1</t>
  </si>
  <si>
    <t>2414w</t>
  </si>
  <si>
    <t>EE_24_14_5402</t>
  </si>
  <si>
    <t>Decentrale gassen station N2(3.0) 2x1Trescom D44781-SM-1-S+Lijnregelaar5bar</t>
  </si>
  <si>
    <t>EE-2458W</t>
  </si>
  <si>
    <t>EE_24_58_5401</t>
  </si>
  <si>
    <t>Decentrale gassen station Menggas  1 x 1 Druva S201+serv.bypass afsl (2011)</t>
  </si>
  <si>
    <t>EE_24_58_5402</t>
  </si>
  <si>
    <t>Decentrale gassen station Menggas 1 x 1</t>
  </si>
  <si>
    <t>EE-2459W</t>
  </si>
  <si>
    <t>2459w</t>
  </si>
  <si>
    <t>EE_24_59_5401</t>
  </si>
  <si>
    <t>Decentrale gassen station N2 en He  losse regelaars</t>
  </si>
  <si>
    <t>G</t>
  </si>
  <si>
    <t>G_00_XX_5401</t>
  </si>
  <si>
    <t>Leidingnet medische gassen G-00</t>
  </si>
  <si>
    <t>KP</t>
  </si>
  <si>
    <t>KP__AXXX_5401</t>
  </si>
  <si>
    <t>LT</t>
  </si>
  <si>
    <t>LT__AXXX_5401</t>
  </si>
  <si>
    <t>NA</t>
  </si>
  <si>
    <t>NA_00_XX_5401</t>
  </si>
  <si>
    <t>Leidingnet medische gassen NA-00</t>
  </si>
  <si>
    <t>NB</t>
  </si>
  <si>
    <t>NB__AXXX_5401</t>
  </si>
  <si>
    <t>NB_00_XX_5401</t>
  </si>
  <si>
    <t>Leidingnet medische gassen NB-00</t>
  </si>
  <si>
    <t>NB_02_XX_5401</t>
  </si>
  <si>
    <t>Leidingnet medische gassen NB-02</t>
  </si>
  <si>
    <t>NB_03_XX_5401</t>
  </si>
  <si>
    <t>Leidingnet medische gassen NB-03</t>
  </si>
  <si>
    <t>NB_04_XX_5401</t>
  </si>
  <si>
    <t>Leidingnet medische gassen NB-04</t>
  </si>
  <si>
    <t>NB_05_XX_5401</t>
  </si>
  <si>
    <t>Leidingnet medische gassen NB-05</t>
  </si>
  <si>
    <t>NB_06_XX_5401</t>
  </si>
  <si>
    <t>Leidingnet medische gassen NB-06</t>
  </si>
  <si>
    <t>NB-711W</t>
  </si>
  <si>
    <t>NB_07_12_5424</t>
  </si>
  <si>
    <t>Drukregelstation technische perslucht</t>
  </si>
  <si>
    <t>Custom made</t>
  </si>
  <si>
    <t>NB_07_12_5425</t>
  </si>
  <si>
    <t>Drukregelstation medische perslucht</t>
  </si>
  <si>
    <t>NB_07_12_5426</t>
  </si>
  <si>
    <t>Drukregelstation medische zuurstof</t>
  </si>
  <si>
    <t>NB_07_XX_5401</t>
  </si>
  <si>
    <t>Leidingnet medische gassen NB-07</t>
  </si>
  <si>
    <t>NB_08_XX_5401</t>
  </si>
  <si>
    <t>Leidingnet medische gassen NB-08</t>
  </si>
  <si>
    <t>NB-913</t>
  </si>
  <si>
    <t>NB_09_13_5401</t>
  </si>
  <si>
    <t>Decentrale gassen station menggas 2 x 1</t>
  </si>
  <si>
    <t>BMD50235BCF6 (KI) 2x1</t>
  </si>
  <si>
    <t>NB_09_XX_5401</t>
  </si>
  <si>
    <t>Leidingnet medische gassen NB-09</t>
  </si>
  <si>
    <t>NB_10_XX_5401</t>
  </si>
  <si>
    <t>Leidingnet medische gassen NB-10</t>
  </si>
  <si>
    <t>NB_11_XX_5401</t>
  </si>
  <si>
    <t>Leidingnet medische gassen NB-11</t>
  </si>
  <si>
    <t>NB_12_XX_5401</t>
  </si>
  <si>
    <t>Leidingnet medische gassen NB-12</t>
  </si>
  <si>
    <t>NB_13_XX_5401</t>
  </si>
  <si>
    <t>Leidingnet medische gassen NB-13</t>
  </si>
  <si>
    <t>NC</t>
  </si>
  <si>
    <t>NC__AXXX_5401</t>
  </si>
  <si>
    <t>NC_00_XX_5401</t>
  </si>
  <si>
    <t>Leidingnet medische gassen NC-00</t>
  </si>
  <si>
    <t>NC_02_XX_5401</t>
  </si>
  <si>
    <t>Leidingnet medische gassen NC-02</t>
  </si>
  <si>
    <t>NC_03_XX_5401</t>
  </si>
  <si>
    <t>Leidingnet medische gassen NC-03</t>
  </si>
  <si>
    <t>NC_04_XX_5401</t>
  </si>
  <si>
    <t>Leidingnet medische gassen NC-04</t>
  </si>
  <si>
    <t>NC_05_XX_5401</t>
  </si>
  <si>
    <t>Leidingnet medische gassen NC-05</t>
  </si>
  <si>
    <t>NC_06_XX_5401</t>
  </si>
  <si>
    <t>Leidingnet medische gassen NC-06</t>
  </si>
  <si>
    <t>NC-726W</t>
  </si>
  <si>
    <t>NC_07_26_5427</t>
  </si>
  <si>
    <t>NC_07_26_5428</t>
  </si>
  <si>
    <t>NC_07_26_5429</t>
  </si>
  <si>
    <t>NC_07_XX_5401</t>
  </si>
  <si>
    <t>Leidingnet medische gassen NC-07</t>
  </si>
  <si>
    <t>NC_08_XX_5401</t>
  </si>
  <si>
    <t>Leidingnet medische gassen NC-08</t>
  </si>
  <si>
    <t>NC_09_XX_5401</t>
  </si>
  <si>
    <t>Leidingnet medische gassen NC-09</t>
  </si>
  <si>
    <t>NC_10_XX_5401</t>
  </si>
  <si>
    <t>Leidingnet medische gassen NC-10</t>
  </si>
  <si>
    <t>ND</t>
  </si>
  <si>
    <t>ND_00_XX_5401</t>
  </si>
  <si>
    <t>ND_AXXX_5401</t>
  </si>
  <si>
    <t>Leidingnet medische gassen ND-00</t>
  </si>
  <si>
    <t>ND_01_XX_5401</t>
  </si>
  <si>
    <t>Leidingnet medische gassen ND-01</t>
  </si>
  <si>
    <t>ND_02_XX_5401</t>
  </si>
  <si>
    <t>Leidingnet medische gassen ND-02</t>
  </si>
  <si>
    <t>ND_03_XX_5401</t>
  </si>
  <si>
    <t>Leidingnet medische gassen ND-03</t>
  </si>
  <si>
    <t>ND_04_XX_5401</t>
  </si>
  <si>
    <t>Leidingnet medische gassen ND-04</t>
  </si>
  <si>
    <t>ND_05_XX_5401</t>
  </si>
  <si>
    <t>Leidingnet medische gassen ND-05</t>
  </si>
  <si>
    <t>ND_06_XX_5401</t>
  </si>
  <si>
    <t>Leidingnet medische gassen ND-06</t>
  </si>
  <si>
    <t>ND-724W</t>
  </si>
  <si>
    <t>ND_07_24_5401</t>
  </si>
  <si>
    <t>Medische perslucht</t>
  </si>
  <si>
    <t>ND_07_24_5402</t>
  </si>
  <si>
    <t>Technische perslucht</t>
  </si>
  <si>
    <t>ND_07_24_5403</t>
  </si>
  <si>
    <t>Medische zuurstof</t>
  </si>
  <si>
    <t>ND_07_XX_5401</t>
  </si>
  <si>
    <t>Leidingnet medische gassen ND-07</t>
  </si>
  <si>
    <t>ND_08_XX_5401</t>
  </si>
  <si>
    <t>Leidingnet medische gassen ND-08</t>
  </si>
  <si>
    <t>ND_09_XX_5401</t>
  </si>
  <si>
    <t>Leidingnet medische gassen ND-09</t>
  </si>
  <si>
    <t>ND_10_XX_5401</t>
  </si>
  <si>
    <t>Leidingnet medische gassen ND-10</t>
  </si>
  <si>
    <t>NE</t>
  </si>
  <si>
    <t>NE_00_XX_5401</t>
  </si>
  <si>
    <t>NE_AXXX_5401</t>
  </si>
  <si>
    <t>Leidingnet medische gassen NE-00</t>
  </si>
  <si>
    <t>NE_01_XX_5401</t>
  </si>
  <si>
    <t>Leidingnet medische gassen NE-01</t>
  </si>
  <si>
    <t>NE_02_XX_5401</t>
  </si>
  <si>
    <t>Leidingnet medische gassen NE-02</t>
  </si>
  <si>
    <t>NE_03_XX_5401</t>
  </si>
  <si>
    <t>Leidingnet medische gassen NE-03</t>
  </si>
  <si>
    <t>NE_04_XX_5401</t>
  </si>
  <si>
    <t>Leidingnet medische gassen NE-04</t>
  </si>
  <si>
    <t>NE_05_XX_5401</t>
  </si>
  <si>
    <t>Leidingnet medische gassen NE-05</t>
  </si>
  <si>
    <t>NE_06_XX_5401</t>
  </si>
  <si>
    <t>Leidingnet medische gassen NE-06</t>
  </si>
  <si>
    <t>NE-704W</t>
  </si>
  <si>
    <t>NE_07_04_5401</t>
  </si>
  <si>
    <t>NE_07_04_5402</t>
  </si>
  <si>
    <t>NE_07_04_5403</t>
  </si>
  <si>
    <t>NE_07_XX_5401</t>
  </si>
  <si>
    <t>Leidingnet medische gassen NE-07</t>
  </si>
  <si>
    <t>NE_08_XX_5401</t>
  </si>
  <si>
    <t>Leidingnet medische gassen NE-08</t>
  </si>
  <si>
    <t>NE_09_XX_5401</t>
  </si>
  <si>
    <t>Leidingnet medische gassen NE-09</t>
  </si>
  <si>
    <t>NE_10_XX_5401</t>
  </si>
  <si>
    <t>Leidingnet medische gassen NE-10</t>
  </si>
  <si>
    <t>NE_11_XX_5401</t>
  </si>
  <si>
    <t>Leidingnet medische gassen NE-11</t>
  </si>
  <si>
    <t>NE_12_XX_5401</t>
  </si>
  <si>
    <t>Leidingnet medische gassen NE-12</t>
  </si>
  <si>
    <t>NF</t>
  </si>
  <si>
    <t>NF_00_XX_5401</t>
  </si>
  <si>
    <t>NF_AXXX_5401</t>
  </si>
  <si>
    <t>Leidingnet medische gassen NF-00</t>
  </si>
  <si>
    <t>NF_01_XX_5401</t>
  </si>
  <si>
    <t>Leidingnet medische gassen NF-01</t>
  </si>
  <si>
    <t>NF_02_XX_5401</t>
  </si>
  <si>
    <t>Leidingnet medische gassen NF-02</t>
  </si>
  <si>
    <t>NF_03_XX_5401</t>
  </si>
  <si>
    <t>Leidingnet medische gassen NF-03</t>
  </si>
  <si>
    <t>NF_04_XX_5401</t>
  </si>
  <si>
    <t>Leidingnet medische gassen NF-04</t>
  </si>
  <si>
    <t>NF_05_XX_5401</t>
  </si>
  <si>
    <t>Leidingnet medische gassen NF-05</t>
  </si>
  <si>
    <t>NF_06_XX_5401</t>
  </si>
  <si>
    <t>Leidingnet medische gassen NF-06</t>
  </si>
  <si>
    <t>NF-724W</t>
  </si>
  <si>
    <t>NF_07_24_5401</t>
  </si>
  <si>
    <t>Reduceercentrale Medische zuurstof / PI.GI.10</t>
  </si>
  <si>
    <t>NF_07_24_5402</t>
  </si>
  <si>
    <t>Reduceercentrale Medische perslucht / PI.GI.10</t>
  </si>
  <si>
    <t>NF_07_24_5403</t>
  </si>
  <si>
    <t>Reduceercentrale Technische perslucht / PI.GI.10</t>
  </si>
  <si>
    <t>NF_07_XX_5401</t>
  </si>
  <si>
    <t>Leidingnet medische gassen NF-07</t>
  </si>
  <si>
    <t>NF_08_XX_5401</t>
  </si>
  <si>
    <t>Leidingnet medische gassen NF-08</t>
  </si>
  <si>
    <t>NF_09_XX_5401</t>
  </si>
  <si>
    <t>Leidingnet medische gassen NF-09</t>
  </si>
  <si>
    <t>NF_10_XX_5401</t>
  </si>
  <si>
    <t>Leidingnet medische gassen NF-10</t>
  </si>
  <si>
    <t>NF_11_XX_5401</t>
  </si>
  <si>
    <t>Leidingnet medische gassen NF-11</t>
  </si>
  <si>
    <t>NF_12_XX_5401</t>
  </si>
  <si>
    <t>Leidingnet medische gassen NF-12</t>
  </si>
  <si>
    <t>s</t>
  </si>
  <si>
    <t>NF_S_XX_5401</t>
  </si>
  <si>
    <t>Leidingnet medische gassen NF-S</t>
  </si>
  <si>
    <t>NG</t>
  </si>
  <si>
    <t>NG__AXXX_5401</t>
  </si>
  <si>
    <t>NG_00_XX_5401</t>
  </si>
  <si>
    <t>Leidingnet medische gassen NG-00</t>
  </si>
  <si>
    <t>NG_01_XX_5401</t>
  </si>
  <si>
    <t>Leidingnet medische gassen NG-01</t>
  </si>
  <si>
    <t>NG_03_XX_5401</t>
  </si>
  <si>
    <t>Leidingnet medische gassen NG-03</t>
  </si>
  <si>
    <t>NG_04_XX_5401</t>
  </si>
  <si>
    <t>Leidingnet medische gassen NG-04</t>
  </si>
  <si>
    <t>NG_05_XX_5401</t>
  </si>
  <si>
    <t>Leidingnet medische gassen NG-05</t>
  </si>
  <si>
    <t>NG_06_XX_5401</t>
  </si>
  <si>
    <t>Leidingnet medische gassen NG-06</t>
  </si>
  <si>
    <t>NG-724W</t>
  </si>
  <si>
    <t>NG_07_24_5401</t>
  </si>
  <si>
    <t>Reduceerstation Technisch perslucht</t>
  </si>
  <si>
    <t>NG_07_24_5402</t>
  </si>
  <si>
    <t>Reduceerstation Medische perslucht</t>
  </si>
  <si>
    <t>NG_07_24_5403</t>
  </si>
  <si>
    <t>Reduceerstation Zuurstof</t>
  </si>
  <si>
    <t>NG_07_XX_5401</t>
  </si>
  <si>
    <t>Leidingnet medische gassen NG-07</t>
  </si>
  <si>
    <t>NG_08_XX_5401</t>
  </si>
  <si>
    <t>Leidingnet medische gassen NG-08</t>
  </si>
  <si>
    <t>NG_09_XX_5401</t>
  </si>
  <si>
    <t>Leidingnet medische gassen NG-09</t>
  </si>
  <si>
    <t>NG_10_XX_5401</t>
  </si>
  <si>
    <t>Leidingnet medische gassen NG-10</t>
  </si>
  <si>
    <t>NG_11_XX_5401</t>
  </si>
  <si>
    <t>Leidingnet medische gassen NG-11</t>
  </si>
  <si>
    <t>NG_12_XX_5401</t>
  </si>
  <si>
    <t>Leidingnet medische gassen NG-12</t>
  </si>
  <si>
    <t>NG_S_XX_5401</t>
  </si>
  <si>
    <t>Leidingnet medische gassen NG-S</t>
  </si>
  <si>
    <t>NS</t>
  </si>
  <si>
    <t>NS__AXXX_5401</t>
  </si>
  <si>
    <t>NS_00_XX_5401</t>
  </si>
  <si>
    <t>Leidingnet medische gassen NS-00</t>
  </si>
  <si>
    <t>NS_01_XX_5401</t>
  </si>
  <si>
    <t>Leidingnet medische gassen NS-01</t>
  </si>
  <si>
    <t>NS_02_XX_5401</t>
  </si>
  <si>
    <t>Leidingnet medische gassen NS-02</t>
  </si>
  <si>
    <t>NS_03_XX_5401</t>
  </si>
  <si>
    <t>Leidingnet medische gassen NS-03</t>
  </si>
  <si>
    <t>NS_04_XX_5401</t>
  </si>
  <si>
    <t>Leidingnet medische gassen NS-04</t>
  </si>
  <si>
    <t>NS_05_XX_5401</t>
  </si>
  <si>
    <t>Leidingnet medische gassen NS-05</t>
  </si>
  <si>
    <t>NS_06_XX_5401</t>
  </si>
  <si>
    <t>Leidingnet medische gassen NS-06</t>
  </si>
  <si>
    <t>NS-744W</t>
  </si>
  <si>
    <t>NS_07_44_5401</t>
  </si>
  <si>
    <t>NS_07_44_5402</t>
  </si>
  <si>
    <t>NS_07_44_5403</t>
  </si>
  <si>
    <t>NS_07_XX_5401</t>
  </si>
  <si>
    <t>Leidingnet medische gassen NS-07</t>
  </si>
  <si>
    <t>NS_S_XX_5401</t>
  </si>
  <si>
    <t>Leidingnet medische gassen NS-S</t>
  </si>
  <si>
    <t>NT</t>
  </si>
  <si>
    <t>NT__AXXX_5401</t>
  </si>
  <si>
    <t>NT_00_XX_5401</t>
  </si>
  <si>
    <t>Leidingnet medische gassen NT-00</t>
  </si>
  <si>
    <t>NT_01_XX_5401</t>
  </si>
  <si>
    <t>Leidingnet medische gassen NT-01</t>
  </si>
  <si>
    <t>NT_02_XX_5401</t>
  </si>
  <si>
    <t>Leidingnet medische gassen NT-02</t>
  </si>
  <si>
    <t>NT_03_XX_5401</t>
  </si>
  <si>
    <t>Leidingnet medische gassen NT-03</t>
  </si>
  <si>
    <t>NT_04_XX_5401</t>
  </si>
  <si>
    <t>Leidingnet medische gassen NT-04</t>
  </si>
  <si>
    <t>NT_05_XX_5401</t>
  </si>
  <si>
    <t>Leidingnet medische gassen NT-05</t>
  </si>
  <si>
    <t>NT_06_XX_5401</t>
  </si>
  <si>
    <t>Leidingnet medische gassen NT-06</t>
  </si>
  <si>
    <t>NT-740KW</t>
  </si>
  <si>
    <t>NT_07_40_5401</t>
  </si>
  <si>
    <t>Reduceer centrale Zuurstof / PI.GI.10</t>
  </si>
  <si>
    <t>NT_07_40_5402</t>
  </si>
  <si>
    <t>Reduceer centrale Perslucht PI.GI.3</t>
  </si>
  <si>
    <t>NT_07_40_5403</t>
  </si>
  <si>
    <t>NT_07_XX_5401</t>
  </si>
  <si>
    <t>Leidingnet medische gassen NT-07</t>
  </si>
  <si>
    <t>NT_S_XX_5401</t>
  </si>
  <si>
    <t>Leidingnet medische gassen NT-S</t>
  </si>
  <si>
    <t>RG</t>
  </si>
  <si>
    <t>RG__AXXX_5401</t>
  </si>
  <si>
    <t>RG_00_XX_5401</t>
  </si>
  <si>
    <t>Leidingnet medische gassen RG-00</t>
  </si>
  <si>
    <t>RG_01_XX_5401</t>
  </si>
  <si>
    <t>Leidingnet medische gassen RG-01</t>
  </si>
  <si>
    <t>RG_02_XX_5401</t>
  </si>
  <si>
    <t>Leidingnet medische gassen RG-02</t>
  </si>
  <si>
    <t>RG-322A</t>
  </si>
  <si>
    <t>RG_03_22_5402</t>
  </si>
  <si>
    <t>209VK7221</t>
  </si>
  <si>
    <t>Decentrale gassen station Menggas 1</t>
  </si>
  <si>
    <t>BMD 500-35</t>
  </si>
  <si>
    <t>RG_03_22_5403</t>
  </si>
  <si>
    <t>Decentrale gassen station Menggas 2</t>
  </si>
  <si>
    <t>RG_03_22_5404</t>
  </si>
  <si>
    <t>210VK7221</t>
  </si>
  <si>
    <t>Decentrale gassen station Menggas</t>
  </si>
  <si>
    <t>RG_03_XX_5401</t>
  </si>
  <si>
    <t>Leidingnet medische gassen RG-03</t>
  </si>
  <si>
    <t>RG_04_XX_5401</t>
  </si>
  <si>
    <t>Leidingnet medische gassen RG-04</t>
  </si>
  <si>
    <t>RG_05_XX_5401</t>
  </si>
  <si>
    <t>Leidingnet medische gassen RG-05</t>
  </si>
  <si>
    <t>RG_06_XX_5401</t>
  </si>
  <si>
    <t>Leidingnet medische gassen RG-06</t>
  </si>
  <si>
    <t>RG-709W</t>
  </si>
  <si>
    <t>RG_07_09_5401</t>
  </si>
  <si>
    <t>RG_07_09_5402</t>
  </si>
  <si>
    <t>RG_07_09_5403</t>
  </si>
  <si>
    <t>RG_07_XX_5401</t>
  </si>
  <si>
    <t>Leidingnet medische gassen RG-07</t>
  </si>
  <si>
    <t>RG_08_XX_5401</t>
  </si>
  <si>
    <t>Leidingnet medische gassen RG-08</t>
  </si>
  <si>
    <t>RG_09_XX_5401</t>
  </si>
  <si>
    <t>Leidingnet medische gassen RG-09</t>
  </si>
  <si>
    <t>RG_10_XX_5401</t>
  </si>
  <si>
    <t>Leidingnet medische gassen RG-10</t>
  </si>
  <si>
    <t>RG_11_XX_5401</t>
  </si>
  <si>
    <t>Leidingnet medische gassen RG-11</t>
  </si>
  <si>
    <t>RG_12_XX_5401</t>
  </si>
  <si>
    <t>Leidingnet medische gassen RG-12</t>
  </si>
  <si>
    <t>RG_S_XX_5401</t>
  </si>
  <si>
    <t>Leidingnet medische gassen RG-S</t>
  </si>
  <si>
    <t>SB</t>
  </si>
  <si>
    <t>SB_0000_5400</t>
  </si>
  <si>
    <t>SB_AXXX_5401</t>
  </si>
  <si>
    <t>SB_0000_5401</t>
  </si>
  <si>
    <t>SB-4705W</t>
  </si>
  <si>
    <t>SB_04705_5410</t>
  </si>
  <si>
    <t>Decentrale gassen station 1e lucht (nood)</t>
  </si>
  <si>
    <t>SB_04705_5411</t>
  </si>
  <si>
    <t>Decentrale gassen station 2e lucht (nood)</t>
  </si>
  <si>
    <t>Dräger</t>
  </si>
  <si>
    <t>SB_04705_5412</t>
  </si>
  <si>
    <t>Decentrale gassen station zuurstof (nood)</t>
  </si>
  <si>
    <t>SB_04705_5413</t>
  </si>
  <si>
    <t>Decentrale gassen station lachgas (nood)</t>
  </si>
  <si>
    <t>SB-4726W</t>
  </si>
  <si>
    <t>SB_04726_5401</t>
  </si>
  <si>
    <t>Decentrale gassen station CO2 OK-7</t>
  </si>
  <si>
    <t>Gasmanagementsysteem</t>
  </si>
  <si>
    <t>SH</t>
  </si>
  <si>
    <t>SH__AXXX_5401</t>
  </si>
  <si>
    <t>SK</t>
  </si>
  <si>
    <t>SK_0000_5400</t>
  </si>
  <si>
    <t>SK_AXXX_5401</t>
  </si>
  <si>
    <t>SK-K139W</t>
  </si>
  <si>
    <t>SK_0000_5401</t>
  </si>
  <si>
    <t>SK_0000_5402</t>
  </si>
  <si>
    <t>SK_0000_5404</t>
  </si>
  <si>
    <t>Leidingnet medische gassen koolzuurgas</t>
  </si>
  <si>
    <t>SK-0285</t>
  </si>
  <si>
    <t>SK_00285_5400</t>
  </si>
  <si>
    <t>Greggerson</t>
  </si>
  <si>
    <t>MC2025</t>
  </si>
  <si>
    <t>SK-5240W</t>
  </si>
  <si>
    <t>SK_05240_5400</t>
  </si>
  <si>
    <t>SK_05240_5410</t>
  </si>
  <si>
    <t>Decentrale gassen station lucht (nood)</t>
  </si>
  <si>
    <t>SK_K1139_5400</t>
  </si>
  <si>
    <t>SK_K1139_5401</t>
  </si>
  <si>
    <t>SK_K1139_5402</t>
  </si>
  <si>
    <t>ZM</t>
  </si>
  <si>
    <t>ZM_K_XX_5401</t>
  </si>
  <si>
    <t>Leidingnet medische gassen ZM</t>
  </si>
  <si>
    <t>ZM_RG</t>
  </si>
  <si>
    <t>ZM_RG_O2_5402</t>
  </si>
  <si>
    <t>O2 medisch reduceerpaneel</t>
  </si>
  <si>
    <t>ZM_RG_O2_5403</t>
  </si>
  <si>
    <t>O2 technisch reduceerpaneel</t>
  </si>
  <si>
    <t>ZM_FG</t>
  </si>
  <si>
    <t>ZM-CO2-5401</t>
  </si>
  <si>
    <t>CO2 omschakelstation medisch</t>
  </si>
  <si>
    <t>MC 2025 T</t>
  </si>
  <si>
    <t>ZM-CO2-5402</t>
  </si>
  <si>
    <t>Reduceer CO2 technisch 1 x 2</t>
  </si>
  <si>
    <t>ZM-O2-5401</t>
  </si>
  <si>
    <t>Indicatie</t>
  </si>
  <si>
    <t># uren / jaar (Q)</t>
  </si>
  <si>
    <t>Tarief (P)</t>
  </si>
  <si>
    <t>P x Q</t>
  </si>
  <si>
    <r>
      <t xml:space="preserve">Uurtarief Servicemonteur </t>
    </r>
    <r>
      <rPr>
        <vertAlign val="superscript"/>
        <sz val="11"/>
        <color theme="1"/>
        <rFont val="Calibri"/>
        <family val="2"/>
        <scheme val="minor"/>
      </rPr>
      <t>1)</t>
    </r>
  </si>
  <si>
    <t>€ / jaar</t>
  </si>
  <si>
    <t>Korting %</t>
  </si>
  <si>
    <t>Prijs</t>
  </si>
  <si>
    <r>
      <t xml:space="preserve">Materiaalkosten (o.b.v. bruto prijslijst) </t>
    </r>
    <r>
      <rPr>
        <vertAlign val="superscript"/>
        <sz val="11"/>
        <color theme="1"/>
        <rFont val="Calibri"/>
        <family val="2"/>
        <scheme val="minor"/>
      </rPr>
      <t>2)</t>
    </r>
  </si>
  <si>
    <t>Toeslag %</t>
  </si>
  <si>
    <r>
      <t>Werk onderaannemers</t>
    </r>
    <r>
      <rPr>
        <vertAlign val="superscript"/>
        <sz val="11"/>
        <color theme="1"/>
        <rFont val="Calibri"/>
        <family val="2"/>
        <scheme val="minor"/>
      </rPr>
      <t xml:space="preserve"> 3)</t>
    </r>
  </si>
  <si>
    <r>
      <t>Uurtarief E-monteur / W-monteur</t>
    </r>
    <r>
      <rPr>
        <vertAlign val="superscript"/>
        <sz val="11"/>
        <color theme="1"/>
        <rFont val="Calibri"/>
        <family val="2"/>
        <scheme val="minor"/>
      </rPr>
      <t xml:space="preserve"> 1)</t>
    </r>
  </si>
  <si>
    <r>
      <t xml:space="preserve">Materiaalkosten (o.b.v. bruto prijzen) </t>
    </r>
    <r>
      <rPr>
        <vertAlign val="superscript"/>
        <sz val="11"/>
        <color theme="1"/>
        <rFont val="Calibri"/>
        <family val="2"/>
        <scheme val="minor"/>
      </rPr>
      <t>2)</t>
    </r>
  </si>
  <si>
    <t>Onderdeel</t>
  </si>
  <si>
    <t>Wijze van verrekenen</t>
  </si>
  <si>
    <t>Subtotaal 
Tabblad</t>
  </si>
  <si>
    <t>Weegfactor</t>
  </si>
  <si>
    <t>TOTAAL gewogen</t>
  </si>
  <si>
    <t xml:space="preserve">Preventief onderhoud 2024  </t>
  </si>
  <si>
    <t>Vaste aanneemsom</t>
  </si>
  <si>
    <t>Preventief onderhoud 2025</t>
  </si>
  <si>
    <t>Preventief onderhoud 2026</t>
  </si>
  <si>
    <t>Preventief onderhoud 2027</t>
  </si>
  <si>
    <t>Preventief onderhoud 2028 (optie 1)</t>
  </si>
  <si>
    <t>Preventief onderhoud 2029 (optie 1)</t>
  </si>
  <si>
    <t>Preventief onderhoud 2030 (optie 2)</t>
  </si>
  <si>
    <t>Preventief onderhoud 2031 (optie 2)</t>
  </si>
  <si>
    <t>Preventief onderhoud 2032 (optie 3)</t>
  </si>
  <si>
    <t>Preventief onderhoud 2033 (optie 3)</t>
  </si>
  <si>
    <t>Uurtarieven storingsonderhoud</t>
  </si>
  <si>
    <t>&lt; € 1.000: Nacalculatie, &gt; € 1.000 offerte o.b.v. verrekentarieven</t>
  </si>
  <si>
    <t>Materiaalkosten storingsonderhoud</t>
  </si>
  <si>
    <t>Toeslag werk onderaannemers storingsonderhoud</t>
  </si>
  <si>
    <t>Uurtarieven projecten &lt; € 25.000</t>
  </si>
  <si>
    <t>Na offerte op basis van verrekentarieven</t>
  </si>
  <si>
    <t>Materiaalkosten projecten &lt; € 25.000</t>
  </si>
  <si>
    <t>Toeslag werk onderaannemers projecten &lt; € 25.000</t>
  </si>
  <si>
    <t>Totaal bedrag dat vergeleken wordt met andere inschrijvers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</si>
</sst>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quot;\ * #,##0.00_-;_-&quot;€&quot;\ * #,##0.00\-;_-&quot;€&quot;\ * &quot;-&quot;??_-;_-@_-"/>
    <numFmt numFmtId="165" formatCode="_-* #,##0.00_-;_-* #,##0.00\-;_-* &quot;-&quot;??_-;_-@_-"/>
    <numFmt numFmtId="166" formatCode="#,##0_ ;\-#,##0\ "/>
    <numFmt numFmtId="167" formatCode="_-* #,##0_-;_-* #,##0\-;_-* &quot;-&quot;??_-;_-@_-"/>
    <numFmt numFmtId="168" formatCode="_ [$€-413]\ * #,##0.00_ ;_ [$€-413]\ * \-#,##0.00_ ;_ [$€-413]\ * &quot;-&quot;??_ ;_ @_ "/>
    <numFmt numFmtId="169" formatCode="0.0%"/>
  </numFmts>
  <fonts count="2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b/>
      <u/>
      <sz val="10"/>
      <color indexed="8"/>
      <name val="Arial"/>
      <family val="2"/>
    </font>
    <font>
      <vertAlign val="superscript"/>
      <sz val="11"/>
      <color theme="1"/>
      <name val="Calibri"/>
      <family val="2"/>
      <scheme val="minor"/>
    </font>
    <font>
      <b/>
      <sz val="10"/>
      <color rgb="FFFA7D00"/>
      <name val="Arial"/>
      <family val="2"/>
    </font>
    <font>
      <b/>
      <sz val="10"/>
      <name val="Arial"/>
      <family val="2"/>
    </font>
    <font>
      <sz val="11"/>
      <color indexed="8"/>
      <name val="Calibri"/>
      <family val="2"/>
    </font>
    <font>
      <b/>
      <sz val="12"/>
      <color theme="1"/>
      <name val="Calibri"/>
      <family val="2"/>
      <scheme val="minor"/>
    </font>
    <font>
      <b/>
      <sz val="12"/>
      <name val="Arial"/>
      <family val="2"/>
    </font>
    <font>
      <sz val="11"/>
      <color rgb="FF000000"/>
      <name val="Calibri"/>
      <family val="2"/>
      <scheme val="minor"/>
    </font>
    <font>
      <sz val="11"/>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indexed="26"/>
      </patternFill>
    </fill>
    <fill>
      <patternFill patternType="solid">
        <fgColor rgb="FFFFC000"/>
        <bgColor indexed="64"/>
      </patternFill>
    </fill>
    <fill>
      <patternFill patternType="solid">
        <fgColor rgb="FFFFFF00"/>
        <bgColor indexed="64"/>
      </patternFill>
    </fill>
    <fill>
      <patternFill patternType="solid">
        <fgColor rgb="FFA9D08E"/>
        <bgColor rgb="FF000000"/>
      </patternFill>
    </fill>
    <fill>
      <patternFill patternType="solid">
        <fgColor rgb="FFF4B084"/>
        <bgColor rgb="FF000000"/>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right style="thin">
        <color rgb="FF7F7F7F"/>
      </right>
      <top/>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0" fontId="18" fillId="0" borderId="0">
      <alignment vertical="top"/>
    </xf>
    <xf numFmtId="0" fontId="21" fillId="6" borderId="4" applyNumberFormat="0" applyAlignment="0" applyProtection="0"/>
    <xf numFmtId="0" fontId="23" fillId="40" borderId="21" applyNumberFormat="0" applyFont="0" applyAlignment="0" applyProtection="0"/>
  </cellStyleXfs>
  <cellXfs count="63">
    <xf numFmtId="0" fontId="0" fillId="0" borderId="0" xfId="0"/>
    <xf numFmtId="0" fontId="16" fillId="0" borderId="0" xfId="0" applyFont="1"/>
    <xf numFmtId="0" fontId="13" fillId="33" borderId="0" xfId="0" applyFont="1" applyFill="1"/>
    <xf numFmtId="164" fontId="13" fillId="33" borderId="0" xfId="42" applyFont="1" applyFill="1"/>
    <xf numFmtId="164" fontId="0" fillId="0" borderId="0" xfId="42" applyFont="1"/>
    <xf numFmtId="0" fontId="16" fillId="35" borderId="0" xfId="0" applyFont="1" applyFill="1" applyAlignment="1">
      <alignment horizontal="center"/>
    </xf>
    <xf numFmtId="0" fontId="13" fillId="34" borderId="0" xfId="0" applyFont="1" applyFill="1" applyAlignment="1">
      <alignment horizontal="center"/>
    </xf>
    <xf numFmtId="1" fontId="0" fillId="0" borderId="0" xfId="42" applyNumberFormat="1" applyFont="1"/>
    <xf numFmtId="164" fontId="16" fillId="0" borderId="0" xfId="42" applyFont="1"/>
    <xf numFmtId="166" fontId="16" fillId="0" borderId="0" xfId="42" applyNumberFormat="1" applyFont="1"/>
    <xf numFmtId="0" fontId="13" fillId="33" borderId="0" xfId="0" applyFont="1" applyFill="1" applyAlignment="1">
      <alignment horizontal="center"/>
    </xf>
    <xf numFmtId="0" fontId="0" fillId="0" borderId="0" xfId="0" applyAlignment="1">
      <alignment horizontal="center"/>
    </xf>
    <xf numFmtId="0" fontId="13" fillId="33" borderId="0" xfId="0" applyFont="1" applyFill="1" applyAlignment="1">
      <alignment wrapText="1"/>
    </xf>
    <xf numFmtId="0" fontId="18" fillId="38" borderId="0" xfId="45" applyFill="1">
      <alignment vertical="top"/>
    </xf>
    <xf numFmtId="0" fontId="18" fillId="38" borderId="0" xfId="45" applyFill="1" applyAlignment="1">
      <alignment horizontal="left" vertical="top"/>
    </xf>
    <xf numFmtId="0" fontId="18" fillId="0" borderId="0" xfId="45">
      <alignment vertical="top"/>
    </xf>
    <xf numFmtId="49" fontId="18" fillId="39" borderId="0" xfId="45" applyNumberFormat="1" applyFill="1" applyAlignment="1">
      <alignment horizontal="left" vertical="top" wrapText="1"/>
    </xf>
    <xf numFmtId="49" fontId="18" fillId="39" borderId="16" xfId="45" applyNumberFormat="1" applyFill="1" applyBorder="1" applyAlignment="1">
      <alignment horizontal="left" vertical="top" wrapText="1"/>
    </xf>
    <xf numFmtId="0" fontId="18" fillId="39" borderId="17" xfId="45" applyFill="1" applyBorder="1" applyAlignment="1">
      <alignment horizontal="center" vertical="top"/>
    </xf>
    <xf numFmtId="49" fontId="18" fillId="39" borderId="18" xfId="45" applyNumberFormat="1" applyFill="1" applyBorder="1" applyAlignment="1">
      <alignment horizontal="left" vertical="top" wrapText="1"/>
    </xf>
    <xf numFmtId="49" fontId="18" fillId="39" borderId="19" xfId="45" applyNumberFormat="1" applyFill="1" applyBorder="1" applyAlignment="1">
      <alignment horizontal="left" vertical="top" wrapText="1"/>
    </xf>
    <xf numFmtId="49" fontId="18" fillId="38" borderId="0" xfId="45" applyNumberFormat="1" applyFill="1" applyAlignment="1">
      <alignment vertical="top" wrapText="1"/>
    </xf>
    <xf numFmtId="0" fontId="18" fillId="0" borderId="0" xfId="45" applyAlignment="1">
      <alignment horizontal="left" vertical="top"/>
    </xf>
    <xf numFmtId="164" fontId="9" fillId="5" borderId="4" xfId="42" applyFont="1" applyFill="1" applyBorder="1" applyProtection="1">
      <protection locked="0"/>
    </xf>
    <xf numFmtId="168" fontId="21" fillId="6" borderId="4" xfId="46" applyNumberFormat="1" applyAlignment="1" applyProtection="1">
      <alignment vertical="center"/>
    </xf>
    <xf numFmtId="168" fontId="22" fillId="37" borderId="4" xfId="46" applyNumberFormat="1" applyFont="1" applyFill="1" applyAlignment="1" applyProtection="1">
      <alignment vertical="center"/>
    </xf>
    <xf numFmtId="0" fontId="13" fillId="33" borderId="0" xfId="0" applyFont="1" applyFill="1" applyAlignment="1">
      <alignment horizontal="center" wrapText="1"/>
    </xf>
    <xf numFmtId="164" fontId="0" fillId="40" borderId="21" xfId="47" applyNumberFormat="1" applyFont="1"/>
    <xf numFmtId="168" fontId="25" fillId="37" borderId="4" xfId="46" applyNumberFormat="1" applyFont="1" applyFill="1" applyAlignment="1" applyProtection="1">
      <alignment vertical="center"/>
    </xf>
    <xf numFmtId="0" fontId="18" fillId="39" borderId="15" xfId="45" applyFill="1" applyBorder="1" applyAlignment="1">
      <alignment horizontal="center" vertical="top"/>
    </xf>
    <xf numFmtId="0" fontId="13" fillId="33" borderId="20" xfId="0" applyFont="1" applyFill="1" applyBorder="1"/>
    <xf numFmtId="0" fontId="13" fillId="25" borderId="20" xfId="34" applyFont="1" applyBorder="1" applyAlignment="1" applyProtection="1">
      <alignment horizontal="center"/>
    </xf>
    <xf numFmtId="167" fontId="0" fillId="0" borderId="0" xfId="44" applyNumberFormat="1" applyFont="1" applyBorder="1" applyProtection="1"/>
    <xf numFmtId="164" fontId="11" fillId="6" borderId="4" xfId="11" applyNumberFormat="1" applyProtection="1"/>
    <xf numFmtId="0" fontId="0" fillId="0" borderId="0" xfId="0" applyAlignment="1">
      <alignment horizontal="left"/>
    </xf>
    <xf numFmtId="164" fontId="0" fillId="0" borderId="0" xfId="42" applyFont="1" applyProtection="1"/>
    <xf numFmtId="164" fontId="26" fillId="0" borderId="0" xfId="42" applyFont="1" applyProtection="1"/>
    <xf numFmtId="167" fontId="27" fillId="0" borderId="0" xfId="44" applyNumberFormat="1" applyFont="1" applyBorder="1" applyProtection="1"/>
    <xf numFmtId="164" fontId="27" fillId="0" borderId="0" xfId="42" applyFont="1" applyProtection="1"/>
    <xf numFmtId="169" fontId="9" fillId="5" borderId="4" xfId="9" applyNumberFormat="1" applyAlignment="1" applyProtection="1">
      <alignment horizontal="center"/>
      <protection locked="0"/>
    </xf>
    <xf numFmtId="0" fontId="0" fillId="42" borderId="0" xfId="0" applyFill="1"/>
    <xf numFmtId="0" fontId="16" fillId="42" borderId="0" xfId="0" applyFont="1" applyFill="1"/>
    <xf numFmtId="0" fontId="13" fillId="33" borderId="0" xfId="0" applyFont="1" applyFill="1" applyAlignment="1">
      <alignment horizontal="left"/>
    </xf>
    <xf numFmtId="0" fontId="26" fillId="0" borderId="0" xfId="0" applyFont="1"/>
    <xf numFmtId="14" fontId="26" fillId="0" borderId="0" xfId="0" applyNumberFormat="1" applyFont="1"/>
    <xf numFmtId="3" fontId="26" fillId="0" borderId="0" xfId="0" applyNumberFormat="1" applyFont="1"/>
    <xf numFmtId="164" fontId="9" fillId="5" borderId="4" xfId="9" applyNumberFormat="1" applyProtection="1">
      <protection locked="0"/>
    </xf>
    <xf numFmtId="44" fontId="0" fillId="0" borderId="0" xfId="0" applyNumberFormat="1"/>
    <xf numFmtId="0" fontId="26" fillId="0" borderId="0" xfId="0" applyFont="1" applyAlignment="1">
      <alignment horizontal="left"/>
    </xf>
    <xf numFmtId="0" fontId="26" fillId="43" borderId="0" xfId="0" applyFont="1" applyFill="1"/>
    <xf numFmtId="0" fontId="26" fillId="44" borderId="0" xfId="0" applyFont="1" applyFill="1"/>
    <xf numFmtId="0" fontId="19" fillId="39" borderId="12" xfId="45" applyFont="1" applyFill="1" applyBorder="1" applyAlignment="1">
      <alignment horizontal="center" vertical="top"/>
    </xf>
    <xf numFmtId="0" fontId="19" fillId="39" borderId="13" xfId="45" applyFont="1" applyFill="1" applyBorder="1" applyAlignment="1">
      <alignment horizontal="center" vertical="top"/>
    </xf>
    <xf numFmtId="0" fontId="19" fillId="39" borderId="14" xfId="45" applyFont="1" applyFill="1" applyBorder="1" applyAlignment="1">
      <alignment horizontal="center" vertical="top"/>
    </xf>
    <xf numFmtId="0" fontId="18" fillId="39" borderId="15" xfId="45" applyFill="1" applyBorder="1" applyAlignment="1">
      <alignment horizontal="center" vertical="top"/>
    </xf>
    <xf numFmtId="0" fontId="18" fillId="39" borderId="0" xfId="45" applyFill="1" applyAlignment="1">
      <alignment horizontal="center" vertical="top"/>
    </xf>
    <xf numFmtId="0" fontId="18" fillId="39" borderId="16" xfId="45" applyFill="1" applyBorder="1" applyAlignment="1">
      <alignment horizontal="center" vertical="top"/>
    </xf>
    <xf numFmtId="0" fontId="26" fillId="0" borderId="0" xfId="0" applyFont="1" applyAlignment="1">
      <alignment horizontal="left"/>
    </xf>
    <xf numFmtId="0" fontId="16" fillId="36" borderId="0" xfId="0" applyFont="1" applyFill="1" applyAlignment="1">
      <alignment horizontal="center"/>
    </xf>
    <xf numFmtId="0" fontId="16" fillId="35" borderId="10" xfId="0" applyFont="1" applyFill="1" applyBorder="1" applyAlignment="1">
      <alignment horizontal="center"/>
    </xf>
    <xf numFmtId="0" fontId="16" fillId="35" borderId="11" xfId="0" applyFont="1" applyFill="1" applyBorder="1" applyAlignment="1">
      <alignment horizontal="center"/>
    </xf>
    <xf numFmtId="0" fontId="24" fillId="41" borderId="0" xfId="0" applyFont="1" applyFill="1" applyAlignment="1">
      <alignment horizontal="center" vertical="center"/>
    </xf>
    <xf numFmtId="0" fontId="24" fillId="41" borderId="22" xfId="0" applyFont="1" applyFill="1" applyBorder="1" applyAlignment="1">
      <alignment horizontal="center" vertical="center"/>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Berekening 3" xfId="46" xr:uid="{00000000-0005-0000-0000-000019000000}"/>
    <cellStyle name="Controlecel" xfId="13" builtinId="23" customBuiltin="1"/>
    <cellStyle name="Gekoppelde cel" xfId="12" builtinId="24" customBuiltin="1"/>
    <cellStyle name="Goed" xfId="6" builtinId="26" customBuiltin="1"/>
    <cellStyle name="Invoer" xfId="9" builtinId="20" customBuiltin="1"/>
    <cellStyle name="Komma" xfId="44"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Notitie 2" xfId="47" xr:uid="{00000000-0005-0000-0000-000025000000}"/>
    <cellStyle name="Ongeldig" xfId="7" builtinId="27" customBuiltin="1"/>
    <cellStyle name="Standaard" xfId="0" builtinId="0"/>
    <cellStyle name="Standaard 4" xfId="45" xr:uid="{00000000-0005-0000-0000-000028000000}"/>
    <cellStyle name="Titel" xfId="1" builtinId="15" customBuiltin="1"/>
    <cellStyle name="Totaal" xfId="17" builtinId="25" customBuiltin="1"/>
    <cellStyle name="Uitvoer" xfId="10" builtinId="21" customBuiltin="1"/>
    <cellStyle name="Valuta" xfId="42" builtinId="4"/>
    <cellStyle name="Valuta 2" xfId="43" xr:uid="{00000000-0005-0000-0000-00002D000000}"/>
    <cellStyle name="Verklarende tekst" xfId="16" builtinId="53" customBuiltin="1"/>
    <cellStyle name="Waarschuwingstekst" xfId="14" builtinId="11" customBuiltin="1"/>
  </cellStyles>
  <dxfs count="2">
    <dxf>
      <fill>
        <patternFill>
          <bgColor theme="5"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685800</xdr:colOff>
      <xdr:row>4</xdr:row>
      <xdr:rowOff>171450</xdr:rowOff>
    </xdr:from>
    <xdr:to>
      <xdr:col>5</xdr:col>
      <xdr:colOff>601381</xdr:colOff>
      <xdr:row>7</xdr:row>
      <xdr:rowOff>8417</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238750" y="1181100"/>
          <a:ext cx="1877731" cy="408467"/>
        </a:xfrm>
        <a:prstGeom prst="rect">
          <a:avLst/>
        </a:prstGeom>
      </xdr:spPr>
    </xdr:pic>
    <xdr:clientData/>
  </xdr:twoCellAnchor>
  <xdr:twoCellAnchor>
    <xdr:from>
      <xdr:col>4</xdr:col>
      <xdr:colOff>28575</xdr:colOff>
      <xdr:row>4</xdr:row>
      <xdr:rowOff>95250</xdr:rowOff>
    </xdr:from>
    <xdr:to>
      <xdr:col>4</xdr:col>
      <xdr:colOff>409574</xdr:colOff>
      <xdr:row>5</xdr:row>
      <xdr:rowOff>153232</xdr:rowOff>
    </xdr:to>
    <xdr:sp macro="" textlink="">
      <xdr:nvSpPr>
        <xdr:cNvPr id="3" name="Bent-Up Arrow 3">
          <a:extLst>
            <a:ext uri="{FF2B5EF4-FFF2-40B4-BE49-F238E27FC236}">
              <a16:creationId xmlns:a16="http://schemas.microsoft.com/office/drawing/2014/main" id="{00000000-0008-0000-0200-000003000000}"/>
            </a:ext>
          </a:extLst>
        </xdr:cNvPr>
        <xdr:cNvSpPr/>
      </xdr:nvSpPr>
      <xdr:spPr>
        <a:xfrm rot="10800000" flipH="1">
          <a:off x="5934075" y="914400"/>
          <a:ext cx="380999" cy="2484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685800</xdr:colOff>
      <xdr:row>12</xdr:row>
      <xdr:rowOff>0</xdr:rowOff>
    </xdr:from>
    <xdr:to>
      <xdr:col>5</xdr:col>
      <xdr:colOff>601381</xdr:colOff>
      <xdr:row>14</xdr:row>
      <xdr:rowOff>27467</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238750" y="2562225"/>
          <a:ext cx="1877731" cy="408467"/>
        </a:xfrm>
        <a:prstGeom prst="rect">
          <a:avLst/>
        </a:prstGeom>
      </xdr:spPr>
    </xdr:pic>
    <xdr:clientData/>
  </xdr:twoCellAnchor>
  <xdr:twoCellAnchor>
    <xdr:from>
      <xdr:col>4</xdr:col>
      <xdr:colOff>28575</xdr:colOff>
      <xdr:row>11</xdr:row>
      <xdr:rowOff>114300</xdr:rowOff>
    </xdr:from>
    <xdr:to>
      <xdr:col>4</xdr:col>
      <xdr:colOff>409574</xdr:colOff>
      <xdr:row>12</xdr:row>
      <xdr:rowOff>172282</xdr:rowOff>
    </xdr:to>
    <xdr:sp macro="" textlink="">
      <xdr:nvSpPr>
        <xdr:cNvPr id="5" name="Bent-Up Arrow 3">
          <a:extLst>
            <a:ext uri="{FF2B5EF4-FFF2-40B4-BE49-F238E27FC236}">
              <a16:creationId xmlns:a16="http://schemas.microsoft.com/office/drawing/2014/main" id="{00000000-0008-0000-0200-000005000000}"/>
            </a:ext>
          </a:extLst>
        </xdr:cNvPr>
        <xdr:cNvSpPr/>
      </xdr:nvSpPr>
      <xdr:spPr>
        <a:xfrm rot="10800000" flipH="1">
          <a:off x="5934075" y="2266950"/>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666750</xdr:colOff>
      <xdr:row>18</xdr:row>
      <xdr:rowOff>180975</xdr:rowOff>
    </xdr:from>
    <xdr:to>
      <xdr:col>5</xdr:col>
      <xdr:colOff>582331</xdr:colOff>
      <xdr:row>21</xdr:row>
      <xdr:rowOff>17942</xdr:rowOff>
    </xdr:to>
    <xdr:pic>
      <xdr:nvPicPr>
        <xdr:cNvPr id="6" name="Afbeelding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tretch>
          <a:fillRect/>
        </a:stretch>
      </xdr:blipFill>
      <xdr:spPr>
        <a:xfrm>
          <a:off x="5219700" y="3914775"/>
          <a:ext cx="1877731" cy="408467"/>
        </a:xfrm>
        <a:prstGeom prst="rect">
          <a:avLst/>
        </a:prstGeom>
      </xdr:spPr>
    </xdr:pic>
    <xdr:clientData/>
  </xdr:twoCellAnchor>
  <xdr:twoCellAnchor>
    <xdr:from>
      <xdr:col>4</xdr:col>
      <xdr:colOff>9525</xdr:colOff>
      <xdr:row>18</xdr:row>
      <xdr:rowOff>104775</xdr:rowOff>
    </xdr:from>
    <xdr:to>
      <xdr:col>4</xdr:col>
      <xdr:colOff>390524</xdr:colOff>
      <xdr:row>19</xdr:row>
      <xdr:rowOff>162757</xdr:rowOff>
    </xdr:to>
    <xdr:sp macro="" textlink="">
      <xdr:nvSpPr>
        <xdr:cNvPr id="7" name="Bent-Up Arrow 3">
          <a:extLst>
            <a:ext uri="{FF2B5EF4-FFF2-40B4-BE49-F238E27FC236}">
              <a16:creationId xmlns:a16="http://schemas.microsoft.com/office/drawing/2014/main" id="{00000000-0008-0000-0200-000007000000}"/>
            </a:ext>
          </a:extLst>
        </xdr:cNvPr>
        <xdr:cNvSpPr/>
      </xdr:nvSpPr>
      <xdr:spPr>
        <a:xfrm rot="10800000" flipH="1">
          <a:off x="5915025" y="3619500"/>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0</xdr:rowOff>
    </xdr:from>
    <xdr:to>
      <xdr:col>7</xdr:col>
      <xdr:colOff>3248025</xdr:colOff>
      <xdr:row>15</xdr:row>
      <xdr:rowOff>38100</xdr:rowOff>
    </xdr:to>
    <xdr:sp macro="" textlink="">
      <xdr:nvSpPr>
        <xdr:cNvPr id="8" name="Tekstvak 7">
          <a:extLst>
            <a:ext uri="{FF2B5EF4-FFF2-40B4-BE49-F238E27FC236}">
              <a16:creationId xmlns:a16="http://schemas.microsoft.com/office/drawing/2014/main" id="{00000000-0008-0000-0200-000008000000}"/>
            </a:ext>
          </a:extLst>
        </xdr:cNvPr>
        <xdr:cNvSpPr txBox="1"/>
      </xdr:nvSpPr>
      <xdr:spPr>
        <a:xfrm>
          <a:off x="7687701" y="182880"/>
          <a:ext cx="7470384" cy="26670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endParaRPr lang="en-US">
            <a:effectLst/>
          </a:endParaRPr>
        </a:p>
        <a:p>
          <a:r>
            <a:rPr lang="nl-NL" sz="1100" baseline="0">
              <a:solidFill>
                <a:schemeClr val="dk1"/>
              </a:solidFill>
              <a:effectLst/>
              <a:latin typeface="+mn-lt"/>
              <a:ea typeface="+mn-ea"/>
              <a:cs typeface="+mn-cs"/>
            </a:rPr>
            <a:t>1) Het uurtarief is inclusief </a:t>
          </a:r>
          <a:r>
            <a:rPr lang="nl-NL" sz="1100" b="1" baseline="0">
              <a:solidFill>
                <a:schemeClr val="dk1"/>
              </a:solidFill>
              <a:effectLst/>
              <a:latin typeface="+mn-lt"/>
              <a:ea typeface="+mn-ea"/>
              <a:cs typeface="+mn-cs"/>
            </a:rPr>
            <a:t>alle</a:t>
          </a:r>
          <a:r>
            <a:rPr lang="nl-NL" sz="1100" baseline="0">
              <a:solidFill>
                <a:schemeClr val="dk1"/>
              </a:solidFill>
              <a:effectLst/>
              <a:latin typeface="+mn-lt"/>
              <a:ea typeface="+mn-ea"/>
              <a:cs typeface="+mn-cs"/>
            </a:rPr>
            <a:t> bijkomende kosten , zoals voorbereiding, projectkosten, ontwerpkosten, tekenkosten, materieel / gereedschap, reis- en parkeerkosten, servicecoördinatie, administratiekosten, winst en risico, et cetera. </a:t>
          </a:r>
        </a:p>
        <a:p>
          <a:endParaRPr lang="en-US">
            <a:effectLst/>
          </a:endParaRPr>
        </a:p>
        <a:p>
          <a:r>
            <a:rPr lang="nl-NL" sz="1100" baseline="0">
              <a:solidFill>
                <a:schemeClr val="dk1"/>
              </a:solidFill>
              <a:effectLst/>
              <a:latin typeface="+mn-lt"/>
              <a:ea typeface="+mn-ea"/>
              <a:cs typeface="+mn-cs"/>
            </a:rPr>
            <a:t>2) Als basis voor de verrekening van materiaalkosten geldt het standaard (= bruto tarief). Dit kan bijvoorbeeld de Technische Unie of Rexel zijn of een andere gerenommeerde groothandel. Erasmus MC gaat er vanuit dat de leverancier een deel van de korting op materiaalkosten 'doorgeeft' aan Erasmus MC. Van een toeslag van de leverancier op de materiaalkosten is daarmee dus geen sprake. De korting geldt voor alle materiaalkosten die verband houden met storingen. De leverancier dient dus een gemiddeld </a:t>
          </a:r>
          <a:r>
            <a:rPr lang="nl-NL" sz="1100" b="1" baseline="0">
              <a:solidFill>
                <a:schemeClr val="dk1"/>
              </a:solidFill>
              <a:effectLst/>
              <a:latin typeface="+mn-lt"/>
              <a:ea typeface="+mn-ea"/>
              <a:cs typeface="+mn-cs"/>
            </a:rPr>
            <a:t>kortingspercentage </a:t>
          </a:r>
          <a:r>
            <a:rPr lang="nl-NL" sz="1100" baseline="0">
              <a:solidFill>
                <a:schemeClr val="dk1"/>
              </a:solidFill>
              <a:effectLst/>
              <a:latin typeface="+mn-lt"/>
              <a:ea typeface="+mn-ea"/>
              <a:cs typeface="+mn-cs"/>
            </a:rPr>
            <a:t>in te vullen van alle denkbare soorten materialen.</a:t>
          </a:r>
        </a:p>
        <a:p>
          <a:endParaRPr lang="en-US">
            <a:effectLst/>
          </a:endParaRPr>
        </a:p>
        <a:p>
          <a:r>
            <a:rPr lang="nl-NL" sz="1100" baseline="0">
              <a:solidFill>
                <a:schemeClr val="dk1"/>
              </a:solidFill>
              <a:effectLst/>
              <a:latin typeface="+mn-lt"/>
              <a:ea typeface="+mn-ea"/>
              <a:cs typeface="+mn-cs"/>
            </a:rPr>
            <a:t>3) Indien voor een storing specialistische onderaannemers worden ingeschakeld, kan een toeslag verrekend worden. Onderaannemers dienen ter goedgekeuring voorgelegd te worden aan Erasmus MC. Bedrijven die gelieerd zijn aan de installateur worden niet als onderaannemer beschouwd.</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685800</xdr:colOff>
      <xdr:row>3</xdr:row>
      <xdr:rowOff>156794</xdr:rowOff>
    </xdr:from>
    <xdr:to>
      <xdr:col>5</xdr:col>
      <xdr:colOff>601381</xdr:colOff>
      <xdr:row>6</xdr:row>
      <xdr:rowOff>2554</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238750" y="756869"/>
          <a:ext cx="1877731" cy="417260"/>
        </a:xfrm>
        <a:prstGeom prst="rect">
          <a:avLst/>
        </a:prstGeom>
      </xdr:spPr>
    </xdr:pic>
    <xdr:clientData/>
  </xdr:twoCellAnchor>
  <xdr:twoCellAnchor>
    <xdr:from>
      <xdr:col>4</xdr:col>
      <xdr:colOff>28575</xdr:colOff>
      <xdr:row>2</xdr:row>
      <xdr:rowOff>109902</xdr:rowOff>
    </xdr:from>
    <xdr:to>
      <xdr:col>4</xdr:col>
      <xdr:colOff>409574</xdr:colOff>
      <xdr:row>3</xdr:row>
      <xdr:rowOff>138576</xdr:rowOff>
    </xdr:to>
    <xdr:sp macro="" textlink="">
      <xdr:nvSpPr>
        <xdr:cNvPr id="3" name="Bent-Up Arrow 3">
          <a:extLst>
            <a:ext uri="{FF2B5EF4-FFF2-40B4-BE49-F238E27FC236}">
              <a16:creationId xmlns:a16="http://schemas.microsoft.com/office/drawing/2014/main" id="{00000000-0008-0000-0300-000003000000}"/>
            </a:ext>
          </a:extLst>
        </xdr:cNvPr>
        <xdr:cNvSpPr/>
      </xdr:nvSpPr>
      <xdr:spPr>
        <a:xfrm rot="10800000" flipH="1">
          <a:off x="5934075" y="490902"/>
          <a:ext cx="380999" cy="247749"/>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685800</xdr:colOff>
      <xdr:row>11</xdr:row>
      <xdr:rowOff>0</xdr:rowOff>
    </xdr:from>
    <xdr:to>
      <xdr:col>5</xdr:col>
      <xdr:colOff>601381</xdr:colOff>
      <xdr:row>13</xdr:row>
      <xdr:rowOff>27466</xdr:rowOff>
    </xdr:to>
    <xdr:pic>
      <xdr:nvPicPr>
        <xdr:cNvPr id="4" name="Afbeelding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5238750" y="2152650"/>
          <a:ext cx="1877731" cy="408466"/>
        </a:xfrm>
        <a:prstGeom prst="rect">
          <a:avLst/>
        </a:prstGeom>
      </xdr:spPr>
    </xdr:pic>
    <xdr:clientData/>
  </xdr:twoCellAnchor>
  <xdr:twoCellAnchor>
    <xdr:from>
      <xdr:col>4</xdr:col>
      <xdr:colOff>28575</xdr:colOff>
      <xdr:row>9</xdr:row>
      <xdr:rowOff>114300</xdr:rowOff>
    </xdr:from>
    <xdr:to>
      <xdr:col>4</xdr:col>
      <xdr:colOff>409574</xdr:colOff>
      <xdr:row>10</xdr:row>
      <xdr:rowOff>172282</xdr:rowOff>
    </xdr:to>
    <xdr:sp macro="" textlink="">
      <xdr:nvSpPr>
        <xdr:cNvPr id="5" name="Bent-Up Arrow 3">
          <a:extLst>
            <a:ext uri="{FF2B5EF4-FFF2-40B4-BE49-F238E27FC236}">
              <a16:creationId xmlns:a16="http://schemas.microsoft.com/office/drawing/2014/main" id="{00000000-0008-0000-0300-000005000000}"/>
            </a:ext>
          </a:extLst>
        </xdr:cNvPr>
        <xdr:cNvSpPr/>
      </xdr:nvSpPr>
      <xdr:spPr>
        <a:xfrm rot="10800000" flipH="1">
          <a:off x="5934075" y="1857375"/>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666750</xdr:colOff>
      <xdr:row>17</xdr:row>
      <xdr:rowOff>180975</xdr:rowOff>
    </xdr:from>
    <xdr:to>
      <xdr:col>5</xdr:col>
      <xdr:colOff>582331</xdr:colOff>
      <xdr:row>20</xdr:row>
      <xdr:rowOff>17942</xdr:rowOff>
    </xdr:to>
    <xdr:pic>
      <xdr:nvPicPr>
        <xdr:cNvPr id="6" name="Afbeelding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5219700" y="3505200"/>
          <a:ext cx="1877731" cy="408467"/>
        </a:xfrm>
        <a:prstGeom prst="rect">
          <a:avLst/>
        </a:prstGeom>
      </xdr:spPr>
    </xdr:pic>
    <xdr:clientData/>
  </xdr:twoCellAnchor>
  <xdr:twoCellAnchor>
    <xdr:from>
      <xdr:col>4</xdr:col>
      <xdr:colOff>9525</xdr:colOff>
      <xdr:row>16</xdr:row>
      <xdr:rowOff>104775</xdr:rowOff>
    </xdr:from>
    <xdr:to>
      <xdr:col>4</xdr:col>
      <xdr:colOff>390524</xdr:colOff>
      <xdr:row>17</xdr:row>
      <xdr:rowOff>162757</xdr:rowOff>
    </xdr:to>
    <xdr:sp macro="" textlink="">
      <xdr:nvSpPr>
        <xdr:cNvPr id="7" name="Bent-Up Arrow 3">
          <a:extLst>
            <a:ext uri="{FF2B5EF4-FFF2-40B4-BE49-F238E27FC236}">
              <a16:creationId xmlns:a16="http://schemas.microsoft.com/office/drawing/2014/main" id="{00000000-0008-0000-0300-000007000000}"/>
            </a:ext>
          </a:extLst>
        </xdr:cNvPr>
        <xdr:cNvSpPr/>
      </xdr:nvSpPr>
      <xdr:spPr>
        <a:xfrm rot="10800000" flipH="1">
          <a:off x="5915025" y="3209925"/>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0</xdr:rowOff>
    </xdr:from>
    <xdr:to>
      <xdr:col>7</xdr:col>
      <xdr:colOff>3248025</xdr:colOff>
      <xdr:row>20</xdr:row>
      <xdr:rowOff>0</xdr:rowOff>
    </xdr:to>
    <xdr:sp macro="" textlink="">
      <xdr:nvSpPr>
        <xdr:cNvPr id="8" name="Tekstvak 7">
          <a:extLst>
            <a:ext uri="{FF2B5EF4-FFF2-40B4-BE49-F238E27FC236}">
              <a16:creationId xmlns:a16="http://schemas.microsoft.com/office/drawing/2014/main" id="{00000000-0008-0000-0300-000008000000}"/>
            </a:ext>
          </a:extLst>
        </xdr:cNvPr>
        <xdr:cNvSpPr txBox="1"/>
      </xdr:nvSpPr>
      <xdr:spPr>
        <a:xfrm>
          <a:off x="7527681" y="190500"/>
          <a:ext cx="7350369" cy="37052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r>
            <a:rPr lang="nl-NL" sz="1100"/>
            <a:t>1) </a:t>
          </a:r>
          <a:r>
            <a:rPr lang="nl-NL" sz="1100" baseline="0"/>
            <a:t>Erasmus MC gaat uit van één uurtarief van alle monteurs (E en W). Dit tarief wordt gehanteerd voor alle werkzaamheden die verband houden met </a:t>
          </a:r>
          <a:r>
            <a:rPr lang="nl-NL" sz="1100" b="1" baseline="0"/>
            <a:t>projecten &lt; € 25.000 (excl. BTW). </a:t>
          </a:r>
          <a:r>
            <a:rPr lang="nl-NL" sz="1100" baseline="0"/>
            <a:t>Uitgangspunt blijft altijd dat de leverancier gekwalificeerde medewerkers inzet voor de werkzaamheden. </a:t>
          </a:r>
        </a:p>
        <a:p>
          <a:endParaRPr lang="nl-NL" sz="1100" baseline="0"/>
        </a:p>
        <a:p>
          <a:r>
            <a:rPr lang="nl-NL" sz="1100" baseline="0"/>
            <a:t>Het uurtarief is inclusief </a:t>
          </a:r>
          <a:r>
            <a:rPr lang="nl-NL" sz="1100" b="1" baseline="0"/>
            <a:t>alle</a:t>
          </a:r>
          <a:r>
            <a:rPr lang="nl-NL" sz="1100" baseline="0"/>
            <a:t> bijkomende kosten , zoals voorbereiding, projectkosten, ontwerpkosten, tekenkosten, materieel / gereedschap, reis- en parkeerkosten, servicecoördinatie, administratiekosten, winst en risico, et cetera. </a:t>
          </a:r>
        </a:p>
        <a:p>
          <a:endParaRPr lang="nl-NL" sz="1100" baseline="0"/>
        </a:p>
        <a:p>
          <a:r>
            <a:rPr lang="nl-NL" sz="1100" baseline="0">
              <a:solidFill>
                <a:sysClr val="windowText" lastClr="000000"/>
              </a:solidFill>
            </a:rPr>
            <a:t>In geval van projecten &gt; € 25.000 (excl. BTW) vraagt Erasmus MC meerdere offertes aan.  De leverancier kan lagere tarieven hanteren omdat voor grote projecten mogelijk andere tarieven gehanteerd worden.</a:t>
          </a:r>
        </a:p>
        <a:p>
          <a:endParaRPr lang="nl-NL" sz="1100" baseline="0"/>
        </a:p>
        <a:p>
          <a:r>
            <a:rPr lang="nl-NL" sz="1100" baseline="0"/>
            <a:t>2) Als basis voor de verrekening van materiaalkosten geldt het standaard / bruto tarief. Dit kan bijvoorbeeld de Technische Unie of Rexel zijn of een andere gerenommeerde groothandel. Erasmus MC gaat er vanuit dat de leverancier een deel van de korting op materiaalkosten 'doorgeeft' aan Erasmus MC. Van een toeslag van de leverancier op de materiaalkosten is daarmee dus geen sprake. De korting geldt voor alle materiaalkosten die verband houden met storingen. De leverancier dient dus een gemiddeld </a:t>
          </a:r>
          <a:r>
            <a:rPr lang="nl-NL" sz="1100" b="1" baseline="0"/>
            <a:t>kortingspercentage </a:t>
          </a:r>
          <a:r>
            <a:rPr lang="nl-NL" sz="1100" baseline="0"/>
            <a:t>in te vullen van alle denkbare soorten materialen.</a:t>
          </a:r>
        </a:p>
        <a:p>
          <a:endParaRPr lang="nl-NL" sz="1100" baseline="0"/>
        </a:p>
        <a:p>
          <a:r>
            <a:rPr lang="nl-NL" sz="1100" baseline="0"/>
            <a:t>3) Indien voor een storing specialistische onderaannemers worden ingeschakeld, kan een toeslag verrekend worden. Onderaannemers dienen ter goedgekeuring voorgelegd te worden aan Erasmus MC. Bedrijven die gelieerd zijn aan de leverancier worden niet als onderaannemer beschouwd. </a:t>
          </a:r>
          <a:endParaRPr lang="nl-NL"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rasmusmc.sharepoint.com/sites/Aanbestedingmedischegassen/Gedeelde%20documenten/01%20Voorbereiding/Prijzenblad/Oud/Export%20aanbesteding%20medische%20gassen%20per%2023-08-2023.xlsx" TargetMode="External"/><Relationship Id="rId1" Type="http://schemas.openxmlformats.org/officeDocument/2006/relationships/externalLinkPath" Target="Oud/Export%20aanbesteding%20medische%20gassen%20per%2023-08-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AX-Jov_-EkuutWtd8la59tiMPpa8QixNlXwiZ-RCn3ywj3PB2WRVSprPPLDWhsnq" itemId="01XET4NVXSGNIFOHRZINEI7CBDLHSHIGV6">
      <xxl21:absoluteUrl r:id="rId2"/>
    </xxl21:alternateUrls>
    <sheetNames>
      <sheetName val="PIB Export Onderhoudsactiviteit"/>
    </sheetNames>
    <sheetDataSet>
      <sheetData sheetId="0">
        <row r="2">
          <cell r="E2" t="str">
            <v>BA__AXXX_5401</v>
          </cell>
          <cell r="G2" t="str">
            <v>In gebruik</v>
          </cell>
          <cell r="H2" t="str">
            <v>Beoordeeld</v>
          </cell>
          <cell r="I2" t="str">
            <v xml:space="preserve">                                           </v>
          </cell>
          <cell r="K2">
            <v>41640</v>
          </cell>
          <cell r="L2" t="str">
            <v>p54.10</v>
          </cell>
          <cell r="M2" t="str">
            <v>leidingsystemen, medische gassen</v>
          </cell>
          <cell r="N2" t="str">
            <v>Medische gassen distributiesysteem, leidingnet</v>
          </cell>
          <cell r="O2">
            <v>54</v>
          </cell>
          <cell r="P2" t="str">
            <v>Gassen</v>
          </cell>
          <cell r="Q2" t="str">
            <v>15.54.34</v>
          </cell>
          <cell r="R2" t="str">
            <v>Leidingnet medicinale gassen</v>
          </cell>
          <cell r="S2" t="str">
            <v>Vrij uitvoerbaar. (diverse)</v>
          </cell>
          <cell r="AK2">
            <v>300</v>
          </cell>
        </row>
        <row r="3">
          <cell r="E3" t="str">
            <v>BA_00_29_5400</v>
          </cell>
          <cell r="G3" t="str">
            <v>In gebruik</v>
          </cell>
          <cell r="H3" t="str">
            <v>Beoordeeld</v>
          </cell>
          <cell r="I3" t="str">
            <v>Drukregelstation zuurstof</v>
          </cell>
          <cell r="K3">
            <v>44927</v>
          </cell>
          <cell r="L3" t="str">
            <v>p82.22.82</v>
          </cell>
          <cell r="M3" t="str">
            <v>Drukregelstation</v>
          </cell>
          <cell r="O3">
            <v>54</v>
          </cell>
          <cell r="P3" t="str">
            <v>Gassen</v>
          </cell>
          <cell r="Q3" t="str">
            <v>15.54.36</v>
          </cell>
          <cell r="R3" t="str">
            <v>Drukregelstation</v>
          </cell>
          <cell r="S3" t="str">
            <v>Special Care (Hotfloor)</v>
          </cell>
          <cell r="V3" t="str">
            <v>Norgren</v>
          </cell>
          <cell r="W3" t="str">
            <v>2A 1"</v>
          </cell>
          <cell r="Z3">
            <v>40120</v>
          </cell>
          <cell r="AK3">
            <v>0</v>
          </cell>
        </row>
        <row r="4">
          <cell r="E4" t="str">
            <v>BA_00_85_5400</v>
          </cell>
          <cell r="G4" t="str">
            <v>In gebruik</v>
          </cell>
          <cell r="H4" t="str">
            <v>Beoordeeld</v>
          </cell>
          <cell r="I4" t="str">
            <v>Drukregelstation zuurstof</v>
          </cell>
          <cell r="K4">
            <v>44927</v>
          </cell>
          <cell r="L4" t="str">
            <v>p82.22.82</v>
          </cell>
          <cell r="M4" t="str">
            <v>Drukregelstation</v>
          </cell>
          <cell r="O4">
            <v>54</v>
          </cell>
          <cell r="P4" t="str">
            <v>Gassen</v>
          </cell>
          <cell r="Q4" t="str">
            <v>15.54.36</v>
          </cell>
          <cell r="R4" t="str">
            <v>Drukregelstation</v>
          </cell>
          <cell r="S4" t="str">
            <v>Special Care (Hotfloor)</v>
          </cell>
          <cell r="V4" t="str">
            <v>KDR</v>
          </cell>
          <cell r="W4" t="str">
            <v>55 1"</v>
          </cell>
          <cell r="AK4">
            <v>0</v>
          </cell>
        </row>
        <row r="5">
          <cell r="E5" t="str">
            <v>BA_02_98_5400</v>
          </cell>
          <cell r="G5" t="str">
            <v>In gebruik</v>
          </cell>
          <cell r="H5" t="str">
            <v>Beoordeeld</v>
          </cell>
          <cell r="I5" t="str">
            <v>Decentrale gassen station Tescom Menggas</v>
          </cell>
          <cell r="K5">
            <v>44166</v>
          </cell>
          <cell r="L5" t="str">
            <v>p54.15Fa</v>
          </cell>
          <cell r="M5" t="str">
            <v>Hoge druk slangen decentrale medische gassen</v>
          </cell>
          <cell r="O5">
            <v>54</v>
          </cell>
          <cell r="P5" t="str">
            <v>Gassen</v>
          </cell>
          <cell r="Q5" t="str">
            <v>15.54.50</v>
          </cell>
          <cell r="R5" t="str">
            <v>Decentrale medische gassen</v>
          </cell>
          <cell r="S5" t="str">
            <v>Special Care (Hotfloor)</v>
          </cell>
          <cell r="V5" t="str">
            <v>Tescom</v>
          </cell>
          <cell r="Z5">
            <v>42675</v>
          </cell>
          <cell r="AK5">
            <v>0</v>
          </cell>
        </row>
        <row r="6">
          <cell r="E6" t="str">
            <v>BA_02_98_5400</v>
          </cell>
          <cell r="G6" t="str">
            <v>In gebruik</v>
          </cell>
          <cell r="H6" t="str">
            <v>Beoordeeld</v>
          </cell>
          <cell r="I6" t="str">
            <v>Decentrale gassen station Tescom Menggas</v>
          </cell>
          <cell r="K6">
            <v>41640</v>
          </cell>
          <cell r="L6" t="str">
            <v>p54.15F</v>
          </cell>
          <cell r="M6" t="str">
            <v>Decentrale opstelling medische gassen</v>
          </cell>
          <cell r="O6">
            <v>54</v>
          </cell>
          <cell r="P6" t="str">
            <v>Gassen</v>
          </cell>
          <cell r="Q6" t="str">
            <v>15.54.50</v>
          </cell>
          <cell r="R6" t="str">
            <v>Decentrale medische gassen</v>
          </cell>
          <cell r="S6" t="str">
            <v>Special Care (Hotfloor)</v>
          </cell>
          <cell r="V6" t="str">
            <v>Tescom</v>
          </cell>
          <cell r="Z6">
            <v>42675</v>
          </cell>
          <cell r="AK6">
            <v>0</v>
          </cell>
        </row>
        <row r="7">
          <cell r="E7" t="str">
            <v>BA_02_98_5401</v>
          </cell>
          <cell r="G7" t="str">
            <v>In gebruik</v>
          </cell>
          <cell r="H7" t="str">
            <v>Beoordeeld</v>
          </cell>
          <cell r="I7" t="str">
            <v>Decentrale gassen station Tescom Kooldioxide</v>
          </cell>
          <cell r="K7">
            <v>44166</v>
          </cell>
          <cell r="L7" t="str">
            <v>p54.15Fa</v>
          </cell>
          <cell r="M7" t="str">
            <v>Hoge druk slangen decentrale medische gassen</v>
          </cell>
          <cell r="O7">
            <v>54</v>
          </cell>
          <cell r="P7" t="str">
            <v>Gassen</v>
          </cell>
          <cell r="Q7" t="str">
            <v>15.54.50</v>
          </cell>
          <cell r="R7" t="str">
            <v>Decentrale medische gassen</v>
          </cell>
          <cell r="S7" t="str">
            <v>Special Care (Hotfloor)</v>
          </cell>
          <cell r="V7" t="str">
            <v>Tescom</v>
          </cell>
          <cell r="Z7">
            <v>42675</v>
          </cell>
          <cell r="AK7">
            <v>0</v>
          </cell>
        </row>
        <row r="8">
          <cell r="E8" t="str">
            <v>BA_02_98_5401</v>
          </cell>
          <cell r="G8" t="str">
            <v>In gebruik</v>
          </cell>
          <cell r="H8" t="str">
            <v>Beoordeeld</v>
          </cell>
          <cell r="I8" t="str">
            <v>Decentrale gassen station Tescom Kooldioxide</v>
          </cell>
          <cell r="K8">
            <v>41640</v>
          </cell>
          <cell r="L8" t="str">
            <v>p54.15F</v>
          </cell>
          <cell r="M8" t="str">
            <v>Decentrale opstelling medische gassen</v>
          </cell>
          <cell r="O8">
            <v>54</v>
          </cell>
          <cell r="P8" t="str">
            <v>Gassen</v>
          </cell>
          <cell r="Q8" t="str">
            <v>15.54.50</v>
          </cell>
          <cell r="R8" t="str">
            <v>Decentrale medische gassen</v>
          </cell>
          <cell r="S8" t="str">
            <v>Special Care (Hotfloor)</v>
          </cell>
          <cell r="V8" t="str">
            <v>Tescom</v>
          </cell>
          <cell r="Z8">
            <v>42675</v>
          </cell>
          <cell r="AK8">
            <v>0</v>
          </cell>
        </row>
        <row r="9">
          <cell r="E9" t="str">
            <v>BB_02967_5403</v>
          </cell>
          <cell r="F9" t="str">
            <v>233VK7221</v>
          </cell>
          <cell r="G9" t="str">
            <v>In gebruik</v>
          </cell>
          <cell r="H9" t="str">
            <v>Uitgesteld</v>
          </cell>
          <cell r="I9" t="str">
            <v>Decentrale gassen station lachgas</v>
          </cell>
          <cell r="K9">
            <v>44136</v>
          </cell>
          <cell r="L9" t="str">
            <v>p54.15Fa</v>
          </cell>
          <cell r="M9" t="str">
            <v>Hoge druk slangen decentrale medische gassen</v>
          </cell>
          <cell r="O9">
            <v>54</v>
          </cell>
          <cell r="P9" t="str">
            <v>Gassen</v>
          </cell>
          <cell r="Q9" t="str">
            <v>15.54.50</v>
          </cell>
          <cell r="R9" t="str">
            <v>Decentrale medische gassen</v>
          </cell>
          <cell r="S9" t="str">
            <v>Special Care (Hotfloor)</v>
          </cell>
          <cell r="V9" t="str">
            <v>drager</v>
          </cell>
          <cell r="Z9">
            <v>42309</v>
          </cell>
          <cell r="AE9">
            <v>2015</v>
          </cell>
          <cell r="AK9">
            <v>0</v>
          </cell>
        </row>
        <row r="10">
          <cell r="E10" t="str">
            <v>BB_02967_5403</v>
          </cell>
          <cell r="F10" t="str">
            <v>233VK7221</v>
          </cell>
          <cell r="G10" t="str">
            <v>In gebruik</v>
          </cell>
          <cell r="H10" t="str">
            <v>Beoordeeld</v>
          </cell>
          <cell r="I10" t="str">
            <v>Decentrale gassen station lachgas</v>
          </cell>
          <cell r="K10">
            <v>42887</v>
          </cell>
          <cell r="L10" t="str">
            <v>p54.15F</v>
          </cell>
          <cell r="M10" t="str">
            <v>Decentrale opstelling medische gassen</v>
          </cell>
          <cell r="O10">
            <v>54</v>
          </cell>
          <cell r="P10" t="str">
            <v>Gassen</v>
          </cell>
          <cell r="Q10" t="str">
            <v>15.54.50</v>
          </cell>
          <cell r="R10" t="str">
            <v>Decentrale medische gassen</v>
          </cell>
          <cell r="S10" t="str">
            <v>Special Care (Hotfloor)</v>
          </cell>
          <cell r="V10" t="str">
            <v>drager</v>
          </cell>
          <cell r="Z10">
            <v>42309</v>
          </cell>
          <cell r="AE10">
            <v>2015</v>
          </cell>
          <cell r="AK10">
            <v>0</v>
          </cell>
        </row>
        <row r="11">
          <cell r="E11" t="str">
            <v>BD__AXXX_5401</v>
          </cell>
          <cell r="G11" t="str">
            <v>In gebruik</v>
          </cell>
          <cell r="H11" t="str">
            <v>Beoordeeld</v>
          </cell>
          <cell r="I11" t="str">
            <v>Leidingnet medische gassen</v>
          </cell>
          <cell r="K11">
            <v>41640</v>
          </cell>
          <cell r="L11" t="str">
            <v>p54.10</v>
          </cell>
          <cell r="M11" t="str">
            <v>leidingsystemen, medische gassen</v>
          </cell>
          <cell r="N11" t="str">
            <v>Medische gassen distributiesysteem, leidingnet</v>
          </cell>
          <cell r="O11">
            <v>54</v>
          </cell>
          <cell r="P11" t="str">
            <v>Gassen</v>
          </cell>
          <cell r="Q11" t="str">
            <v>15.54.34</v>
          </cell>
          <cell r="R11" t="str">
            <v>Leidingnet medicinale gassen</v>
          </cell>
          <cell r="S11" t="str">
            <v>Special Care (Hotfloor)</v>
          </cell>
          <cell r="Z11">
            <v>38718</v>
          </cell>
          <cell r="AE11">
            <v>2006</v>
          </cell>
          <cell r="AK11">
            <v>1500</v>
          </cell>
        </row>
        <row r="12">
          <cell r="E12" t="str">
            <v>BD_00_68_5401</v>
          </cell>
          <cell r="G12" t="str">
            <v>In gebruik</v>
          </cell>
          <cell r="H12" t="str">
            <v>Beoordeeld</v>
          </cell>
          <cell r="I12" t="str">
            <v>Drukregelstation zuurstof t.b.v. Ad</v>
          </cell>
          <cell r="K12">
            <v>44927</v>
          </cell>
          <cell r="L12" t="str">
            <v>p82.22.82</v>
          </cell>
          <cell r="M12" t="str">
            <v>Drukregelstation</v>
          </cell>
          <cell r="O12">
            <v>54</v>
          </cell>
          <cell r="P12" t="str">
            <v>Gassen</v>
          </cell>
          <cell r="Q12" t="str">
            <v>15.54.36</v>
          </cell>
          <cell r="R12" t="str">
            <v>Drukregelstation</v>
          </cell>
          <cell r="S12" t="str">
            <v>Special Care (Hotfloor)</v>
          </cell>
          <cell r="AK12">
            <v>0</v>
          </cell>
        </row>
        <row r="13">
          <cell r="E13" t="str">
            <v>BD_00_68_5402</v>
          </cell>
          <cell r="G13" t="str">
            <v>In gebruik</v>
          </cell>
          <cell r="H13" t="str">
            <v>Beoordeeld</v>
          </cell>
          <cell r="I13" t="str">
            <v>Drukregelstation medische lucht 5 bar</v>
          </cell>
          <cell r="K13">
            <v>44927</v>
          </cell>
          <cell r="L13" t="str">
            <v>p82.22.82</v>
          </cell>
          <cell r="M13" t="str">
            <v>Drukregelstation</v>
          </cell>
          <cell r="O13">
            <v>54</v>
          </cell>
          <cell r="P13" t="str">
            <v>Gassen</v>
          </cell>
          <cell r="Q13" t="str">
            <v>15.54.36</v>
          </cell>
          <cell r="R13" t="str">
            <v>Drukregelstation</v>
          </cell>
          <cell r="S13" t="str">
            <v>Special Care (Hotfloor)</v>
          </cell>
          <cell r="V13" t="str">
            <v>KDR</v>
          </cell>
          <cell r="W13">
            <v>55</v>
          </cell>
          <cell r="AE13">
            <v>2008</v>
          </cell>
          <cell r="AK13">
            <v>0</v>
          </cell>
        </row>
        <row r="14">
          <cell r="E14" t="str">
            <v>BD_00_68_5404</v>
          </cell>
          <cell r="G14" t="str">
            <v>In gebruik</v>
          </cell>
          <cell r="H14" t="str">
            <v>Beoordeeld</v>
          </cell>
          <cell r="I14" t="str">
            <v>Drukregelstation medische lucht 8 bar</v>
          </cell>
          <cell r="K14">
            <v>44927</v>
          </cell>
          <cell r="L14" t="str">
            <v>p82.22.82</v>
          </cell>
          <cell r="M14" t="str">
            <v>Drukregelstation</v>
          </cell>
          <cell r="O14">
            <v>54</v>
          </cell>
          <cell r="P14" t="str">
            <v>Gassen</v>
          </cell>
          <cell r="Q14" t="str">
            <v>15.54.36</v>
          </cell>
          <cell r="R14" t="str">
            <v>Drukregelstation</v>
          </cell>
          <cell r="S14" t="str">
            <v>Special Care (Hotfloor)</v>
          </cell>
          <cell r="V14" t="str">
            <v>KDR</v>
          </cell>
          <cell r="W14">
            <v>55</v>
          </cell>
          <cell r="AE14">
            <v>2008</v>
          </cell>
          <cell r="AK14">
            <v>0</v>
          </cell>
        </row>
        <row r="15">
          <cell r="E15" t="str">
            <v>BD_00_68_5405</v>
          </cell>
          <cell r="G15" t="str">
            <v>In gebruik</v>
          </cell>
          <cell r="H15" t="str">
            <v>Beoordeeld</v>
          </cell>
          <cell r="I15" t="str">
            <v>Drukregelstation medische lucht t.b.v. Ad</v>
          </cell>
          <cell r="K15">
            <v>44927</v>
          </cell>
          <cell r="L15" t="str">
            <v>p82.22.82</v>
          </cell>
          <cell r="M15" t="str">
            <v>Drukregelstation</v>
          </cell>
          <cell r="O15">
            <v>54</v>
          </cell>
          <cell r="P15" t="str">
            <v>Gassen</v>
          </cell>
          <cell r="Q15" t="str">
            <v>15.54.36</v>
          </cell>
          <cell r="R15" t="str">
            <v>Drukregelstation</v>
          </cell>
          <cell r="S15" t="str">
            <v>Special Care (Hotfloor)</v>
          </cell>
          <cell r="AK15">
            <v>0</v>
          </cell>
        </row>
        <row r="16">
          <cell r="E16" t="str">
            <v>BD_00_XX_5400</v>
          </cell>
          <cell r="G16" t="str">
            <v>In gebruik</v>
          </cell>
          <cell r="H16" t="str">
            <v>Beoordeeld</v>
          </cell>
          <cell r="I16" t="str">
            <v>Drukregelstation zuurstof</v>
          </cell>
          <cell r="K16">
            <v>44927</v>
          </cell>
          <cell r="L16" t="str">
            <v>p82.22.82</v>
          </cell>
          <cell r="M16" t="str">
            <v>Drukregelstation</v>
          </cell>
          <cell r="O16">
            <v>54</v>
          </cell>
          <cell r="P16" t="str">
            <v>Gassen</v>
          </cell>
          <cell r="Q16" t="str">
            <v>15.54.36</v>
          </cell>
          <cell r="R16" t="str">
            <v>Drukregelstation</v>
          </cell>
          <cell r="S16" t="str">
            <v>Special Care (Hotfloor)</v>
          </cell>
          <cell r="V16" t="str">
            <v>KDR</v>
          </cell>
          <cell r="W16">
            <v>55</v>
          </cell>
          <cell r="AE16">
            <v>2008</v>
          </cell>
          <cell r="AK16">
            <v>0</v>
          </cell>
        </row>
        <row r="17">
          <cell r="E17" t="str">
            <v>BD_0000_5400</v>
          </cell>
          <cell r="F17" t="str">
            <v>BD__AXXX_5401</v>
          </cell>
          <cell r="G17" t="str">
            <v>In gebruik</v>
          </cell>
          <cell r="H17" t="str">
            <v>Beoordeeld</v>
          </cell>
          <cell r="I17" t="str">
            <v>Leidingnet medische gassen vacuüm</v>
          </cell>
          <cell r="K17">
            <v>41640</v>
          </cell>
          <cell r="L17" t="str">
            <v>p54.10</v>
          </cell>
          <cell r="M17" t="str">
            <v>leidingsystemen, medische gassen</v>
          </cell>
          <cell r="N17" t="str">
            <v>Medische gassen distributiesysteem, leidingnet</v>
          </cell>
          <cell r="O17">
            <v>54</v>
          </cell>
          <cell r="P17" t="str">
            <v>Gassen</v>
          </cell>
          <cell r="Q17" t="str">
            <v>15.54.34</v>
          </cell>
          <cell r="R17" t="str">
            <v>Leidingnet medicinale gassen</v>
          </cell>
          <cell r="S17" t="str">
            <v>Special Care (Hotfloor)</v>
          </cell>
          <cell r="Z17">
            <v>37257</v>
          </cell>
          <cell r="AE17">
            <v>2002</v>
          </cell>
          <cell r="AK17">
            <v>500</v>
          </cell>
        </row>
        <row r="18">
          <cell r="E18" t="str">
            <v>BD_0000_5401</v>
          </cell>
          <cell r="F18" t="str">
            <v>BD__AXXX_5401</v>
          </cell>
          <cell r="G18" t="str">
            <v>In gebruik</v>
          </cell>
          <cell r="H18" t="str">
            <v>Beoordeeld</v>
          </cell>
          <cell r="I18" t="str">
            <v>Leidingnet medische gassen perslucht</v>
          </cell>
          <cell r="K18">
            <v>41640</v>
          </cell>
          <cell r="L18" t="str">
            <v>p54.10</v>
          </cell>
          <cell r="M18" t="str">
            <v>leidingsystemen, medische gassen</v>
          </cell>
          <cell r="N18" t="str">
            <v>Medische gassen distributiesysteem, leidingnet</v>
          </cell>
          <cell r="O18">
            <v>54</v>
          </cell>
          <cell r="P18" t="str">
            <v>Gassen</v>
          </cell>
          <cell r="Q18" t="str">
            <v>15.54.34</v>
          </cell>
          <cell r="R18" t="str">
            <v>Leidingnet medicinale gassen</v>
          </cell>
          <cell r="S18" t="str">
            <v>Special Care (Hotfloor)</v>
          </cell>
          <cell r="Z18">
            <v>37257</v>
          </cell>
          <cell r="AE18">
            <v>2002</v>
          </cell>
          <cell r="AK18">
            <v>600</v>
          </cell>
        </row>
        <row r="19">
          <cell r="E19" t="str">
            <v>BD_0000_5402</v>
          </cell>
          <cell r="F19" t="str">
            <v>BD__AXXX_5401</v>
          </cell>
          <cell r="G19" t="str">
            <v>In gebruik</v>
          </cell>
          <cell r="H19" t="str">
            <v>Beoordeeld</v>
          </cell>
          <cell r="I19" t="str">
            <v>Leidingnet technische gassen perslucht</v>
          </cell>
          <cell r="K19">
            <v>41640</v>
          </cell>
          <cell r="L19" t="str">
            <v>p54.10</v>
          </cell>
          <cell r="M19" t="str">
            <v>leidingsystemen, medische gassen</v>
          </cell>
          <cell r="N19" t="str">
            <v>Medische gassen distributiesysteem, leidingnet</v>
          </cell>
          <cell r="O19">
            <v>54</v>
          </cell>
          <cell r="P19" t="str">
            <v>Gassen</v>
          </cell>
          <cell r="Q19" t="str">
            <v>15.54.34</v>
          </cell>
          <cell r="R19" t="str">
            <v>Leidingnet medicinale gassen</v>
          </cell>
          <cell r="S19" t="str">
            <v>Special Care (Hotfloor)</v>
          </cell>
          <cell r="AK19">
            <v>100</v>
          </cell>
        </row>
        <row r="20">
          <cell r="E20" t="str">
            <v>BE__AXXX_5401</v>
          </cell>
          <cell r="G20" t="str">
            <v>In gebruik</v>
          </cell>
          <cell r="H20" t="str">
            <v>Beoordeeld</v>
          </cell>
          <cell r="I20" t="str">
            <v>Leidingnet medische gassen vacuüm</v>
          </cell>
          <cell r="K20">
            <v>41640</v>
          </cell>
          <cell r="L20" t="str">
            <v>p54.10</v>
          </cell>
          <cell r="M20" t="str">
            <v>leidingsystemen, medische gassen</v>
          </cell>
          <cell r="N20" t="str">
            <v>Medische gassen distributiesysteem, leidingnet</v>
          </cell>
          <cell r="O20">
            <v>54</v>
          </cell>
          <cell r="P20" t="str">
            <v>Gassen</v>
          </cell>
          <cell r="Q20" t="str">
            <v>15.54.34</v>
          </cell>
          <cell r="R20" t="str">
            <v>Leidingnet medicinale gassen</v>
          </cell>
          <cell r="S20" t="str">
            <v>Special Care (Hotfloor)</v>
          </cell>
          <cell r="Z20">
            <v>34700</v>
          </cell>
          <cell r="AE20">
            <v>1995</v>
          </cell>
          <cell r="AK20">
            <v>300</v>
          </cell>
        </row>
        <row r="21">
          <cell r="E21" t="str">
            <v>BE_0105A_5401</v>
          </cell>
          <cell r="G21" t="str">
            <v>In gebruik</v>
          </cell>
          <cell r="H21" t="str">
            <v>Beoordeeld</v>
          </cell>
          <cell r="I21" t="str">
            <v>Decentrale gassen station A208 CO2 2x2 met Lijnregelaar</v>
          </cell>
          <cell r="K21">
            <v>45170</v>
          </cell>
          <cell r="L21" t="str">
            <v>p54.15F</v>
          </cell>
          <cell r="M21" t="str">
            <v>Decentrale opstelling medische gassen</v>
          </cell>
          <cell r="O21">
            <v>54</v>
          </cell>
          <cell r="P21" t="str">
            <v>Gassen</v>
          </cell>
          <cell r="Q21" t="str">
            <v>15.54.50</v>
          </cell>
          <cell r="R21" t="str">
            <v>Decentrale medische gassen</v>
          </cell>
          <cell r="S21" t="str">
            <v>Locatieteam (Hotel en werkplaats)</v>
          </cell>
          <cell r="AK21">
            <v>0</v>
          </cell>
        </row>
        <row r="22">
          <cell r="E22" t="str">
            <v>BE_0105A_5401</v>
          </cell>
          <cell r="G22" t="str">
            <v>In gebruik</v>
          </cell>
          <cell r="H22" t="str">
            <v>Beoordeeld</v>
          </cell>
          <cell r="I22" t="str">
            <v>Decentrale gassen station A208 CO2 2x2 met Lijnregelaar</v>
          </cell>
          <cell r="K22">
            <v>45078</v>
          </cell>
          <cell r="L22" t="str">
            <v>p54.15Fa</v>
          </cell>
          <cell r="M22" t="str">
            <v>Hoge druk slangen decentrale medische gassen</v>
          </cell>
          <cell r="O22">
            <v>54</v>
          </cell>
          <cell r="P22" t="str">
            <v>Gassen</v>
          </cell>
          <cell r="Q22" t="str">
            <v>15.54.50</v>
          </cell>
          <cell r="R22" t="str">
            <v>Decentrale medische gassen</v>
          </cell>
          <cell r="S22" t="str">
            <v>Locatieteam (Hotel en werkplaats)</v>
          </cell>
          <cell r="AK22">
            <v>0</v>
          </cell>
        </row>
        <row r="23">
          <cell r="E23" t="str">
            <v>BE_0105A_5402</v>
          </cell>
          <cell r="G23" t="str">
            <v>In gebruik</v>
          </cell>
          <cell r="H23" t="str">
            <v>Beoordeeld</v>
          </cell>
          <cell r="I23" t="str">
            <v>Decentrale gassen station A208 N2 2x2 met Lijnregelaar</v>
          </cell>
          <cell r="K23">
            <v>45170</v>
          </cell>
          <cell r="L23" t="str">
            <v>p54.15F</v>
          </cell>
          <cell r="M23" t="str">
            <v>Decentrale opstelling medische gassen</v>
          </cell>
          <cell r="O23">
            <v>54</v>
          </cell>
          <cell r="P23" t="str">
            <v>Gassen</v>
          </cell>
          <cell r="Q23" t="str">
            <v>15.54.50</v>
          </cell>
          <cell r="R23" t="str">
            <v>Decentrale medische gassen</v>
          </cell>
          <cell r="S23" t="str">
            <v>Locatieteam (Hotel en werkplaats)</v>
          </cell>
          <cell r="AK23">
            <v>0</v>
          </cell>
        </row>
        <row r="24">
          <cell r="E24" t="str">
            <v>BE_0105A_5402</v>
          </cell>
          <cell r="G24" t="str">
            <v>In gebruik</v>
          </cell>
          <cell r="H24" t="str">
            <v>Beoordeeld</v>
          </cell>
          <cell r="I24" t="str">
            <v>Decentrale gassen station A208 N2 2x2 met Lijnregelaar</v>
          </cell>
          <cell r="K24">
            <v>45078</v>
          </cell>
          <cell r="L24" t="str">
            <v>p54.15Fa</v>
          </cell>
          <cell r="M24" t="str">
            <v>Hoge druk slangen decentrale medische gassen</v>
          </cell>
          <cell r="O24">
            <v>54</v>
          </cell>
          <cell r="P24" t="str">
            <v>Gassen</v>
          </cell>
          <cell r="Q24" t="str">
            <v>15.54.50</v>
          </cell>
          <cell r="R24" t="str">
            <v>Decentrale medische gassen</v>
          </cell>
          <cell r="S24" t="str">
            <v>Locatieteam (Hotel en werkplaats)</v>
          </cell>
          <cell r="AK24">
            <v>0</v>
          </cell>
        </row>
        <row r="25">
          <cell r="E25" t="str">
            <v>BE_0245_5401</v>
          </cell>
          <cell r="G25" t="str">
            <v>Niet in gebruik</v>
          </cell>
          <cell r="H25" t="str">
            <v>Uitgesteld</v>
          </cell>
          <cell r="I25" t="str">
            <v>Decentrale gassen station A208 N2 2x1 met Lijnregelaar</v>
          </cell>
          <cell r="K25">
            <v>45170</v>
          </cell>
          <cell r="L25" t="str">
            <v>p54.15F</v>
          </cell>
          <cell r="M25" t="str">
            <v>Decentrale opstelling medische gassen</v>
          </cell>
          <cell r="N25" t="str">
            <v>in gassen kast op de gang tegen over Be-262B</v>
          </cell>
          <cell r="O25">
            <v>54</v>
          </cell>
          <cell r="P25" t="str">
            <v>Gassen</v>
          </cell>
          <cell r="Q25" t="str">
            <v>15.54.50</v>
          </cell>
          <cell r="R25" t="str">
            <v>Decentrale medische gassen</v>
          </cell>
          <cell r="S25" t="str">
            <v>Locatieteam (Hotel en werkplaats)</v>
          </cell>
          <cell r="AK25">
            <v>0</v>
          </cell>
        </row>
        <row r="26">
          <cell r="E26" t="str">
            <v>BE_0245_5401</v>
          </cell>
          <cell r="G26" t="str">
            <v>Niet in gebruik</v>
          </cell>
          <cell r="H26" t="str">
            <v>Uitgesteld</v>
          </cell>
          <cell r="I26" t="str">
            <v>Decentrale gassen station A208 N2 2x1 met Lijnregelaar</v>
          </cell>
          <cell r="K26">
            <v>45078</v>
          </cell>
          <cell r="L26" t="str">
            <v>p54.15Fa</v>
          </cell>
          <cell r="M26" t="str">
            <v>Hoge druk slangen decentrale medische gassen</v>
          </cell>
          <cell r="N26" t="str">
            <v>in gassen kast op de gang tegen over Be-262B</v>
          </cell>
          <cell r="O26">
            <v>54</v>
          </cell>
          <cell r="P26" t="str">
            <v>Gassen</v>
          </cell>
          <cell r="Q26" t="str">
            <v>15.54.50</v>
          </cell>
          <cell r="R26" t="str">
            <v>Decentrale medische gassen</v>
          </cell>
          <cell r="S26" t="str">
            <v>Locatieteam (Hotel en werkplaats)</v>
          </cell>
          <cell r="AK26">
            <v>0</v>
          </cell>
        </row>
        <row r="27">
          <cell r="E27" t="str">
            <v>CA__AXXX_5401</v>
          </cell>
          <cell r="G27" t="str">
            <v>In gebruik</v>
          </cell>
          <cell r="H27" t="str">
            <v>Niet-beoordeeld</v>
          </cell>
          <cell r="I27" t="str">
            <v>Leidingnet medische gassen</v>
          </cell>
          <cell r="K27">
            <v>44927</v>
          </cell>
          <cell r="L27" t="str">
            <v>p15.54.34</v>
          </cell>
          <cell r="M27" t="str">
            <v>Leidingnet medicinale gassen</v>
          </cell>
          <cell r="N27" t="str">
            <v>Medische gassen distributiesysteem, leidingnet</v>
          </cell>
          <cell r="O27">
            <v>54</v>
          </cell>
          <cell r="P27" t="str">
            <v>Gassen</v>
          </cell>
          <cell r="Q27" t="str">
            <v>15.54.34</v>
          </cell>
          <cell r="R27" t="str">
            <v>Leidingnet medicinale gassen</v>
          </cell>
          <cell r="AK27">
            <v>1278</v>
          </cell>
        </row>
        <row r="28">
          <cell r="E28" t="str">
            <v>CA_K1_24_5401</v>
          </cell>
          <cell r="G28" t="str">
            <v>In gebruik</v>
          </cell>
          <cell r="H28" t="str">
            <v>Beoordeeld</v>
          </cell>
          <cell r="I28" t="str">
            <v>Drukregelstation Zuurstof</v>
          </cell>
          <cell r="K28">
            <v>44927</v>
          </cell>
          <cell r="L28" t="str">
            <v>p82.22.82</v>
          </cell>
          <cell r="M28" t="str">
            <v>Drukregelstation</v>
          </cell>
          <cell r="O28">
            <v>54</v>
          </cell>
          <cell r="P28" t="str">
            <v>Gassen</v>
          </cell>
          <cell r="Q28" t="str">
            <v>15.54.36</v>
          </cell>
          <cell r="R28" t="str">
            <v>Drukregelstation</v>
          </cell>
          <cell r="S28" t="str">
            <v>Special Care (Hotfloor)</v>
          </cell>
          <cell r="V28" t="str">
            <v>KDR</v>
          </cell>
          <cell r="W28">
            <v>55</v>
          </cell>
          <cell r="AK28">
            <v>0</v>
          </cell>
        </row>
        <row r="29">
          <cell r="E29" t="str">
            <v>CA_K1_24_5402</v>
          </cell>
          <cell r="G29" t="str">
            <v>In gebruik</v>
          </cell>
          <cell r="H29" t="str">
            <v>Beoordeeld</v>
          </cell>
          <cell r="I29" t="str">
            <v>Drukregelstation Zuurstof</v>
          </cell>
          <cell r="K29">
            <v>44927</v>
          </cell>
          <cell r="L29" t="str">
            <v>p82.22.82</v>
          </cell>
          <cell r="M29" t="str">
            <v>Drukregelstation</v>
          </cell>
          <cell r="O29">
            <v>54</v>
          </cell>
          <cell r="P29" t="str">
            <v>Gassen</v>
          </cell>
          <cell r="Q29" t="str">
            <v>15.54.36</v>
          </cell>
          <cell r="R29" t="str">
            <v>Drukregelstation</v>
          </cell>
          <cell r="S29" t="str">
            <v>Special Care (Hotfloor)</v>
          </cell>
          <cell r="V29" t="str">
            <v>KDR</v>
          </cell>
          <cell r="W29">
            <v>55</v>
          </cell>
          <cell r="AK29">
            <v>0</v>
          </cell>
        </row>
        <row r="30">
          <cell r="E30" t="str">
            <v>CB__AXXX_5401</v>
          </cell>
          <cell r="G30" t="str">
            <v>In gebruik</v>
          </cell>
          <cell r="H30" t="str">
            <v>Beoordeeld</v>
          </cell>
          <cell r="I30" t="str">
            <v>Leidingnet medische gassen</v>
          </cell>
          <cell r="K30">
            <v>45078</v>
          </cell>
          <cell r="L30" t="str">
            <v>p15.54.34</v>
          </cell>
          <cell r="M30" t="str">
            <v>Leidingnet medicinale gassen</v>
          </cell>
          <cell r="N30" t="str">
            <v>Medische gassen distributiesysteem, leidingnet</v>
          </cell>
          <cell r="O30">
            <v>54</v>
          </cell>
          <cell r="P30" t="str">
            <v>Gassen</v>
          </cell>
          <cell r="Q30" t="str">
            <v>15.54.34</v>
          </cell>
          <cell r="R30" t="str">
            <v>Leidingnet medicinale gassen</v>
          </cell>
          <cell r="Z30">
            <v>42359</v>
          </cell>
          <cell r="AE30">
            <v>2015</v>
          </cell>
          <cell r="AK30">
            <v>0</v>
          </cell>
        </row>
        <row r="31">
          <cell r="E31" t="str">
            <v>CB__AXXX_5402</v>
          </cell>
          <cell r="F31" t="str">
            <v>CB__AXXX_5401</v>
          </cell>
          <cell r="G31" t="str">
            <v>In gebruik</v>
          </cell>
          <cell r="H31" t="str">
            <v>Beoordeeld</v>
          </cell>
          <cell r="I31" t="str">
            <v>Leidingnet medische gassen perslucht</v>
          </cell>
          <cell r="K31">
            <v>45078</v>
          </cell>
          <cell r="L31" t="str">
            <v>p15.54.34</v>
          </cell>
          <cell r="M31" t="str">
            <v>Leidingnet medicinale gassen</v>
          </cell>
          <cell r="N31" t="str">
            <v>Medische gassen distributiesysteem, leidingnet</v>
          </cell>
          <cell r="O31">
            <v>54</v>
          </cell>
          <cell r="P31" t="str">
            <v>Gassen</v>
          </cell>
          <cell r="Q31" t="str">
            <v>15.54.34</v>
          </cell>
          <cell r="R31" t="str">
            <v>Leidingnet medicinale gassen</v>
          </cell>
          <cell r="Z31">
            <v>42359</v>
          </cell>
          <cell r="AE31">
            <v>2015</v>
          </cell>
          <cell r="AK31">
            <v>0</v>
          </cell>
        </row>
        <row r="32">
          <cell r="E32" t="str">
            <v>CB_00_03_5401</v>
          </cell>
          <cell r="G32" t="str">
            <v>In gebruik</v>
          </cell>
          <cell r="H32" t="str">
            <v>Beoordeeld</v>
          </cell>
          <cell r="I32" t="str">
            <v>Decentrale gassen station keuzegas</v>
          </cell>
          <cell r="K32">
            <v>42887</v>
          </cell>
          <cell r="L32" t="str">
            <v>p54.15F</v>
          </cell>
          <cell r="M32" t="str">
            <v>Decentrale opstelling medische gassen</v>
          </cell>
          <cell r="N32" t="str">
            <v>Gassen rad/ niet-GMP kast 3, Keuzegas</v>
          </cell>
          <cell r="O32">
            <v>54</v>
          </cell>
          <cell r="P32" t="str">
            <v>Gassen</v>
          </cell>
          <cell r="Q32" t="str">
            <v>15.54.50</v>
          </cell>
          <cell r="R32" t="str">
            <v>Decentrale medische gassen</v>
          </cell>
          <cell r="S32" t="str">
            <v>Locatieteam (Hotel en werkplaats)</v>
          </cell>
          <cell r="V32" t="str">
            <v>DRUVA</v>
          </cell>
          <cell r="Z32">
            <v>42359</v>
          </cell>
          <cell r="AE32">
            <v>2015</v>
          </cell>
          <cell r="AK32">
            <v>0</v>
          </cell>
        </row>
        <row r="33">
          <cell r="E33" t="str">
            <v>CB_00_03_5401</v>
          </cell>
          <cell r="G33" t="str">
            <v>In gebruik</v>
          </cell>
          <cell r="H33" t="str">
            <v>Uitgesteld</v>
          </cell>
          <cell r="I33" t="str">
            <v>Decentrale gassen station keuzegas</v>
          </cell>
          <cell r="K33">
            <v>42887</v>
          </cell>
          <cell r="L33" t="str">
            <v>p54.15Fa</v>
          </cell>
          <cell r="M33" t="str">
            <v>Hoge druk slangen decentrale medische gassen</v>
          </cell>
          <cell r="N33" t="str">
            <v>Gassen rad/ niet-GMP kast 3, Keuzegas</v>
          </cell>
          <cell r="O33">
            <v>54</v>
          </cell>
          <cell r="P33" t="str">
            <v>Gassen</v>
          </cell>
          <cell r="Q33" t="str">
            <v>15.54.50</v>
          </cell>
          <cell r="R33" t="str">
            <v>Decentrale medische gassen</v>
          </cell>
          <cell r="S33" t="str">
            <v>Locatieteam (Hotel en werkplaats)</v>
          </cell>
          <cell r="V33" t="str">
            <v>DRUVA</v>
          </cell>
          <cell r="Z33">
            <v>42359</v>
          </cell>
          <cell r="AE33">
            <v>2015</v>
          </cell>
          <cell r="AK33">
            <v>0</v>
          </cell>
        </row>
        <row r="34">
          <cell r="E34" t="str">
            <v>CB_00_03_5402</v>
          </cell>
          <cell r="G34" t="str">
            <v>In gebruik</v>
          </cell>
          <cell r="H34" t="str">
            <v>Beoordeeld</v>
          </cell>
          <cell r="I34" t="str">
            <v>Decentrale gassen station N2</v>
          </cell>
          <cell r="K34">
            <v>44166</v>
          </cell>
          <cell r="L34" t="str">
            <v>p54.15Fa</v>
          </cell>
          <cell r="M34" t="str">
            <v>Hoge druk slangen decentrale medische gassen</v>
          </cell>
          <cell r="N34" t="str">
            <v>Gassen rad/ niet-GMP kast 3, N2 GA17</v>
          </cell>
          <cell r="O34">
            <v>54</v>
          </cell>
          <cell r="P34" t="str">
            <v>Gassen</v>
          </cell>
          <cell r="Q34" t="str">
            <v>15.54.50</v>
          </cell>
          <cell r="R34" t="str">
            <v>Decentrale medische gassen</v>
          </cell>
          <cell r="S34" t="str">
            <v>Locatieteam (Hotel en werkplaats)</v>
          </cell>
          <cell r="V34" t="str">
            <v>DRUVA</v>
          </cell>
          <cell r="Z34">
            <v>42359</v>
          </cell>
          <cell r="AE34">
            <v>2015</v>
          </cell>
          <cell r="AK34">
            <v>0</v>
          </cell>
        </row>
        <row r="35">
          <cell r="E35" t="str">
            <v>CB_00_03_5402</v>
          </cell>
          <cell r="G35" t="str">
            <v>In gebruik</v>
          </cell>
          <cell r="H35" t="str">
            <v>Beoordeeld</v>
          </cell>
          <cell r="I35" t="str">
            <v>Decentrale gassen station N2</v>
          </cell>
          <cell r="K35">
            <v>42887</v>
          </cell>
          <cell r="L35" t="str">
            <v>p54.15F</v>
          </cell>
          <cell r="M35" t="str">
            <v>Decentrale opstelling medische gassen</v>
          </cell>
          <cell r="N35" t="str">
            <v>Gassen rad/ niet-GMP kast 3, N2 GA17</v>
          </cell>
          <cell r="O35">
            <v>54</v>
          </cell>
          <cell r="P35" t="str">
            <v>Gassen</v>
          </cell>
          <cell r="Q35" t="str">
            <v>15.54.50</v>
          </cell>
          <cell r="R35" t="str">
            <v>Decentrale medische gassen</v>
          </cell>
          <cell r="S35" t="str">
            <v>Locatieteam (Hotel en werkplaats)</v>
          </cell>
          <cell r="V35" t="str">
            <v>DRUVA</v>
          </cell>
          <cell r="Z35">
            <v>42359</v>
          </cell>
          <cell r="AE35">
            <v>2015</v>
          </cell>
          <cell r="AK35">
            <v>0</v>
          </cell>
        </row>
        <row r="36">
          <cell r="E36" t="str">
            <v>CB_00_03_5403</v>
          </cell>
          <cell r="G36" t="str">
            <v>In gebruik</v>
          </cell>
          <cell r="H36" t="str">
            <v>Beoordeeld</v>
          </cell>
          <cell r="I36" t="str">
            <v>Decentrale gassen station N2</v>
          </cell>
          <cell r="K36">
            <v>42887</v>
          </cell>
          <cell r="L36" t="str">
            <v>p54.15F</v>
          </cell>
          <cell r="M36" t="str">
            <v>Decentrale opstelling medische gassen</v>
          </cell>
          <cell r="N36" t="str">
            <v>Gassen rad/ niet-GMP kast 3, N2 GA21</v>
          </cell>
          <cell r="O36">
            <v>54</v>
          </cell>
          <cell r="P36" t="str">
            <v>Gassen</v>
          </cell>
          <cell r="Q36" t="str">
            <v>15.54.50</v>
          </cell>
          <cell r="R36" t="str">
            <v>Decentrale medische gassen</v>
          </cell>
          <cell r="S36" t="str">
            <v>Locatieteam (Hotel en werkplaats)</v>
          </cell>
          <cell r="V36" t="str">
            <v>DRUVA</v>
          </cell>
          <cell r="Z36">
            <v>42359</v>
          </cell>
          <cell r="AE36">
            <v>2015</v>
          </cell>
          <cell r="AK36">
            <v>0</v>
          </cell>
        </row>
        <row r="37">
          <cell r="E37" t="str">
            <v>CB_00_03_5403</v>
          </cell>
          <cell r="G37" t="str">
            <v>In gebruik</v>
          </cell>
          <cell r="H37" t="str">
            <v>Uitgesteld</v>
          </cell>
          <cell r="I37" t="str">
            <v>Decentrale gassen station N2</v>
          </cell>
          <cell r="K37">
            <v>42887</v>
          </cell>
          <cell r="L37" t="str">
            <v>p54.15Fa</v>
          </cell>
          <cell r="M37" t="str">
            <v>Hoge druk slangen decentrale medische gassen</v>
          </cell>
          <cell r="N37" t="str">
            <v>Gassen rad/ niet-GMP kast 3, N2 GA21</v>
          </cell>
          <cell r="O37">
            <v>54</v>
          </cell>
          <cell r="P37" t="str">
            <v>Gassen</v>
          </cell>
          <cell r="Q37" t="str">
            <v>15.54.50</v>
          </cell>
          <cell r="R37" t="str">
            <v>Decentrale medische gassen</v>
          </cell>
          <cell r="S37" t="str">
            <v>Locatieteam (Hotel en werkplaats)</v>
          </cell>
          <cell r="V37" t="str">
            <v>DRUVA</v>
          </cell>
          <cell r="Z37">
            <v>42359</v>
          </cell>
          <cell r="AE37">
            <v>2015</v>
          </cell>
          <cell r="AK37">
            <v>0</v>
          </cell>
        </row>
        <row r="38">
          <cell r="E38" t="str">
            <v>CB_00_03_5404</v>
          </cell>
          <cell r="G38" t="str">
            <v>In gebruik</v>
          </cell>
          <cell r="H38" t="str">
            <v>Beoordeeld</v>
          </cell>
          <cell r="I38" t="str">
            <v>Decentrale gassen station He</v>
          </cell>
          <cell r="K38">
            <v>42887</v>
          </cell>
          <cell r="L38" t="str">
            <v>p54.15F</v>
          </cell>
          <cell r="M38" t="str">
            <v>Decentrale opstelling medische gassen</v>
          </cell>
          <cell r="N38" t="str">
            <v>Gassen rad/ niet-GMP kast 3, GA26</v>
          </cell>
          <cell r="O38">
            <v>54</v>
          </cell>
          <cell r="P38" t="str">
            <v>Gassen</v>
          </cell>
          <cell r="Q38" t="str">
            <v>15.54.50</v>
          </cell>
          <cell r="R38" t="str">
            <v>Decentrale medische gassen</v>
          </cell>
          <cell r="S38" t="str">
            <v>Locatieteam (Hotel en werkplaats)</v>
          </cell>
          <cell r="V38" t="str">
            <v>DRUVA</v>
          </cell>
          <cell r="Z38">
            <v>42359</v>
          </cell>
          <cell r="AE38">
            <v>2015</v>
          </cell>
          <cell r="AK38">
            <v>0</v>
          </cell>
        </row>
        <row r="39">
          <cell r="E39" t="str">
            <v>CB_00_03_5404</v>
          </cell>
          <cell r="G39" t="str">
            <v>In gebruik</v>
          </cell>
          <cell r="H39" t="str">
            <v>Uitgesteld</v>
          </cell>
          <cell r="I39" t="str">
            <v>Decentrale gassen station He</v>
          </cell>
          <cell r="K39">
            <v>42887</v>
          </cell>
          <cell r="L39" t="str">
            <v>p54.15Fa</v>
          </cell>
          <cell r="M39" t="str">
            <v>Hoge druk slangen decentrale medische gassen</v>
          </cell>
          <cell r="N39" t="str">
            <v>Gassen rad/ niet-GMP kast 3, GA26</v>
          </cell>
          <cell r="O39">
            <v>54</v>
          </cell>
          <cell r="P39" t="str">
            <v>Gassen</v>
          </cell>
          <cell r="Q39" t="str">
            <v>15.54.50</v>
          </cell>
          <cell r="R39" t="str">
            <v>Decentrale medische gassen</v>
          </cell>
          <cell r="S39" t="str">
            <v>Locatieteam (Hotel en werkplaats)</v>
          </cell>
          <cell r="V39" t="str">
            <v>DRUVA</v>
          </cell>
          <cell r="Z39">
            <v>42359</v>
          </cell>
          <cell r="AE39">
            <v>2015</v>
          </cell>
          <cell r="AK39">
            <v>0</v>
          </cell>
        </row>
        <row r="40">
          <cell r="E40" t="str">
            <v>CB_00_03_5405</v>
          </cell>
          <cell r="G40" t="str">
            <v>In gebruik</v>
          </cell>
          <cell r="H40" t="str">
            <v>Beoordeeld</v>
          </cell>
          <cell r="I40" t="str">
            <v>Decentrale gassen station N2</v>
          </cell>
          <cell r="K40">
            <v>42887</v>
          </cell>
          <cell r="L40" t="str">
            <v>p54.15F</v>
          </cell>
          <cell r="M40" t="str">
            <v>Decentrale opstelling medische gassen</v>
          </cell>
          <cell r="N40" t="str">
            <v>Gassen rad/ niet-GMP kast 4, N2 GA20 (2 flessen)</v>
          </cell>
          <cell r="O40">
            <v>54</v>
          </cell>
          <cell r="P40" t="str">
            <v>Gassen</v>
          </cell>
          <cell r="Q40" t="str">
            <v>15.54.50</v>
          </cell>
          <cell r="R40" t="str">
            <v>Decentrale medische gassen</v>
          </cell>
          <cell r="S40" t="str">
            <v>Locatieteam (Hotel en werkplaats)</v>
          </cell>
          <cell r="V40" t="str">
            <v>DRUVA</v>
          </cell>
          <cell r="Z40">
            <v>42359</v>
          </cell>
          <cell r="AE40">
            <v>2015</v>
          </cell>
          <cell r="AK40">
            <v>0</v>
          </cell>
        </row>
        <row r="41">
          <cell r="E41" t="str">
            <v>CB_00_03_5405</v>
          </cell>
          <cell r="G41" t="str">
            <v>In gebruik</v>
          </cell>
          <cell r="H41" t="str">
            <v>Uitgesteld</v>
          </cell>
          <cell r="I41" t="str">
            <v>Decentrale gassen station N2</v>
          </cell>
          <cell r="K41">
            <v>42887</v>
          </cell>
          <cell r="L41" t="str">
            <v>p54.15Fa</v>
          </cell>
          <cell r="M41" t="str">
            <v>Hoge druk slangen decentrale medische gassen</v>
          </cell>
          <cell r="N41" t="str">
            <v>Gassen rad/ niet-GMP kast 4, N2 GA20 (2 flessen)</v>
          </cell>
          <cell r="O41">
            <v>54</v>
          </cell>
          <cell r="P41" t="str">
            <v>Gassen</v>
          </cell>
          <cell r="Q41" t="str">
            <v>15.54.50</v>
          </cell>
          <cell r="R41" t="str">
            <v>Decentrale medische gassen</v>
          </cell>
          <cell r="S41" t="str">
            <v>Locatieteam (Hotel en werkplaats)</v>
          </cell>
          <cell r="V41" t="str">
            <v>DRUVA</v>
          </cell>
          <cell r="Z41">
            <v>42359</v>
          </cell>
          <cell r="AE41">
            <v>2015</v>
          </cell>
          <cell r="AK41">
            <v>0</v>
          </cell>
        </row>
        <row r="42">
          <cell r="E42" t="str">
            <v>CB_00_03_5406</v>
          </cell>
          <cell r="G42" t="str">
            <v>In gebruik</v>
          </cell>
          <cell r="H42" t="str">
            <v>Beoordeeld</v>
          </cell>
          <cell r="I42" t="str">
            <v>Decentrale gassen station He</v>
          </cell>
          <cell r="K42">
            <v>44166</v>
          </cell>
          <cell r="L42" t="str">
            <v>p54.15Fa</v>
          </cell>
          <cell r="M42" t="str">
            <v>Hoge druk slangen decentrale medische gassen</v>
          </cell>
          <cell r="N42" t="str">
            <v>Gassen rad/ niet-GMP kast 4, He GA15</v>
          </cell>
          <cell r="O42">
            <v>54</v>
          </cell>
          <cell r="P42" t="str">
            <v>Gassen</v>
          </cell>
          <cell r="Q42" t="str">
            <v>15.54.50</v>
          </cell>
          <cell r="R42" t="str">
            <v>Decentrale medische gassen</v>
          </cell>
          <cell r="S42" t="str">
            <v>Locatieteam (Hotel en werkplaats)</v>
          </cell>
          <cell r="V42" t="str">
            <v>DRUVA</v>
          </cell>
          <cell r="Z42">
            <v>42359</v>
          </cell>
          <cell r="AE42">
            <v>2015</v>
          </cell>
          <cell r="AK42">
            <v>0</v>
          </cell>
        </row>
        <row r="43">
          <cell r="E43" t="str">
            <v>CB_00_03_5406</v>
          </cell>
          <cell r="G43" t="str">
            <v>In gebruik</v>
          </cell>
          <cell r="H43" t="str">
            <v>Beoordeeld</v>
          </cell>
          <cell r="I43" t="str">
            <v>Decentrale gassen station He</v>
          </cell>
          <cell r="K43">
            <v>42887</v>
          </cell>
          <cell r="L43" t="str">
            <v>p54.15F</v>
          </cell>
          <cell r="M43" t="str">
            <v>Decentrale opstelling medische gassen</v>
          </cell>
          <cell r="N43" t="str">
            <v>Gassen rad/ niet-GMP kast 4, He GA15</v>
          </cell>
          <cell r="O43">
            <v>54</v>
          </cell>
          <cell r="P43" t="str">
            <v>Gassen</v>
          </cell>
          <cell r="Q43" t="str">
            <v>15.54.50</v>
          </cell>
          <cell r="R43" t="str">
            <v>Decentrale medische gassen</v>
          </cell>
          <cell r="S43" t="str">
            <v>Locatieteam (Hotel en werkplaats)</v>
          </cell>
          <cell r="V43" t="str">
            <v>DRUVA</v>
          </cell>
          <cell r="Z43">
            <v>42359</v>
          </cell>
          <cell r="AE43">
            <v>2015</v>
          </cell>
          <cell r="AK43">
            <v>0</v>
          </cell>
        </row>
        <row r="44">
          <cell r="E44" t="str">
            <v>CB_00_03_5407</v>
          </cell>
          <cell r="G44" t="str">
            <v>In gebruik</v>
          </cell>
          <cell r="H44" t="str">
            <v>Beoordeeld</v>
          </cell>
          <cell r="I44" t="str">
            <v>Decentrale gassen station H2</v>
          </cell>
          <cell r="K44">
            <v>42887</v>
          </cell>
          <cell r="L44" t="str">
            <v>p54.15F</v>
          </cell>
          <cell r="M44" t="str">
            <v>Decentrale opstelling medische gassen</v>
          </cell>
          <cell r="N44" t="str">
            <v>Gassen rad/ niet-GMP kast 4, H2 GA23</v>
          </cell>
          <cell r="O44">
            <v>54</v>
          </cell>
          <cell r="P44" t="str">
            <v>Gassen</v>
          </cell>
          <cell r="Q44" t="str">
            <v>15.54.50</v>
          </cell>
          <cell r="R44" t="str">
            <v>Decentrale medische gassen</v>
          </cell>
          <cell r="S44" t="str">
            <v>Locatieteam (Hotel en werkplaats)</v>
          </cell>
          <cell r="V44" t="str">
            <v>DRUVA</v>
          </cell>
          <cell r="Z44">
            <v>42359</v>
          </cell>
          <cell r="AE44">
            <v>2015</v>
          </cell>
          <cell r="AK44">
            <v>0</v>
          </cell>
        </row>
        <row r="45">
          <cell r="E45" t="str">
            <v>CB_00_03_5407</v>
          </cell>
          <cell r="G45" t="str">
            <v>In gebruik</v>
          </cell>
          <cell r="H45" t="str">
            <v>Uitgesteld</v>
          </cell>
          <cell r="I45" t="str">
            <v>Decentrale gassen station H2</v>
          </cell>
          <cell r="K45">
            <v>42887</v>
          </cell>
          <cell r="L45" t="str">
            <v>p54.15Fa</v>
          </cell>
          <cell r="M45" t="str">
            <v>Hoge druk slangen decentrale medische gassen</v>
          </cell>
          <cell r="N45" t="str">
            <v>Gassen rad/ niet-GMP kast 4, H2 GA23</v>
          </cell>
          <cell r="O45">
            <v>54</v>
          </cell>
          <cell r="P45" t="str">
            <v>Gassen</v>
          </cell>
          <cell r="Q45" t="str">
            <v>15.54.50</v>
          </cell>
          <cell r="R45" t="str">
            <v>Decentrale medische gassen</v>
          </cell>
          <cell r="S45" t="str">
            <v>Locatieteam (Hotel en werkplaats)</v>
          </cell>
          <cell r="V45" t="str">
            <v>DRUVA</v>
          </cell>
          <cell r="Z45">
            <v>42359</v>
          </cell>
          <cell r="AE45">
            <v>2015</v>
          </cell>
          <cell r="AK45">
            <v>0</v>
          </cell>
        </row>
        <row r="46">
          <cell r="E46" t="str">
            <v>CB_00_03_5408</v>
          </cell>
          <cell r="G46" t="str">
            <v>In gebruik</v>
          </cell>
          <cell r="H46" t="str">
            <v>Beoordeeld</v>
          </cell>
          <cell r="I46" t="str">
            <v>Decentrale gassen station He</v>
          </cell>
          <cell r="K46">
            <v>42887</v>
          </cell>
          <cell r="L46" t="str">
            <v>p54.15F</v>
          </cell>
          <cell r="M46" t="str">
            <v>Decentrale opstelling medische gassen</v>
          </cell>
          <cell r="N46" t="str">
            <v>Gassen cyclotron kast 5, He GA01 (2 flessen)</v>
          </cell>
          <cell r="O46">
            <v>54</v>
          </cell>
          <cell r="P46" t="str">
            <v>Gassen</v>
          </cell>
          <cell r="Q46" t="str">
            <v>15.54.50</v>
          </cell>
          <cell r="R46" t="str">
            <v>Decentrale medische gassen</v>
          </cell>
          <cell r="S46" t="str">
            <v>Locatieteam (Hotel en werkplaats)</v>
          </cell>
          <cell r="V46" t="str">
            <v>DRUVA</v>
          </cell>
          <cell r="Z46">
            <v>42359</v>
          </cell>
          <cell r="AE46">
            <v>2015</v>
          </cell>
          <cell r="AK46">
            <v>0</v>
          </cell>
        </row>
        <row r="47">
          <cell r="E47" t="str">
            <v>CB_00_03_5408</v>
          </cell>
          <cell r="G47" t="str">
            <v>In gebruik</v>
          </cell>
          <cell r="H47" t="str">
            <v>Uitgesteld</v>
          </cell>
          <cell r="I47" t="str">
            <v>Decentrale gassen station He</v>
          </cell>
          <cell r="K47">
            <v>42887</v>
          </cell>
          <cell r="L47" t="str">
            <v>p54.15Fa</v>
          </cell>
          <cell r="M47" t="str">
            <v>Hoge druk slangen decentrale medische gassen</v>
          </cell>
          <cell r="N47" t="str">
            <v>Gassen cyclotron kast 5, He GA01 (2 flessen)</v>
          </cell>
          <cell r="O47">
            <v>54</v>
          </cell>
          <cell r="P47" t="str">
            <v>Gassen</v>
          </cell>
          <cell r="Q47" t="str">
            <v>15.54.50</v>
          </cell>
          <cell r="R47" t="str">
            <v>Decentrale medische gassen</v>
          </cell>
          <cell r="S47" t="str">
            <v>Locatieteam (Hotel en werkplaats)</v>
          </cell>
          <cell r="V47" t="str">
            <v>DRUVA</v>
          </cell>
          <cell r="Z47">
            <v>42359</v>
          </cell>
          <cell r="AE47">
            <v>2015</v>
          </cell>
          <cell r="AK47">
            <v>0</v>
          </cell>
        </row>
        <row r="48">
          <cell r="E48" t="str">
            <v>CB_00_03_5409</v>
          </cell>
          <cell r="G48" t="str">
            <v>In gebruik</v>
          </cell>
          <cell r="H48" t="str">
            <v>Beoordeeld</v>
          </cell>
          <cell r="I48" t="str">
            <v>Decentrale gassen station N2+1%O2</v>
          </cell>
          <cell r="K48">
            <v>42887</v>
          </cell>
          <cell r="L48" t="str">
            <v>p54.15F</v>
          </cell>
          <cell r="M48" t="str">
            <v>Decentrale opstelling medische gassen</v>
          </cell>
          <cell r="N48" t="str">
            <v>Gassen cyclotron kast 5, N2+1%O2 GA09</v>
          </cell>
          <cell r="O48">
            <v>54</v>
          </cell>
          <cell r="P48" t="str">
            <v>Gassen</v>
          </cell>
          <cell r="Q48" t="str">
            <v>15.54.50</v>
          </cell>
          <cell r="R48" t="str">
            <v>Decentrale medische gassen</v>
          </cell>
          <cell r="S48" t="str">
            <v>Locatieteam (Hotel en werkplaats)</v>
          </cell>
          <cell r="V48" t="str">
            <v>DRUVA</v>
          </cell>
          <cell r="Z48">
            <v>42359</v>
          </cell>
          <cell r="AE48">
            <v>2015</v>
          </cell>
          <cell r="AK48">
            <v>0</v>
          </cell>
        </row>
        <row r="49">
          <cell r="E49" t="str">
            <v>CB_00_03_5409</v>
          </cell>
          <cell r="G49" t="str">
            <v>In gebruik</v>
          </cell>
          <cell r="H49" t="str">
            <v>Uitgesteld</v>
          </cell>
          <cell r="I49" t="str">
            <v>Decentrale gassen station N2+1%O2</v>
          </cell>
          <cell r="K49">
            <v>42887</v>
          </cell>
          <cell r="L49" t="str">
            <v>p54.15Fa</v>
          </cell>
          <cell r="M49" t="str">
            <v>Hoge druk slangen decentrale medische gassen</v>
          </cell>
          <cell r="N49" t="str">
            <v>Gassen cyclotron kast 5, N2+1%O2 GA09</v>
          </cell>
          <cell r="O49">
            <v>54</v>
          </cell>
          <cell r="P49" t="str">
            <v>Gassen</v>
          </cell>
          <cell r="Q49" t="str">
            <v>15.54.50</v>
          </cell>
          <cell r="R49" t="str">
            <v>Decentrale medische gassen</v>
          </cell>
          <cell r="S49" t="str">
            <v>Locatieteam (Hotel en werkplaats)</v>
          </cell>
          <cell r="V49" t="str">
            <v>DRUVA</v>
          </cell>
          <cell r="Z49">
            <v>42359</v>
          </cell>
          <cell r="AE49">
            <v>2015</v>
          </cell>
          <cell r="AK49">
            <v>0</v>
          </cell>
        </row>
        <row r="50">
          <cell r="E50" t="str">
            <v>CB_00_03_5410</v>
          </cell>
          <cell r="G50" t="str">
            <v>In gebruik</v>
          </cell>
          <cell r="H50" t="str">
            <v>Beoordeeld</v>
          </cell>
          <cell r="I50" t="str">
            <v>Drukregelstation perslucht (technisch)</v>
          </cell>
          <cell r="K50">
            <v>42736</v>
          </cell>
          <cell r="L50" t="str">
            <v>p82.22.82</v>
          </cell>
          <cell r="M50" t="str">
            <v>Drukregelstation</v>
          </cell>
          <cell r="N50" t="str">
            <v>Technische perslucht tbv Cyclotron</v>
          </cell>
          <cell r="O50">
            <v>54</v>
          </cell>
          <cell r="P50" t="str">
            <v>Gassen</v>
          </cell>
          <cell r="Q50" t="str">
            <v>15.54.36</v>
          </cell>
          <cell r="R50" t="str">
            <v>Drukregelstation</v>
          </cell>
          <cell r="S50" t="str">
            <v>Locatieteam (Hotel en werkplaats)</v>
          </cell>
          <cell r="V50" t="str">
            <v>Norgren</v>
          </cell>
          <cell r="Z50">
            <v>42359</v>
          </cell>
          <cell r="AE50">
            <v>2015</v>
          </cell>
          <cell r="AK50">
            <v>0</v>
          </cell>
        </row>
        <row r="51">
          <cell r="E51" t="str">
            <v>CB_00_04_5401</v>
          </cell>
          <cell r="G51" t="str">
            <v>In gebruik</v>
          </cell>
          <cell r="H51" t="str">
            <v>Beoordeeld</v>
          </cell>
          <cell r="I51" t="str">
            <v>Decentrale gassen station Ar</v>
          </cell>
          <cell r="K51">
            <v>42887</v>
          </cell>
          <cell r="L51" t="str">
            <v>p54.15F</v>
          </cell>
          <cell r="M51" t="str">
            <v>Decentrale opstelling medische gassen</v>
          </cell>
          <cell r="N51" t="str">
            <v>Gassen cyclotron kast 6, Ar GA02</v>
          </cell>
          <cell r="O51">
            <v>54</v>
          </cell>
          <cell r="P51" t="str">
            <v>Gassen</v>
          </cell>
          <cell r="Q51" t="str">
            <v>15.54.50</v>
          </cell>
          <cell r="R51" t="str">
            <v>Decentrale medische gassen</v>
          </cell>
          <cell r="S51" t="str">
            <v>Locatieteam (Hotel en werkplaats)</v>
          </cell>
          <cell r="V51" t="str">
            <v>DRUVA</v>
          </cell>
          <cell r="Z51">
            <v>42359</v>
          </cell>
          <cell r="AE51">
            <v>2015</v>
          </cell>
          <cell r="AK51">
            <v>0</v>
          </cell>
        </row>
        <row r="52">
          <cell r="E52" t="str">
            <v>CB_00_04_5401</v>
          </cell>
          <cell r="G52" t="str">
            <v>In gebruik</v>
          </cell>
          <cell r="H52" t="str">
            <v>Uitgesteld</v>
          </cell>
          <cell r="I52" t="str">
            <v>Decentrale gassen station Ar</v>
          </cell>
          <cell r="K52">
            <v>42887</v>
          </cell>
          <cell r="L52" t="str">
            <v>p54.15Fa</v>
          </cell>
          <cell r="M52" t="str">
            <v>Hoge druk slangen decentrale medische gassen</v>
          </cell>
          <cell r="N52" t="str">
            <v>Gassen cyclotron kast 6, Ar GA02</v>
          </cell>
          <cell r="O52">
            <v>54</v>
          </cell>
          <cell r="P52" t="str">
            <v>Gassen</v>
          </cell>
          <cell r="Q52" t="str">
            <v>15.54.50</v>
          </cell>
          <cell r="R52" t="str">
            <v>Decentrale medische gassen</v>
          </cell>
          <cell r="S52" t="str">
            <v>Locatieteam (Hotel en werkplaats)</v>
          </cell>
          <cell r="V52" t="str">
            <v>DRUVA</v>
          </cell>
          <cell r="Z52">
            <v>42359</v>
          </cell>
          <cell r="AE52">
            <v>2015</v>
          </cell>
          <cell r="AK52">
            <v>0</v>
          </cell>
        </row>
        <row r="53">
          <cell r="E53" t="str">
            <v>CB_00_04_5402</v>
          </cell>
          <cell r="G53" t="str">
            <v>In gebruik</v>
          </cell>
          <cell r="H53" t="str">
            <v>Beoordeeld</v>
          </cell>
          <cell r="I53" t="str">
            <v>Decentrale gassen station H2</v>
          </cell>
          <cell r="K53">
            <v>42887</v>
          </cell>
          <cell r="L53" t="str">
            <v>p54.15F</v>
          </cell>
          <cell r="M53" t="str">
            <v>Decentrale opstelling medische gassen</v>
          </cell>
          <cell r="N53" t="str">
            <v>Gassen cyclotron kast 6, H2 GA03</v>
          </cell>
          <cell r="O53">
            <v>54</v>
          </cell>
          <cell r="P53" t="str">
            <v>Gassen</v>
          </cell>
          <cell r="Q53" t="str">
            <v>15.54.50</v>
          </cell>
          <cell r="R53" t="str">
            <v>Decentrale medische gassen</v>
          </cell>
          <cell r="S53" t="str">
            <v>Locatieteam (Hotel en werkplaats)</v>
          </cell>
          <cell r="V53" t="str">
            <v>DRUVA</v>
          </cell>
          <cell r="Z53">
            <v>42359</v>
          </cell>
          <cell r="AE53">
            <v>2015</v>
          </cell>
          <cell r="AK53">
            <v>0</v>
          </cell>
        </row>
        <row r="54">
          <cell r="E54" t="str">
            <v>CB_00_04_5402</v>
          </cell>
          <cell r="G54" t="str">
            <v>In gebruik</v>
          </cell>
          <cell r="H54" t="str">
            <v>Uitgesteld</v>
          </cell>
          <cell r="I54" t="str">
            <v>Decentrale gassen station H2</v>
          </cell>
          <cell r="K54">
            <v>42887</v>
          </cell>
          <cell r="L54" t="str">
            <v>p54.15Fa</v>
          </cell>
          <cell r="M54" t="str">
            <v>Hoge druk slangen decentrale medische gassen</v>
          </cell>
          <cell r="N54" t="str">
            <v>Gassen cyclotron kast 6, H2 GA03</v>
          </cell>
          <cell r="O54">
            <v>54</v>
          </cell>
          <cell r="P54" t="str">
            <v>Gassen</v>
          </cell>
          <cell r="Q54" t="str">
            <v>15.54.50</v>
          </cell>
          <cell r="R54" t="str">
            <v>Decentrale medische gassen</v>
          </cell>
          <cell r="S54" t="str">
            <v>Locatieteam (Hotel en werkplaats)</v>
          </cell>
          <cell r="V54" t="str">
            <v>DRUVA</v>
          </cell>
          <cell r="Z54">
            <v>42359</v>
          </cell>
          <cell r="AE54">
            <v>2015</v>
          </cell>
          <cell r="AK54">
            <v>0</v>
          </cell>
        </row>
        <row r="55">
          <cell r="E55" t="str">
            <v>CB_00_04_5403</v>
          </cell>
          <cell r="G55" t="str">
            <v>In gebruik</v>
          </cell>
          <cell r="H55" t="str">
            <v>Beoordeeld</v>
          </cell>
          <cell r="I55" t="str">
            <v>Decentrale gassen station He</v>
          </cell>
          <cell r="K55">
            <v>42887</v>
          </cell>
          <cell r="L55" t="str">
            <v>p54.15F</v>
          </cell>
          <cell r="M55" t="str">
            <v>Decentrale opstelling medische gassen</v>
          </cell>
          <cell r="N55" t="str">
            <v>Gassen cyclotron kast 6, He GA16  (2 flessen)</v>
          </cell>
          <cell r="O55">
            <v>54</v>
          </cell>
          <cell r="P55" t="str">
            <v>Gassen</v>
          </cell>
          <cell r="Q55" t="str">
            <v>15.54.50</v>
          </cell>
          <cell r="R55" t="str">
            <v>Decentrale medische gassen</v>
          </cell>
          <cell r="S55" t="str">
            <v>Locatieteam (Hotel en werkplaats)</v>
          </cell>
          <cell r="V55" t="str">
            <v>DRUVA</v>
          </cell>
          <cell r="Z55">
            <v>42359</v>
          </cell>
          <cell r="AE55">
            <v>2015</v>
          </cell>
          <cell r="AK55">
            <v>0</v>
          </cell>
        </row>
        <row r="56">
          <cell r="E56" t="str">
            <v>CB_00_04_5403</v>
          </cell>
          <cell r="G56" t="str">
            <v>In gebruik</v>
          </cell>
          <cell r="H56" t="str">
            <v>Uitgesteld</v>
          </cell>
          <cell r="I56" t="str">
            <v>Decentrale gassen station He</v>
          </cell>
          <cell r="K56">
            <v>42887</v>
          </cell>
          <cell r="L56" t="str">
            <v>p54.15Fa</v>
          </cell>
          <cell r="M56" t="str">
            <v>Hoge druk slangen decentrale medische gassen</v>
          </cell>
          <cell r="N56" t="str">
            <v>Gassen cyclotron kast 6, He GA16  (2 flessen)</v>
          </cell>
          <cell r="O56">
            <v>54</v>
          </cell>
          <cell r="P56" t="str">
            <v>Gassen</v>
          </cell>
          <cell r="Q56" t="str">
            <v>15.54.50</v>
          </cell>
          <cell r="R56" t="str">
            <v>Decentrale medische gassen</v>
          </cell>
          <cell r="S56" t="str">
            <v>Locatieteam (Hotel en werkplaats)</v>
          </cell>
          <cell r="V56" t="str">
            <v>DRUVA</v>
          </cell>
          <cell r="Z56">
            <v>42359</v>
          </cell>
          <cell r="AE56">
            <v>2015</v>
          </cell>
          <cell r="AK56">
            <v>0</v>
          </cell>
        </row>
        <row r="57">
          <cell r="E57" t="str">
            <v>CB_00_04_5404</v>
          </cell>
          <cell r="G57" t="str">
            <v>In gebruik</v>
          </cell>
          <cell r="H57" t="str">
            <v>Beoordeeld</v>
          </cell>
          <cell r="I57" t="str">
            <v>Decentrale gassen station 3%F2+He GA06</v>
          </cell>
          <cell r="K57">
            <v>42887</v>
          </cell>
          <cell r="L57" t="str">
            <v>p54.15F</v>
          </cell>
          <cell r="M57" t="str">
            <v>Decentrale opstelling medische gassen</v>
          </cell>
          <cell r="N57" t="str">
            <v>Gassen cyclotron kast 7, 3%F2+He GA06</v>
          </cell>
          <cell r="O57">
            <v>54</v>
          </cell>
          <cell r="P57" t="str">
            <v>Gassen</v>
          </cell>
          <cell r="Q57" t="str">
            <v>15.54.50</v>
          </cell>
          <cell r="R57" t="str">
            <v>Decentrale medische gassen</v>
          </cell>
          <cell r="S57" t="str">
            <v>Locatieteam (Hotel en werkplaats)</v>
          </cell>
          <cell r="V57" t="str">
            <v>DRUVA</v>
          </cell>
          <cell r="Z57">
            <v>42359</v>
          </cell>
          <cell r="AE57">
            <v>2015</v>
          </cell>
          <cell r="AK57">
            <v>0</v>
          </cell>
        </row>
        <row r="58">
          <cell r="E58" t="str">
            <v>CB_00_04_5404</v>
          </cell>
          <cell r="G58" t="str">
            <v>In gebruik</v>
          </cell>
          <cell r="H58" t="str">
            <v>Uitgesteld</v>
          </cell>
          <cell r="I58" t="str">
            <v>Decentrale gassen station 3%F2+He GA06</v>
          </cell>
          <cell r="K58">
            <v>42887</v>
          </cell>
          <cell r="L58" t="str">
            <v>p54.15Fa</v>
          </cell>
          <cell r="M58" t="str">
            <v>Hoge druk slangen decentrale medische gassen</v>
          </cell>
          <cell r="N58" t="str">
            <v>Gassen cyclotron kast 7, 3%F2+He GA06</v>
          </cell>
          <cell r="O58">
            <v>54</v>
          </cell>
          <cell r="P58" t="str">
            <v>Gassen</v>
          </cell>
          <cell r="Q58" t="str">
            <v>15.54.50</v>
          </cell>
          <cell r="R58" t="str">
            <v>Decentrale medische gassen</v>
          </cell>
          <cell r="S58" t="str">
            <v>Locatieteam (Hotel en werkplaats)</v>
          </cell>
          <cell r="V58" t="str">
            <v>DRUVA</v>
          </cell>
          <cell r="Z58">
            <v>42359</v>
          </cell>
          <cell r="AE58">
            <v>2015</v>
          </cell>
          <cell r="AK58">
            <v>0</v>
          </cell>
        </row>
        <row r="59">
          <cell r="E59" t="str">
            <v>CB_00_04_5405</v>
          </cell>
          <cell r="G59" t="str">
            <v>In gebruik</v>
          </cell>
          <cell r="H59" t="str">
            <v>Beoordeeld</v>
          </cell>
          <cell r="I59" t="str">
            <v>Decentrale gassen station N2+10%H2</v>
          </cell>
          <cell r="K59">
            <v>42887</v>
          </cell>
          <cell r="L59" t="str">
            <v>p54.15F</v>
          </cell>
          <cell r="M59" t="str">
            <v>Decentrale opstelling medische gassen</v>
          </cell>
          <cell r="N59" t="str">
            <v>Gassen cyclotron kast 7, N2+10%H2 GA07</v>
          </cell>
          <cell r="O59">
            <v>54</v>
          </cell>
          <cell r="P59" t="str">
            <v>Gassen</v>
          </cell>
          <cell r="Q59" t="str">
            <v>15.54.50</v>
          </cell>
          <cell r="R59" t="str">
            <v>Decentrale medische gassen</v>
          </cell>
          <cell r="S59" t="str">
            <v>Locatieteam (Hotel en werkplaats)</v>
          </cell>
          <cell r="V59" t="str">
            <v>DRUVA</v>
          </cell>
          <cell r="Z59">
            <v>42359</v>
          </cell>
          <cell r="AE59">
            <v>2015</v>
          </cell>
          <cell r="AK59">
            <v>0</v>
          </cell>
        </row>
        <row r="60">
          <cell r="E60" t="str">
            <v>CB_00_04_5405</v>
          </cell>
          <cell r="G60" t="str">
            <v>In gebruik</v>
          </cell>
          <cell r="H60" t="str">
            <v>Uitgesteld</v>
          </cell>
          <cell r="I60" t="str">
            <v>Decentrale gassen station N2+10%H2</v>
          </cell>
          <cell r="K60">
            <v>42887</v>
          </cell>
          <cell r="L60" t="str">
            <v>p54.15Fa</v>
          </cell>
          <cell r="M60" t="str">
            <v>Hoge druk slangen decentrale medische gassen</v>
          </cell>
          <cell r="N60" t="str">
            <v>Gassen cyclotron kast 7, N2+10%H2 GA07</v>
          </cell>
          <cell r="O60">
            <v>54</v>
          </cell>
          <cell r="P60" t="str">
            <v>Gassen</v>
          </cell>
          <cell r="Q60" t="str">
            <v>15.54.50</v>
          </cell>
          <cell r="R60" t="str">
            <v>Decentrale medische gassen</v>
          </cell>
          <cell r="S60" t="str">
            <v>Locatieteam (Hotel en werkplaats)</v>
          </cell>
          <cell r="V60" t="str">
            <v>DRUVA</v>
          </cell>
          <cell r="Z60">
            <v>42359</v>
          </cell>
          <cell r="AE60">
            <v>2015</v>
          </cell>
          <cell r="AK60">
            <v>0</v>
          </cell>
        </row>
        <row r="61">
          <cell r="E61" t="str">
            <v>CB_00_04_5406</v>
          </cell>
          <cell r="G61" t="str">
            <v>In gebruik</v>
          </cell>
          <cell r="H61" t="str">
            <v>Beoordeeld</v>
          </cell>
          <cell r="I61" t="str">
            <v>Decentrale gassen station Ne</v>
          </cell>
          <cell r="K61">
            <v>42887</v>
          </cell>
          <cell r="L61" t="str">
            <v>p54.15F</v>
          </cell>
          <cell r="M61" t="str">
            <v>Decentrale opstelling medische gassen</v>
          </cell>
          <cell r="N61" t="str">
            <v>Gassen cyclotron kast 7, Ne GA11</v>
          </cell>
          <cell r="O61">
            <v>54</v>
          </cell>
          <cell r="P61" t="str">
            <v>Gassen</v>
          </cell>
          <cell r="Q61" t="str">
            <v>15.54.50</v>
          </cell>
          <cell r="R61" t="str">
            <v>Decentrale medische gassen</v>
          </cell>
          <cell r="S61" t="str">
            <v>Locatieteam (Hotel en werkplaats)</v>
          </cell>
          <cell r="V61" t="str">
            <v>DRUVA</v>
          </cell>
          <cell r="Z61">
            <v>42359</v>
          </cell>
          <cell r="AE61">
            <v>2015</v>
          </cell>
          <cell r="AK61">
            <v>0</v>
          </cell>
        </row>
        <row r="62">
          <cell r="E62" t="str">
            <v>CB_00_04_5406</v>
          </cell>
          <cell r="G62" t="str">
            <v>In gebruik</v>
          </cell>
          <cell r="H62" t="str">
            <v>Uitgesteld</v>
          </cell>
          <cell r="I62" t="str">
            <v>Decentrale gassen station Ne</v>
          </cell>
          <cell r="K62">
            <v>42887</v>
          </cell>
          <cell r="L62" t="str">
            <v>p54.15Fa</v>
          </cell>
          <cell r="M62" t="str">
            <v>Hoge druk slangen decentrale medische gassen</v>
          </cell>
          <cell r="N62" t="str">
            <v>Gassen cyclotron kast 7, Ne GA11</v>
          </cell>
          <cell r="O62">
            <v>54</v>
          </cell>
          <cell r="P62" t="str">
            <v>Gassen</v>
          </cell>
          <cell r="Q62" t="str">
            <v>15.54.50</v>
          </cell>
          <cell r="R62" t="str">
            <v>Decentrale medische gassen</v>
          </cell>
          <cell r="S62" t="str">
            <v>Locatieteam (Hotel en werkplaats)</v>
          </cell>
          <cell r="V62" t="str">
            <v>DRUVA</v>
          </cell>
          <cell r="Z62">
            <v>42359</v>
          </cell>
          <cell r="AE62">
            <v>2015</v>
          </cell>
          <cell r="AK62">
            <v>0</v>
          </cell>
        </row>
        <row r="63">
          <cell r="E63" t="str">
            <v>CB_00_04_5407</v>
          </cell>
          <cell r="G63" t="str">
            <v>In gebruik</v>
          </cell>
          <cell r="H63" t="str">
            <v>Beoordeeld</v>
          </cell>
          <cell r="I63" t="str">
            <v>Decentrale gassen station O2</v>
          </cell>
          <cell r="K63">
            <v>42887</v>
          </cell>
          <cell r="L63" t="str">
            <v>p54.15F</v>
          </cell>
          <cell r="M63" t="str">
            <v>Decentrale opstelling medische gassen</v>
          </cell>
          <cell r="N63" t="str">
            <v>Gassen cyclotron kast 8, O2 GA05</v>
          </cell>
          <cell r="O63">
            <v>54</v>
          </cell>
          <cell r="P63" t="str">
            <v>Gassen</v>
          </cell>
          <cell r="Q63" t="str">
            <v>15.54.50</v>
          </cell>
          <cell r="R63" t="str">
            <v>Decentrale medische gassen</v>
          </cell>
          <cell r="S63" t="str">
            <v>Locatieteam (Hotel en werkplaats)</v>
          </cell>
          <cell r="V63" t="str">
            <v>DRUVA</v>
          </cell>
          <cell r="Z63">
            <v>42359</v>
          </cell>
          <cell r="AE63">
            <v>2015</v>
          </cell>
          <cell r="AK63">
            <v>0</v>
          </cell>
        </row>
        <row r="64">
          <cell r="E64" t="str">
            <v>CB_00_04_5407</v>
          </cell>
          <cell r="G64" t="str">
            <v>In gebruik</v>
          </cell>
          <cell r="H64" t="str">
            <v>Uitgesteld</v>
          </cell>
          <cell r="I64" t="str">
            <v>Decentrale gassen station O2</v>
          </cell>
          <cell r="K64">
            <v>42887</v>
          </cell>
          <cell r="L64" t="str">
            <v>p54.15Fa</v>
          </cell>
          <cell r="M64" t="str">
            <v>Hoge druk slangen decentrale medische gassen</v>
          </cell>
          <cell r="N64" t="str">
            <v>Gassen cyclotron kast 8, O2 GA05</v>
          </cell>
          <cell r="O64">
            <v>54</v>
          </cell>
          <cell r="P64" t="str">
            <v>Gassen</v>
          </cell>
          <cell r="Q64" t="str">
            <v>15.54.50</v>
          </cell>
          <cell r="R64" t="str">
            <v>Decentrale medische gassen</v>
          </cell>
          <cell r="S64" t="str">
            <v>Locatieteam (Hotel en werkplaats)</v>
          </cell>
          <cell r="V64" t="str">
            <v>DRUVA</v>
          </cell>
          <cell r="Z64">
            <v>42359</v>
          </cell>
          <cell r="AE64">
            <v>2015</v>
          </cell>
          <cell r="AK64">
            <v>0</v>
          </cell>
        </row>
        <row r="65">
          <cell r="E65" t="str">
            <v>CB_00_04_5409</v>
          </cell>
          <cell r="G65" t="str">
            <v>In gebruik</v>
          </cell>
          <cell r="H65" t="str">
            <v>Beoordeeld</v>
          </cell>
          <cell r="I65" t="str">
            <v>Decentrale gassen station N2+1%O2</v>
          </cell>
          <cell r="K65">
            <v>42887</v>
          </cell>
          <cell r="L65" t="str">
            <v>p54.15F</v>
          </cell>
          <cell r="M65" t="str">
            <v>Decentrale opstelling medische gassen</v>
          </cell>
          <cell r="N65" t="str">
            <v>Gassen cyclotron kast 8, N2+1%O2 GA08</v>
          </cell>
          <cell r="O65">
            <v>54</v>
          </cell>
          <cell r="P65" t="str">
            <v>Gassen</v>
          </cell>
          <cell r="Q65" t="str">
            <v>15.54.50</v>
          </cell>
          <cell r="R65" t="str">
            <v>Decentrale medische gassen</v>
          </cell>
          <cell r="S65" t="str">
            <v>Locatieteam (Hotel en werkplaats)</v>
          </cell>
          <cell r="V65" t="str">
            <v>DRUVA</v>
          </cell>
          <cell r="Z65">
            <v>42359</v>
          </cell>
          <cell r="AE65">
            <v>2015</v>
          </cell>
          <cell r="AK65">
            <v>0</v>
          </cell>
        </row>
        <row r="66">
          <cell r="E66" t="str">
            <v>CB_00_04_5409</v>
          </cell>
          <cell r="G66" t="str">
            <v>In gebruik</v>
          </cell>
          <cell r="H66" t="str">
            <v>Uitgesteld</v>
          </cell>
          <cell r="I66" t="str">
            <v>Decentrale gassen station N2+1%O2</v>
          </cell>
          <cell r="K66">
            <v>42887</v>
          </cell>
          <cell r="L66" t="str">
            <v>p54.15Fa</v>
          </cell>
          <cell r="M66" t="str">
            <v>Hoge druk slangen decentrale medische gassen</v>
          </cell>
          <cell r="N66" t="str">
            <v>Gassen cyclotron kast 8, N2+1%O2 GA08</v>
          </cell>
          <cell r="O66">
            <v>54</v>
          </cell>
          <cell r="P66" t="str">
            <v>Gassen</v>
          </cell>
          <cell r="Q66" t="str">
            <v>15.54.50</v>
          </cell>
          <cell r="R66" t="str">
            <v>Decentrale medische gassen</v>
          </cell>
          <cell r="S66" t="str">
            <v>Locatieteam (Hotel en werkplaats)</v>
          </cell>
          <cell r="V66" t="str">
            <v>DRUVA</v>
          </cell>
          <cell r="Z66">
            <v>42359</v>
          </cell>
          <cell r="AE66">
            <v>2015</v>
          </cell>
          <cell r="AK66">
            <v>0</v>
          </cell>
        </row>
        <row r="67">
          <cell r="E67" t="str">
            <v>CB_00_04_5410</v>
          </cell>
          <cell r="G67" t="str">
            <v>In gebruik</v>
          </cell>
          <cell r="H67" t="str">
            <v>Beoordeeld</v>
          </cell>
          <cell r="I67" t="str">
            <v>Decentrale gassen station Ne+1%F2</v>
          </cell>
          <cell r="K67">
            <v>42887</v>
          </cell>
          <cell r="L67" t="str">
            <v>p54.15F</v>
          </cell>
          <cell r="M67" t="str">
            <v>Decentrale opstelling medische gassen</v>
          </cell>
          <cell r="N67" t="str">
            <v>Gassen cyclotron kast 8, Ne+1%F2 GA10</v>
          </cell>
          <cell r="O67">
            <v>54</v>
          </cell>
          <cell r="P67" t="str">
            <v>Gassen</v>
          </cell>
          <cell r="Q67" t="str">
            <v>15.54.50</v>
          </cell>
          <cell r="R67" t="str">
            <v>Decentrale medische gassen</v>
          </cell>
          <cell r="S67" t="str">
            <v>Locatieteam (Hotel en werkplaats)</v>
          </cell>
          <cell r="V67" t="str">
            <v>DRUVA</v>
          </cell>
          <cell r="Z67">
            <v>42359</v>
          </cell>
          <cell r="AE67">
            <v>2015</v>
          </cell>
          <cell r="AK67">
            <v>0</v>
          </cell>
        </row>
        <row r="68">
          <cell r="E68" t="str">
            <v>CB_00_04_5410</v>
          </cell>
          <cell r="G68" t="str">
            <v>In gebruik</v>
          </cell>
          <cell r="H68" t="str">
            <v>Uitgesteld</v>
          </cell>
          <cell r="I68" t="str">
            <v>Decentrale gassen station Ne+1%F2</v>
          </cell>
          <cell r="K68">
            <v>42887</v>
          </cell>
          <cell r="L68" t="str">
            <v>p54.15Fa</v>
          </cell>
          <cell r="M68" t="str">
            <v>Hoge druk slangen decentrale medische gassen</v>
          </cell>
          <cell r="N68" t="str">
            <v>Gassen cyclotron kast 8, Ne+1%F2 GA10</v>
          </cell>
          <cell r="O68">
            <v>54</v>
          </cell>
          <cell r="P68" t="str">
            <v>Gassen</v>
          </cell>
          <cell r="Q68" t="str">
            <v>15.54.50</v>
          </cell>
          <cell r="R68" t="str">
            <v>Decentrale medische gassen</v>
          </cell>
          <cell r="S68" t="str">
            <v>Locatieteam (Hotel en werkplaats)</v>
          </cell>
          <cell r="V68" t="str">
            <v>DRUVA</v>
          </cell>
          <cell r="Z68">
            <v>42359</v>
          </cell>
          <cell r="AE68">
            <v>2015</v>
          </cell>
          <cell r="AK68">
            <v>0</v>
          </cell>
        </row>
        <row r="69">
          <cell r="E69" t="str">
            <v>CB_00_04_5411</v>
          </cell>
          <cell r="G69" t="str">
            <v>In gebruik</v>
          </cell>
          <cell r="H69" t="str">
            <v>Beoordeeld</v>
          </cell>
          <cell r="I69" t="str">
            <v>Decentrale gassen station D2</v>
          </cell>
          <cell r="K69">
            <v>42887</v>
          </cell>
          <cell r="L69" t="str">
            <v>p54.15F</v>
          </cell>
          <cell r="M69" t="str">
            <v>Decentrale opstelling medische gassen</v>
          </cell>
          <cell r="N69" t="str">
            <v>Gassen cyclotron kast 9, D2 GA04</v>
          </cell>
          <cell r="O69">
            <v>54</v>
          </cell>
          <cell r="P69" t="str">
            <v>Gassen</v>
          </cell>
          <cell r="Q69" t="str">
            <v>15.54.50</v>
          </cell>
          <cell r="R69" t="str">
            <v>Decentrale medische gassen</v>
          </cell>
          <cell r="S69" t="str">
            <v>Locatieteam (Hotel en werkplaats)</v>
          </cell>
          <cell r="V69" t="str">
            <v>DRUVA</v>
          </cell>
          <cell r="Z69">
            <v>42359</v>
          </cell>
          <cell r="AE69">
            <v>2015</v>
          </cell>
          <cell r="AK69">
            <v>0</v>
          </cell>
        </row>
        <row r="70">
          <cell r="E70" t="str">
            <v>CB_00_04_5411</v>
          </cell>
          <cell r="G70" t="str">
            <v>In gebruik</v>
          </cell>
          <cell r="H70" t="str">
            <v>Uitgesteld</v>
          </cell>
          <cell r="I70" t="str">
            <v>Decentrale gassen station D2</v>
          </cell>
          <cell r="K70">
            <v>42887</v>
          </cell>
          <cell r="L70" t="str">
            <v>p54.15Fa</v>
          </cell>
          <cell r="M70" t="str">
            <v>Hoge druk slangen decentrale medische gassen</v>
          </cell>
          <cell r="N70" t="str">
            <v>Gassen cyclotron kast 9, D2 GA04</v>
          </cell>
          <cell r="O70">
            <v>54</v>
          </cell>
          <cell r="P70" t="str">
            <v>Gassen</v>
          </cell>
          <cell r="Q70" t="str">
            <v>15.54.50</v>
          </cell>
          <cell r="R70" t="str">
            <v>Decentrale medische gassen</v>
          </cell>
          <cell r="S70" t="str">
            <v>Locatieteam (Hotel en werkplaats)</v>
          </cell>
          <cell r="V70" t="str">
            <v>DRUVA</v>
          </cell>
          <cell r="Z70">
            <v>42359</v>
          </cell>
          <cell r="AE70">
            <v>2015</v>
          </cell>
          <cell r="AK70">
            <v>0</v>
          </cell>
        </row>
        <row r="71">
          <cell r="E71" t="str">
            <v>CB_00_04_5412</v>
          </cell>
          <cell r="G71" t="str">
            <v>In gebruik</v>
          </cell>
          <cell r="H71" t="str">
            <v>Beoordeeld</v>
          </cell>
          <cell r="I71" t="str">
            <v>Decentrale gassen station He</v>
          </cell>
          <cell r="K71">
            <v>42887</v>
          </cell>
          <cell r="L71" t="str">
            <v>p54.15F</v>
          </cell>
          <cell r="M71" t="str">
            <v>Decentrale opstelling medische gassen</v>
          </cell>
          <cell r="N71" t="str">
            <v>Gassen cyclotron kast 9, He GA12  (2 flessen)</v>
          </cell>
          <cell r="O71">
            <v>54</v>
          </cell>
          <cell r="P71" t="str">
            <v>Gassen</v>
          </cell>
          <cell r="Q71" t="str">
            <v>15.54.50</v>
          </cell>
          <cell r="R71" t="str">
            <v>Decentrale medische gassen</v>
          </cell>
          <cell r="S71" t="str">
            <v>Locatieteam (Hotel en werkplaats)</v>
          </cell>
          <cell r="V71" t="str">
            <v>DRUVA</v>
          </cell>
          <cell r="Z71">
            <v>42359</v>
          </cell>
          <cell r="AE71">
            <v>2015</v>
          </cell>
          <cell r="AK71">
            <v>0</v>
          </cell>
        </row>
        <row r="72">
          <cell r="E72" t="str">
            <v>CB_00_04_5412</v>
          </cell>
          <cell r="G72" t="str">
            <v>In gebruik</v>
          </cell>
          <cell r="H72" t="str">
            <v>Uitgesteld</v>
          </cell>
          <cell r="I72" t="str">
            <v>Decentrale gassen station He</v>
          </cell>
          <cell r="K72">
            <v>42887</v>
          </cell>
          <cell r="L72" t="str">
            <v>p54.15Fa</v>
          </cell>
          <cell r="M72" t="str">
            <v>Hoge druk slangen decentrale medische gassen</v>
          </cell>
          <cell r="N72" t="str">
            <v>Gassen cyclotron kast 9, He GA12  (2 flessen)</v>
          </cell>
          <cell r="O72">
            <v>54</v>
          </cell>
          <cell r="P72" t="str">
            <v>Gassen</v>
          </cell>
          <cell r="Q72" t="str">
            <v>15.54.50</v>
          </cell>
          <cell r="R72" t="str">
            <v>Decentrale medische gassen</v>
          </cell>
          <cell r="S72" t="str">
            <v>Locatieteam (Hotel en werkplaats)</v>
          </cell>
          <cell r="V72" t="str">
            <v>DRUVA</v>
          </cell>
          <cell r="Z72">
            <v>42359</v>
          </cell>
          <cell r="AE72">
            <v>2015</v>
          </cell>
          <cell r="AK72">
            <v>0</v>
          </cell>
        </row>
        <row r="73">
          <cell r="E73" t="str">
            <v>CB_00_21_5401</v>
          </cell>
          <cell r="G73" t="str">
            <v>In gebruik</v>
          </cell>
          <cell r="H73" t="str">
            <v>Beoordeeld</v>
          </cell>
          <cell r="I73" t="str">
            <v>Decentrale gassen station N2</v>
          </cell>
          <cell r="K73">
            <v>42887</v>
          </cell>
          <cell r="L73" t="str">
            <v>p54.15F</v>
          </cell>
          <cell r="M73" t="str">
            <v>Decentrale opstelling medische gassen</v>
          </cell>
          <cell r="N73" t="str">
            <v>Gassen rad/ GMP kast 1, N2 GA19 (2 flessen)</v>
          </cell>
          <cell r="O73">
            <v>54</v>
          </cell>
          <cell r="P73" t="str">
            <v>Gassen</v>
          </cell>
          <cell r="Q73" t="str">
            <v>15.54.50</v>
          </cell>
          <cell r="R73" t="str">
            <v>Decentrale medische gassen</v>
          </cell>
          <cell r="S73" t="str">
            <v>Locatieteam (Hotel en werkplaats)</v>
          </cell>
          <cell r="V73" t="str">
            <v>DRUVA</v>
          </cell>
          <cell r="Z73">
            <v>42359</v>
          </cell>
          <cell r="AE73">
            <v>2015</v>
          </cell>
          <cell r="AK73">
            <v>0</v>
          </cell>
        </row>
        <row r="74">
          <cell r="E74" t="str">
            <v>CB_00_21_5401</v>
          </cell>
          <cell r="G74" t="str">
            <v>In gebruik</v>
          </cell>
          <cell r="H74" t="str">
            <v>Uitgesteld</v>
          </cell>
          <cell r="I74" t="str">
            <v>Decentrale gassen station N2</v>
          </cell>
          <cell r="K74">
            <v>42887</v>
          </cell>
          <cell r="L74" t="str">
            <v>p54.15Fa</v>
          </cell>
          <cell r="M74" t="str">
            <v>Hoge druk slangen decentrale medische gassen</v>
          </cell>
          <cell r="N74" t="str">
            <v>Gassen rad/ GMP kast 1, N2 GA19 (2 flessen)</v>
          </cell>
          <cell r="O74">
            <v>54</v>
          </cell>
          <cell r="P74" t="str">
            <v>Gassen</v>
          </cell>
          <cell r="Q74" t="str">
            <v>15.54.50</v>
          </cell>
          <cell r="R74" t="str">
            <v>Decentrale medische gassen</v>
          </cell>
          <cell r="S74" t="str">
            <v>Locatieteam (Hotel en werkplaats)</v>
          </cell>
          <cell r="V74" t="str">
            <v>DRUVA</v>
          </cell>
          <cell r="Z74">
            <v>42359</v>
          </cell>
          <cell r="AE74">
            <v>2015</v>
          </cell>
          <cell r="AK74">
            <v>0</v>
          </cell>
        </row>
        <row r="75">
          <cell r="E75" t="str">
            <v>CB_00_21_5402</v>
          </cell>
          <cell r="G75" t="str">
            <v>In gebruik</v>
          </cell>
          <cell r="H75" t="str">
            <v>Beoordeeld</v>
          </cell>
          <cell r="I75" t="str">
            <v>Decentrale gassen station He</v>
          </cell>
          <cell r="K75">
            <v>42887</v>
          </cell>
          <cell r="L75" t="str">
            <v>p54.15F</v>
          </cell>
          <cell r="M75" t="str">
            <v>Decentrale opstelling medische gassen</v>
          </cell>
          <cell r="N75" t="str">
            <v>Gassen rad/ GMP, kast 1, GA25 He (2 flessen)</v>
          </cell>
          <cell r="O75">
            <v>54</v>
          </cell>
          <cell r="P75" t="str">
            <v>Gassen</v>
          </cell>
          <cell r="Q75" t="str">
            <v>15.54.50</v>
          </cell>
          <cell r="R75" t="str">
            <v>Decentrale medische gassen</v>
          </cell>
          <cell r="S75" t="str">
            <v>Locatieteam (Hotel en werkplaats)</v>
          </cell>
          <cell r="V75" t="str">
            <v>DRUVA</v>
          </cell>
          <cell r="Z75">
            <v>42359</v>
          </cell>
          <cell r="AE75">
            <v>2015</v>
          </cell>
          <cell r="AK75">
            <v>0</v>
          </cell>
        </row>
        <row r="76">
          <cell r="E76" t="str">
            <v>CB_00_21_5402</v>
          </cell>
          <cell r="G76" t="str">
            <v>In gebruik</v>
          </cell>
          <cell r="H76" t="str">
            <v>Uitgesteld</v>
          </cell>
          <cell r="I76" t="str">
            <v>Decentrale gassen station He</v>
          </cell>
          <cell r="K76">
            <v>42887</v>
          </cell>
          <cell r="L76" t="str">
            <v>p54.15Fa</v>
          </cell>
          <cell r="M76" t="str">
            <v>Hoge druk slangen decentrale medische gassen</v>
          </cell>
          <cell r="N76" t="str">
            <v>Gassen rad/ GMP, kast 1, GA25 He (2 flessen)</v>
          </cell>
          <cell r="O76">
            <v>54</v>
          </cell>
          <cell r="P76" t="str">
            <v>Gassen</v>
          </cell>
          <cell r="Q76" t="str">
            <v>15.54.50</v>
          </cell>
          <cell r="R76" t="str">
            <v>Decentrale medische gassen</v>
          </cell>
          <cell r="S76" t="str">
            <v>Locatieteam (Hotel en werkplaats)</v>
          </cell>
          <cell r="V76" t="str">
            <v>DRUVA</v>
          </cell>
          <cell r="Z76">
            <v>42359</v>
          </cell>
          <cell r="AE76">
            <v>2015</v>
          </cell>
          <cell r="AK76">
            <v>0</v>
          </cell>
        </row>
        <row r="77">
          <cell r="E77" t="str">
            <v>CB_00_21_5403</v>
          </cell>
          <cell r="G77" t="str">
            <v>In gebruik</v>
          </cell>
          <cell r="H77" t="str">
            <v>Beoordeeld</v>
          </cell>
          <cell r="I77" t="str">
            <v>Decentrale gassen station keuzegas</v>
          </cell>
          <cell r="K77">
            <v>42887</v>
          </cell>
          <cell r="L77" t="str">
            <v>p54.15F</v>
          </cell>
          <cell r="M77" t="str">
            <v>Decentrale opstelling medische gassen</v>
          </cell>
          <cell r="N77" t="str">
            <v>Gassen rad/ GMP,  kast 2, GA24 keuzegas (2 flessen)</v>
          </cell>
          <cell r="O77">
            <v>54</v>
          </cell>
          <cell r="P77" t="str">
            <v>Gassen</v>
          </cell>
          <cell r="Q77" t="str">
            <v>15.54.50</v>
          </cell>
          <cell r="R77" t="str">
            <v>Decentrale medische gassen</v>
          </cell>
          <cell r="S77" t="str">
            <v>Locatieteam (Hotel en werkplaats)</v>
          </cell>
          <cell r="V77" t="str">
            <v>DRUVA</v>
          </cell>
          <cell r="Z77">
            <v>42359</v>
          </cell>
          <cell r="AE77">
            <v>2015</v>
          </cell>
          <cell r="AK77">
            <v>0</v>
          </cell>
        </row>
        <row r="78">
          <cell r="E78" t="str">
            <v>CB_00_21_5403</v>
          </cell>
          <cell r="G78" t="str">
            <v>In gebruik</v>
          </cell>
          <cell r="H78" t="str">
            <v>Uitgesteld</v>
          </cell>
          <cell r="I78" t="str">
            <v>Decentrale gassen station keuzegas</v>
          </cell>
          <cell r="K78">
            <v>42887</v>
          </cell>
          <cell r="L78" t="str">
            <v>p54.15Fa</v>
          </cell>
          <cell r="M78" t="str">
            <v>Hoge druk slangen decentrale medische gassen</v>
          </cell>
          <cell r="N78" t="str">
            <v>Gassen rad/ GMP,  kast 2, GA24 keuzegas (2 flessen)</v>
          </cell>
          <cell r="O78">
            <v>54</v>
          </cell>
          <cell r="P78" t="str">
            <v>Gassen</v>
          </cell>
          <cell r="Q78" t="str">
            <v>15.54.50</v>
          </cell>
          <cell r="R78" t="str">
            <v>Decentrale medische gassen</v>
          </cell>
          <cell r="S78" t="str">
            <v>Locatieteam (Hotel en werkplaats)</v>
          </cell>
          <cell r="V78" t="str">
            <v>DRUVA</v>
          </cell>
          <cell r="Z78">
            <v>42359</v>
          </cell>
          <cell r="AE78">
            <v>2015</v>
          </cell>
          <cell r="AK78">
            <v>0</v>
          </cell>
        </row>
        <row r="79">
          <cell r="E79" t="str">
            <v>CE__AXXX_5401</v>
          </cell>
          <cell r="G79" t="str">
            <v>In gebruik</v>
          </cell>
          <cell r="H79" t="str">
            <v>Beoordeeld</v>
          </cell>
          <cell r="I79" t="str">
            <v>Leidingnet medische gassen</v>
          </cell>
          <cell r="K79">
            <v>41640</v>
          </cell>
          <cell r="L79" t="str">
            <v>p54.10</v>
          </cell>
          <cell r="M79" t="str">
            <v>leidingsystemen, medische gassen</v>
          </cell>
          <cell r="N79" t="str">
            <v>Medische gassen distributiesysteem, leidingnet</v>
          </cell>
          <cell r="O79">
            <v>54</v>
          </cell>
          <cell r="P79" t="str">
            <v>Gassen</v>
          </cell>
          <cell r="Q79" t="str">
            <v>15.54.34</v>
          </cell>
          <cell r="R79" t="str">
            <v>Leidingnet medicinale gassen</v>
          </cell>
          <cell r="S79" t="str">
            <v>Special Care (Hotfloor)</v>
          </cell>
          <cell r="Z79">
            <v>27395</v>
          </cell>
          <cell r="AE79">
            <v>1975</v>
          </cell>
          <cell r="AK79">
            <v>650</v>
          </cell>
        </row>
        <row r="80">
          <cell r="E80" t="str">
            <v>CE_00000_5400</v>
          </cell>
          <cell r="F80" t="str">
            <v>CE__AXXX_5401</v>
          </cell>
          <cell r="G80" t="str">
            <v>In gebruik</v>
          </cell>
          <cell r="H80" t="str">
            <v>Beoordeeld</v>
          </cell>
          <cell r="I80" t="str">
            <v>Leidingnet persluchtmedische gassen</v>
          </cell>
          <cell r="K80">
            <v>41640</v>
          </cell>
          <cell r="L80" t="str">
            <v>p54.10</v>
          </cell>
          <cell r="M80" t="str">
            <v>leidingsystemen, medische gassen</v>
          </cell>
          <cell r="N80" t="str">
            <v>Medische gassen distributiesysteem, leidingnet</v>
          </cell>
          <cell r="O80">
            <v>54</v>
          </cell>
          <cell r="P80" t="str">
            <v>Gassen</v>
          </cell>
          <cell r="Q80" t="str">
            <v>15.54.34</v>
          </cell>
          <cell r="R80" t="str">
            <v>Leidingnet medicinale gassen</v>
          </cell>
          <cell r="S80" t="str">
            <v>Special Care (Hotfloor)</v>
          </cell>
          <cell r="Z80">
            <v>27395</v>
          </cell>
          <cell r="AE80">
            <v>1975</v>
          </cell>
          <cell r="AK80">
            <v>188</v>
          </cell>
        </row>
        <row r="81">
          <cell r="E81" t="str">
            <v>CE_01_01_5401</v>
          </cell>
          <cell r="G81" t="str">
            <v>In gebruik</v>
          </cell>
          <cell r="H81" t="str">
            <v>Uitgesteld</v>
          </cell>
          <cell r="I81" t="str">
            <v>Decentrale gassen station 2 x 1 Combigas A208</v>
          </cell>
          <cell r="K81">
            <v>44837</v>
          </cell>
          <cell r="L81" t="str">
            <v>p54.15Fa</v>
          </cell>
          <cell r="M81" t="str">
            <v>Hoge druk slangen decentrale medische gassen</v>
          </cell>
          <cell r="O81">
            <v>54</v>
          </cell>
          <cell r="P81" t="str">
            <v>Gassen</v>
          </cell>
          <cell r="Q81" t="str">
            <v>15.54.50</v>
          </cell>
          <cell r="R81" t="str">
            <v>Decentrale medische gassen</v>
          </cell>
          <cell r="S81" t="str">
            <v>Locatieteam (Hotel en werkplaats)</v>
          </cell>
          <cell r="V81" t="str">
            <v>Combigas</v>
          </cell>
          <cell r="AK81">
            <v>0</v>
          </cell>
        </row>
        <row r="82">
          <cell r="E82" t="str">
            <v>CE_01_01_5401</v>
          </cell>
          <cell r="G82" t="str">
            <v>In gebruik</v>
          </cell>
          <cell r="H82" t="str">
            <v>Beoordeeld</v>
          </cell>
          <cell r="I82" t="str">
            <v>Decentrale gassen station 2 x 1 Combigas A208</v>
          </cell>
          <cell r="K82">
            <v>44837</v>
          </cell>
          <cell r="L82" t="str">
            <v>p54.15F</v>
          </cell>
          <cell r="M82" t="str">
            <v>Decentrale opstelling medische gassen</v>
          </cell>
          <cell r="O82">
            <v>54</v>
          </cell>
          <cell r="P82" t="str">
            <v>Gassen</v>
          </cell>
          <cell r="Q82" t="str">
            <v>15.54.50</v>
          </cell>
          <cell r="R82" t="str">
            <v>Decentrale medische gassen</v>
          </cell>
          <cell r="S82" t="str">
            <v>Locatieteam (Hotel en werkplaats)</v>
          </cell>
          <cell r="V82" t="str">
            <v>Combigas</v>
          </cell>
          <cell r="AK82">
            <v>0</v>
          </cell>
        </row>
        <row r="83">
          <cell r="E83" t="str">
            <v>CE_01_01_5402</v>
          </cell>
          <cell r="G83" t="str">
            <v>In gebruik</v>
          </cell>
          <cell r="H83" t="str">
            <v>Uitgesteld</v>
          </cell>
          <cell r="I83" t="str">
            <v>Decentrale gassen station CO2 2 x 1 Combigas A208</v>
          </cell>
          <cell r="K83">
            <v>44837</v>
          </cell>
          <cell r="L83" t="str">
            <v>p54.15Fa</v>
          </cell>
          <cell r="M83" t="str">
            <v>Hoge druk slangen decentrale medische gassen</v>
          </cell>
          <cell r="O83">
            <v>54</v>
          </cell>
          <cell r="P83" t="str">
            <v>Gassen</v>
          </cell>
          <cell r="Q83" t="str">
            <v>15.54.50</v>
          </cell>
          <cell r="R83" t="str">
            <v>Decentrale medische gassen</v>
          </cell>
          <cell r="S83" t="str">
            <v>Locatieteam (Hotel en werkplaats)</v>
          </cell>
          <cell r="V83" t="str">
            <v>Combigas</v>
          </cell>
          <cell r="AK83">
            <v>0</v>
          </cell>
        </row>
        <row r="84">
          <cell r="E84" t="str">
            <v>CE_01_01_5402</v>
          </cell>
          <cell r="G84" t="str">
            <v>In gebruik</v>
          </cell>
          <cell r="H84" t="str">
            <v>Beoordeeld</v>
          </cell>
          <cell r="I84" t="str">
            <v>Decentrale gassen station CO2 2 x 1 Combigas A208</v>
          </cell>
          <cell r="K84">
            <v>44837</v>
          </cell>
          <cell r="L84" t="str">
            <v>p54.15F</v>
          </cell>
          <cell r="M84" t="str">
            <v>Decentrale opstelling medische gassen</v>
          </cell>
          <cell r="O84">
            <v>54</v>
          </cell>
          <cell r="P84" t="str">
            <v>Gassen</v>
          </cell>
          <cell r="Q84" t="str">
            <v>15.54.50</v>
          </cell>
          <cell r="R84" t="str">
            <v>Decentrale medische gassen</v>
          </cell>
          <cell r="S84" t="str">
            <v>Locatieteam (Hotel en werkplaats)</v>
          </cell>
          <cell r="V84" t="str">
            <v>Combigas</v>
          </cell>
          <cell r="AK84">
            <v>0</v>
          </cell>
        </row>
        <row r="85">
          <cell r="E85" t="str">
            <v>CE_01_01_5403</v>
          </cell>
          <cell r="G85" t="str">
            <v>In gebruik</v>
          </cell>
          <cell r="H85" t="str">
            <v>Uitgesteld</v>
          </cell>
          <cell r="I85" t="str">
            <v>Decentrale gassen station 2 x 1 Combigas A208</v>
          </cell>
          <cell r="K85">
            <v>44837</v>
          </cell>
          <cell r="L85" t="str">
            <v>p54.15Fa</v>
          </cell>
          <cell r="M85" t="str">
            <v>Hoge druk slangen decentrale medische gassen</v>
          </cell>
          <cell r="O85">
            <v>54</v>
          </cell>
          <cell r="P85" t="str">
            <v>Gassen</v>
          </cell>
          <cell r="Q85" t="str">
            <v>15.54.50</v>
          </cell>
          <cell r="R85" t="str">
            <v>Decentrale medische gassen</v>
          </cell>
          <cell r="S85" t="str">
            <v>Locatieteam (Hotel en werkplaats)</v>
          </cell>
          <cell r="V85" t="str">
            <v>Combigas</v>
          </cell>
          <cell r="AK85">
            <v>0</v>
          </cell>
        </row>
        <row r="86">
          <cell r="E86" t="str">
            <v>CE_01_01_5403</v>
          </cell>
          <cell r="G86" t="str">
            <v>In gebruik</v>
          </cell>
          <cell r="H86" t="str">
            <v>Beoordeeld</v>
          </cell>
          <cell r="I86" t="str">
            <v>Decentrale gassen station 2 x 1 Combigas A208</v>
          </cell>
          <cell r="K86">
            <v>44837</v>
          </cell>
          <cell r="L86" t="str">
            <v>p54.15F</v>
          </cell>
          <cell r="M86" t="str">
            <v>Decentrale opstelling medische gassen</v>
          </cell>
          <cell r="O86">
            <v>54</v>
          </cell>
          <cell r="P86" t="str">
            <v>Gassen</v>
          </cell>
          <cell r="Q86" t="str">
            <v>15.54.50</v>
          </cell>
          <cell r="R86" t="str">
            <v>Decentrale medische gassen</v>
          </cell>
          <cell r="S86" t="str">
            <v>Locatieteam (Hotel en werkplaats)</v>
          </cell>
          <cell r="V86" t="str">
            <v>Combigas</v>
          </cell>
          <cell r="AK86">
            <v>0</v>
          </cell>
        </row>
        <row r="87">
          <cell r="E87" t="str">
            <v>DP__AXXX_5401</v>
          </cell>
          <cell r="G87" t="str">
            <v>In gebruik</v>
          </cell>
          <cell r="H87" t="str">
            <v>Beoordeeld</v>
          </cell>
          <cell r="I87" t="str">
            <v>Leidingnet medische gassen</v>
          </cell>
          <cell r="K87">
            <v>41640</v>
          </cell>
          <cell r="L87" t="str">
            <v>p54.10</v>
          </cell>
          <cell r="M87" t="str">
            <v>leidingsystemen, medische gassen</v>
          </cell>
          <cell r="N87" t="str">
            <v>Medische gassen distributiesysteem, leidingnet</v>
          </cell>
          <cell r="O87">
            <v>54</v>
          </cell>
          <cell r="P87" t="str">
            <v>Gassen</v>
          </cell>
          <cell r="Q87" t="str">
            <v>15.54.34</v>
          </cell>
          <cell r="R87" t="str">
            <v>Leidingnet medicinale gassen</v>
          </cell>
          <cell r="S87" t="str">
            <v>Special Care (Hotfloor)</v>
          </cell>
          <cell r="Z87">
            <v>35431</v>
          </cell>
          <cell r="AE87">
            <v>1997</v>
          </cell>
          <cell r="AK87">
            <v>360</v>
          </cell>
        </row>
        <row r="88">
          <cell r="E88" t="str">
            <v>EC__AXXX_5401</v>
          </cell>
          <cell r="G88" t="str">
            <v>In gebruik</v>
          </cell>
          <cell r="H88" t="str">
            <v>Beoordeeld</v>
          </cell>
          <cell r="I88" t="str">
            <v>Leidingnet medische gassen perslucht</v>
          </cell>
          <cell r="K88">
            <v>41640</v>
          </cell>
          <cell r="L88" t="str">
            <v>p54.10</v>
          </cell>
          <cell r="M88" t="str">
            <v>leidingsystemen, medische gassen</v>
          </cell>
          <cell r="N88" t="str">
            <v>Medische gassen distributiesysteem, leidingnet</v>
          </cell>
          <cell r="O88">
            <v>54</v>
          </cell>
          <cell r="P88" t="str">
            <v>Gassen</v>
          </cell>
          <cell r="Q88" t="str">
            <v>15.54.34</v>
          </cell>
          <cell r="R88" t="str">
            <v>Leidingnet medicinale gassen</v>
          </cell>
          <cell r="S88" t="str">
            <v>Special Care (Hotfloor)</v>
          </cell>
          <cell r="Z88">
            <v>25569</v>
          </cell>
          <cell r="AE88">
            <v>1970</v>
          </cell>
          <cell r="AK88">
            <v>186</v>
          </cell>
        </row>
        <row r="89">
          <cell r="E89" t="str">
            <v>EE_00000_5400</v>
          </cell>
          <cell r="F89" t="str">
            <v>EE_AXXX_5401</v>
          </cell>
          <cell r="G89" t="str">
            <v>In gebruik</v>
          </cell>
          <cell r="H89" t="str">
            <v>Beoordeeld</v>
          </cell>
          <cell r="I89" t="str">
            <v>Leidingnet medische gassen vacuüm</v>
          </cell>
          <cell r="K89">
            <v>41640</v>
          </cell>
          <cell r="L89" t="str">
            <v>p54.10</v>
          </cell>
          <cell r="M89" t="str">
            <v>leidingsystemen, medische gassen</v>
          </cell>
          <cell r="N89" t="str">
            <v>Medische gassen distributiesysteem, leidingnet</v>
          </cell>
          <cell r="O89">
            <v>54</v>
          </cell>
          <cell r="P89" t="str">
            <v>Gassen</v>
          </cell>
          <cell r="Q89" t="str">
            <v>15.54.34</v>
          </cell>
          <cell r="R89" t="str">
            <v>Leidingnet medicinale gassen</v>
          </cell>
          <cell r="S89" t="str">
            <v>Special Care (Hotfloor)</v>
          </cell>
          <cell r="Z89">
            <v>35065</v>
          </cell>
          <cell r="AE89">
            <v>1996</v>
          </cell>
          <cell r="AK89">
            <v>750</v>
          </cell>
        </row>
        <row r="90">
          <cell r="E90" t="str">
            <v>EE_00000_5402</v>
          </cell>
          <cell r="F90" t="str">
            <v>EE_AXXX_5401</v>
          </cell>
          <cell r="G90" t="str">
            <v>In gebruik</v>
          </cell>
          <cell r="H90" t="str">
            <v>Beoordeeld</v>
          </cell>
          <cell r="I90" t="str">
            <v>Leidingnet medische gassen perslucht</v>
          </cell>
          <cell r="K90">
            <v>41640</v>
          </cell>
          <cell r="L90" t="str">
            <v>p54.10</v>
          </cell>
          <cell r="M90" t="str">
            <v>leidingsystemen, medische gassen</v>
          </cell>
          <cell r="N90" t="str">
            <v>Medische gassen distributiesysteem, leidingnet</v>
          </cell>
          <cell r="O90">
            <v>54</v>
          </cell>
          <cell r="P90" t="str">
            <v>Gassen</v>
          </cell>
          <cell r="Q90" t="str">
            <v>15.54.34</v>
          </cell>
          <cell r="R90" t="str">
            <v>Leidingnet medicinale gassen</v>
          </cell>
          <cell r="S90" t="str">
            <v>Special Care (Hotfloor)</v>
          </cell>
          <cell r="Z90">
            <v>35796</v>
          </cell>
          <cell r="AE90">
            <v>1998</v>
          </cell>
          <cell r="AK90">
            <v>500</v>
          </cell>
        </row>
        <row r="91">
          <cell r="E91" t="str">
            <v>EE_00000_5403</v>
          </cell>
          <cell r="F91" t="str">
            <v>EE_AXXX_5401</v>
          </cell>
          <cell r="G91" t="str">
            <v>In gebruik</v>
          </cell>
          <cell r="H91" t="str">
            <v>Beoordeeld</v>
          </cell>
          <cell r="I91" t="str">
            <v>EN-SET perslucht (medisch)</v>
          </cell>
          <cell r="K91">
            <v>45078</v>
          </cell>
          <cell r="L91" t="str">
            <v>p15.54.34</v>
          </cell>
          <cell r="M91" t="str">
            <v>Leidingnet medicinale gassen</v>
          </cell>
          <cell r="N91" t="str">
            <v>Medische gassen distributiesysteem, leidingnet</v>
          </cell>
          <cell r="O91">
            <v>54</v>
          </cell>
          <cell r="P91" t="str">
            <v>Gassen</v>
          </cell>
          <cell r="Q91" t="str">
            <v>15.54.34</v>
          </cell>
          <cell r="R91" t="str">
            <v>Leidingnet medicinale gassen</v>
          </cell>
          <cell r="S91" t="str">
            <v>Special Care (Hotfloor)</v>
          </cell>
          <cell r="Z91">
            <v>35065</v>
          </cell>
          <cell r="AE91">
            <v>1996</v>
          </cell>
          <cell r="AK91">
            <v>0</v>
          </cell>
        </row>
        <row r="92">
          <cell r="E92" t="str">
            <v>EE_01_33_5401</v>
          </cell>
          <cell r="G92" t="str">
            <v>In gebruik</v>
          </cell>
          <cell r="H92" t="str">
            <v>Beoordeeld</v>
          </cell>
          <cell r="I92" t="str">
            <v>Decentrale gassen station CO2 2x1D44781-SM-2-1-S met Lijnregelaar</v>
          </cell>
          <cell r="K92">
            <v>42767</v>
          </cell>
          <cell r="L92" t="str">
            <v>p54.15Fa</v>
          </cell>
          <cell r="M92" t="str">
            <v>Hoge druk slangen decentrale medische gassen</v>
          </cell>
          <cell r="O92">
            <v>54</v>
          </cell>
          <cell r="P92" t="str">
            <v>Gassen</v>
          </cell>
          <cell r="Q92" t="str">
            <v>15.54.50</v>
          </cell>
          <cell r="R92" t="str">
            <v>Decentrale medische gassen</v>
          </cell>
          <cell r="S92" t="str">
            <v>Locatieteam (Hotel en werkplaats)</v>
          </cell>
          <cell r="U92" t="str">
            <v>HW2</v>
          </cell>
          <cell r="V92" t="str">
            <v>Trescom</v>
          </cell>
          <cell r="AK92">
            <v>0</v>
          </cell>
        </row>
        <row r="93">
          <cell r="E93" t="str">
            <v>EE_01_33_5401</v>
          </cell>
          <cell r="G93" t="str">
            <v>In gebruik</v>
          </cell>
          <cell r="H93" t="str">
            <v>Beoordeeld</v>
          </cell>
          <cell r="I93" t="str">
            <v>Decentrale gassen station CO2 2x1D44781-SM-2-1-S met Lijnregelaar</v>
          </cell>
          <cell r="K93">
            <v>42767</v>
          </cell>
          <cell r="L93" t="str">
            <v>p54.15F</v>
          </cell>
          <cell r="M93" t="str">
            <v>Decentrale opstelling medische gassen</v>
          </cell>
          <cell r="O93">
            <v>54</v>
          </cell>
          <cell r="P93" t="str">
            <v>Gassen</v>
          </cell>
          <cell r="Q93" t="str">
            <v>15.54.50</v>
          </cell>
          <cell r="R93" t="str">
            <v>Decentrale medische gassen</v>
          </cell>
          <cell r="S93" t="str">
            <v>Locatieteam (Hotel en werkplaats)</v>
          </cell>
          <cell r="U93" t="str">
            <v>HW2</v>
          </cell>
          <cell r="V93" t="str">
            <v>Trescom</v>
          </cell>
          <cell r="AK93">
            <v>0</v>
          </cell>
        </row>
        <row r="94">
          <cell r="E94" t="str">
            <v>EE_01_33_5402</v>
          </cell>
          <cell r="G94" t="str">
            <v>In gebruik</v>
          </cell>
          <cell r="H94" t="str">
            <v>Beoordeeld</v>
          </cell>
          <cell r="I94" t="str">
            <v>Decentrale gassen station N2 2x1  D44781-SM-2-1-S met Lijnregelaar</v>
          </cell>
          <cell r="K94">
            <v>42767</v>
          </cell>
          <cell r="L94" t="str">
            <v>p54.15Fa</v>
          </cell>
          <cell r="M94" t="str">
            <v>Hoge druk slangen decentrale medische gassen</v>
          </cell>
          <cell r="O94">
            <v>54</v>
          </cell>
          <cell r="P94" t="str">
            <v>Gassen</v>
          </cell>
          <cell r="Q94" t="str">
            <v>15.54.50</v>
          </cell>
          <cell r="R94" t="str">
            <v>Decentrale medische gassen</v>
          </cell>
          <cell r="S94" t="str">
            <v>Locatieteam (Hotel en werkplaats)</v>
          </cell>
          <cell r="U94" t="str">
            <v>HW2</v>
          </cell>
          <cell r="V94" t="str">
            <v>Trescom</v>
          </cell>
          <cell r="AK94">
            <v>0</v>
          </cell>
        </row>
        <row r="95">
          <cell r="E95" t="str">
            <v>EE_01_33_5402</v>
          </cell>
          <cell r="G95" t="str">
            <v>In gebruik</v>
          </cell>
          <cell r="H95" t="str">
            <v>Beoordeeld</v>
          </cell>
          <cell r="I95" t="str">
            <v>Decentrale gassen station N2 2x1  D44781-SM-2-1-S met Lijnregelaar</v>
          </cell>
          <cell r="K95">
            <v>42767</v>
          </cell>
          <cell r="L95" t="str">
            <v>p54.15F</v>
          </cell>
          <cell r="M95" t="str">
            <v>Decentrale opstelling medische gassen</v>
          </cell>
          <cell r="O95">
            <v>54</v>
          </cell>
          <cell r="P95" t="str">
            <v>Gassen</v>
          </cell>
          <cell r="Q95" t="str">
            <v>15.54.50</v>
          </cell>
          <cell r="R95" t="str">
            <v>Decentrale medische gassen</v>
          </cell>
          <cell r="S95" t="str">
            <v>Locatieteam (Hotel en werkplaats)</v>
          </cell>
          <cell r="U95" t="str">
            <v>HW2</v>
          </cell>
          <cell r="V95" t="str">
            <v>Trescom</v>
          </cell>
          <cell r="AK95">
            <v>0</v>
          </cell>
        </row>
        <row r="96">
          <cell r="E96" t="str">
            <v>EE_01_62_5401</v>
          </cell>
          <cell r="G96" t="str">
            <v>In gebruik</v>
          </cell>
          <cell r="H96" t="str">
            <v>Beoordeeld</v>
          </cell>
          <cell r="I96" t="str">
            <v>Decentrale gassen station N2 hd 1 x 1 Trescom    V30051-15-00</v>
          </cell>
          <cell r="K96">
            <v>42767</v>
          </cell>
          <cell r="L96" t="str">
            <v>p54.15Fa</v>
          </cell>
          <cell r="M96" t="str">
            <v>Hoge druk slangen decentrale medische gassen</v>
          </cell>
          <cell r="O96">
            <v>54</v>
          </cell>
          <cell r="P96" t="str">
            <v>Gassen</v>
          </cell>
          <cell r="Q96" t="str">
            <v>15.54.50</v>
          </cell>
          <cell r="R96" t="str">
            <v>Decentrale medische gassen</v>
          </cell>
          <cell r="S96" t="str">
            <v>Locatieteam (Hotel en werkplaats)</v>
          </cell>
          <cell r="U96" t="str">
            <v>HW1</v>
          </cell>
          <cell r="V96" t="str">
            <v>Trescom</v>
          </cell>
          <cell r="AK96">
            <v>0</v>
          </cell>
        </row>
        <row r="97">
          <cell r="E97" t="str">
            <v>EE_01_62_5401</v>
          </cell>
          <cell r="G97" t="str">
            <v>In gebruik</v>
          </cell>
          <cell r="H97" t="str">
            <v>Beoordeeld</v>
          </cell>
          <cell r="I97" t="str">
            <v>Decentrale gassen station N2 hd 1 x 1 Trescom    V30051-15-00</v>
          </cell>
          <cell r="K97">
            <v>42767</v>
          </cell>
          <cell r="L97" t="str">
            <v>p54.15F</v>
          </cell>
          <cell r="M97" t="str">
            <v>Decentrale opstelling medische gassen</v>
          </cell>
          <cell r="O97">
            <v>54</v>
          </cell>
          <cell r="P97" t="str">
            <v>Gassen</v>
          </cell>
          <cell r="Q97" t="str">
            <v>15.54.50</v>
          </cell>
          <cell r="R97" t="str">
            <v>Decentrale medische gassen</v>
          </cell>
          <cell r="S97" t="str">
            <v>Locatieteam (Hotel en werkplaats)</v>
          </cell>
          <cell r="U97" t="str">
            <v>HW1</v>
          </cell>
          <cell r="V97" t="str">
            <v>Trescom</v>
          </cell>
          <cell r="AK97">
            <v>0</v>
          </cell>
        </row>
        <row r="98">
          <cell r="E98" t="str">
            <v>EE_01_62_5402</v>
          </cell>
          <cell r="G98" t="str">
            <v>In gebruik</v>
          </cell>
          <cell r="H98" t="str">
            <v>Beoordeeld</v>
          </cell>
          <cell r="I98" t="str">
            <v>Decentrale gassen station N2 1 x 1 Druva S201 serv.bypass afsl. (2011)</v>
          </cell>
          <cell r="K98">
            <v>42767</v>
          </cell>
          <cell r="L98" t="str">
            <v>p54.15Fa</v>
          </cell>
          <cell r="M98" t="str">
            <v>Hoge druk slangen decentrale medische gassen</v>
          </cell>
          <cell r="O98">
            <v>54</v>
          </cell>
          <cell r="P98" t="str">
            <v>Gassen</v>
          </cell>
          <cell r="Q98" t="str">
            <v>15.54.50</v>
          </cell>
          <cell r="R98" t="str">
            <v>Decentrale medische gassen</v>
          </cell>
          <cell r="S98" t="str">
            <v>Locatieteam (Hotel en werkplaats)</v>
          </cell>
          <cell r="U98" t="str">
            <v>HW10 liter</v>
          </cell>
          <cell r="V98" t="str">
            <v>Druva</v>
          </cell>
          <cell r="AK98">
            <v>0</v>
          </cell>
        </row>
        <row r="99">
          <cell r="E99" t="str">
            <v>EE_01_62_5402</v>
          </cell>
          <cell r="G99" t="str">
            <v>In gebruik</v>
          </cell>
          <cell r="H99" t="str">
            <v>Beoordeeld</v>
          </cell>
          <cell r="I99" t="str">
            <v>Decentrale gassen station N2 1 x 1 Druva S201 serv.bypass afsl. (2011)</v>
          </cell>
          <cell r="K99">
            <v>42767</v>
          </cell>
          <cell r="L99" t="str">
            <v>p54.15F</v>
          </cell>
          <cell r="M99" t="str">
            <v>Decentrale opstelling medische gassen</v>
          </cell>
          <cell r="O99">
            <v>54</v>
          </cell>
          <cell r="P99" t="str">
            <v>Gassen</v>
          </cell>
          <cell r="Q99" t="str">
            <v>15.54.50</v>
          </cell>
          <cell r="R99" t="str">
            <v>Decentrale medische gassen</v>
          </cell>
          <cell r="S99" t="str">
            <v>Locatieteam (Hotel en werkplaats)</v>
          </cell>
          <cell r="U99" t="str">
            <v>HW10 liter</v>
          </cell>
          <cell r="V99" t="str">
            <v>Druva</v>
          </cell>
          <cell r="AK99">
            <v>0</v>
          </cell>
        </row>
        <row r="100">
          <cell r="E100" t="str">
            <v>EE_01_62_5403</v>
          </cell>
          <cell r="G100" t="str">
            <v>In gebruik</v>
          </cell>
          <cell r="H100" t="str">
            <v>Beoordeeld</v>
          </cell>
          <cell r="I100" t="str">
            <v>Decentrale gassen station Menggas Druva S201 serv. bypass afsl. (2011)</v>
          </cell>
          <cell r="K100">
            <v>42767</v>
          </cell>
          <cell r="L100" t="str">
            <v>p54.15Fa</v>
          </cell>
          <cell r="M100" t="str">
            <v>Hoge druk slangen decentrale medische gassen</v>
          </cell>
          <cell r="O100">
            <v>54</v>
          </cell>
          <cell r="P100" t="str">
            <v>Gassen</v>
          </cell>
          <cell r="Q100" t="str">
            <v>15.54.50</v>
          </cell>
          <cell r="R100" t="str">
            <v>Decentrale medische gassen</v>
          </cell>
          <cell r="S100" t="str">
            <v>Locatieteam (Hotel en werkplaats)</v>
          </cell>
          <cell r="U100" t="str">
            <v>HW 1</v>
          </cell>
          <cell r="V100" t="str">
            <v>Druva</v>
          </cell>
          <cell r="AK100">
            <v>0</v>
          </cell>
        </row>
        <row r="101">
          <cell r="E101" t="str">
            <v>EE_01_62_5403</v>
          </cell>
          <cell r="G101" t="str">
            <v>In gebruik</v>
          </cell>
          <cell r="H101" t="str">
            <v>Beoordeeld</v>
          </cell>
          <cell r="I101" t="str">
            <v>Decentrale gassen station Menggas Druva S201 serv. bypass afsl. (2011)</v>
          </cell>
          <cell r="K101">
            <v>42767</v>
          </cell>
          <cell r="L101" t="str">
            <v>p54.15F</v>
          </cell>
          <cell r="M101" t="str">
            <v>Decentrale opstelling medische gassen</v>
          </cell>
          <cell r="O101">
            <v>54</v>
          </cell>
          <cell r="P101" t="str">
            <v>Gassen</v>
          </cell>
          <cell r="Q101" t="str">
            <v>15.54.50</v>
          </cell>
          <cell r="R101" t="str">
            <v>Decentrale medische gassen</v>
          </cell>
          <cell r="S101" t="str">
            <v>Locatieteam (Hotel en werkplaats)</v>
          </cell>
          <cell r="U101" t="str">
            <v>HW 1</v>
          </cell>
          <cell r="V101" t="str">
            <v>Druva</v>
          </cell>
          <cell r="AK101">
            <v>0</v>
          </cell>
        </row>
        <row r="102">
          <cell r="E102" t="str">
            <v>EE_01_62_5404</v>
          </cell>
          <cell r="G102" t="str">
            <v>In gebruik</v>
          </cell>
          <cell r="H102" t="str">
            <v>Beoordeeld</v>
          </cell>
          <cell r="I102" t="str">
            <v>Decentrale gassen station CO2 2 x 1  Druva A208/C serv. Bypass afsl. (2011)</v>
          </cell>
          <cell r="K102">
            <v>42767</v>
          </cell>
          <cell r="L102" t="str">
            <v>p54.15Fa</v>
          </cell>
          <cell r="M102" t="str">
            <v>Hoge druk slangen decentrale medische gassen</v>
          </cell>
          <cell r="O102">
            <v>54</v>
          </cell>
          <cell r="P102" t="str">
            <v>Gassen</v>
          </cell>
          <cell r="Q102" t="str">
            <v>15.54.50</v>
          </cell>
          <cell r="R102" t="str">
            <v>Decentrale medische gassen</v>
          </cell>
          <cell r="S102" t="str">
            <v>Locatieteam (Hotel en werkplaats)</v>
          </cell>
          <cell r="U102" t="str">
            <v>HW2</v>
          </cell>
          <cell r="V102" t="str">
            <v>Druva</v>
          </cell>
          <cell r="AK102">
            <v>0</v>
          </cell>
        </row>
        <row r="103">
          <cell r="E103" t="str">
            <v>EE_01_62_5404</v>
          </cell>
          <cell r="G103" t="str">
            <v>In gebruik</v>
          </cell>
          <cell r="H103" t="str">
            <v>Beoordeeld</v>
          </cell>
          <cell r="I103" t="str">
            <v>Decentrale gassen station CO2 2 x 1  Druva A208/C serv. Bypass afsl. (2011)</v>
          </cell>
          <cell r="K103">
            <v>42767</v>
          </cell>
          <cell r="L103" t="str">
            <v>p54.15F</v>
          </cell>
          <cell r="M103" t="str">
            <v>Decentrale opstelling medische gassen</v>
          </cell>
          <cell r="O103">
            <v>54</v>
          </cell>
          <cell r="P103" t="str">
            <v>Gassen</v>
          </cell>
          <cell r="Q103" t="str">
            <v>15.54.50</v>
          </cell>
          <cell r="R103" t="str">
            <v>Decentrale medische gassen</v>
          </cell>
          <cell r="S103" t="str">
            <v>Locatieteam (Hotel en werkplaats)</v>
          </cell>
          <cell r="U103" t="str">
            <v>HW2</v>
          </cell>
          <cell r="V103" t="str">
            <v>Druva</v>
          </cell>
          <cell r="AK103">
            <v>0</v>
          </cell>
        </row>
        <row r="104">
          <cell r="E104" t="str">
            <v>EE_01_62_5405</v>
          </cell>
          <cell r="G104" t="str">
            <v>In gebruik</v>
          </cell>
          <cell r="H104" t="str">
            <v>Beoordeeld</v>
          </cell>
          <cell r="I104" t="str">
            <v>Decentrale gassen station O2 1 x 1 Druva S201 serv.bypass afsl. (2011)</v>
          </cell>
          <cell r="K104">
            <v>42767</v>
          </cell>
          <cell r="L104" t="str">
            <v>p54.15Fa</v>
          </cell>
          <cell r="M104" t="str">
            <v>Hoge druk slangen decentrale medische gassen</v>
          </cell>
          <cell r="O104">
            <v>54</v>
          </cell>
          <cell r="P104" t="str">
            <v>Gassen</v>
          </cell>
          <cell r="Q104" t="str">
            <v>15.54.50</v>
          </cell>
          <cell r="R104" t="str">
            <v>Decentrale medische gassen</v>
          </cell>
          <cell r="S104" t="str">
            <v>Locatieteam (Hotel en werkplaats)</v>
          </cell>
          <cell r="U104" t="str">
            <v>HW1</v>
          </cell>
          <cell r="V104" t="str">
            <v>Druva</v>
          </cell>
          <cell r="AK104">
            <v>0</v>
          </cell>
        </row>
        <row r="105">
          <cell r="E105" t="str">
            <v>EE_01_62_5405</v>
          </cell>
          <cell r="G105" t="str">
            <v>In gebruik</v>
          </cell>
          <cell r="H105" t="str">
            <v>Beoordeeld</v>
          </cell>
          <cell r="I105" t="str">
            <v>Decentrale gassen station O2 1 x 1 Druva S201 serv.bypass afsl. (2011)</v>
          </cell>
          <cell r="K105">
            <v>42767</v>
          </cell>
          <cell r="L105" t="str">
            <v>p54.15F</v>
          </cell>
          <cell r="M105" t="str">
            <v>Decentrale opstelling medische gassen</v>
          </cell>
          <cell r="O105">
            <v>54</v>
          </cell>
          <cell r="P105" t="str">
            <v>Gassen</v>
          </cell>
          <cell r="Q105" t="str">
            <v>15.54.50</v>
          </cell>
          <cell r="R105" t="str">
            <v>Decentrale medische gassen</v>
          </cell>
          <cell r="S105" t="str">
            <v>Locatieteam (Hotel en werkplaats)</v>
          </cell>
          <cell r="U105" t="str">
            <v>HW1</v>
          </cell>
          <cell r="V105" t="str">
            <v>Druva</v>
          </cell>
          <cell r="AK105">
            <v>0</v>
          </cell>
        </row>
        <row r="106">
          <cell r="E106" t="str">
            <v>EE_01_62_5406</v>
          </cell>
          <cell r="G106" t="str">
            <v>Niet in gebruik</v>
          </cell>
          <cell r="H106" t="str">
            <v>Uitgesteld</v>
          </cell>
          <cell r="I106" t="str">
            <v>Decentrale gassen station Argon 1 x 1 Tescom</v>
          </cell>
          <cell r="K106">
            <v>43862</v>
          </cell>
          <cell r="L106" t="str">
            <v>p54.15Fa</v>
          </cell>
          <cell r="M106" t="str">
            <v>Hoge druk slangen decentrale medische gassen</v>
          </cell>
          <cell r="O106">
            <v>54</v>
          </cell>
          <cell r="P106" t="str">
            <v>Gassen</v>
          </cell>
          <cell r="Q106" t="str">
            <v>15.54.50</v>
          </cell>
          <cell r="R106" t="str">
            <v>Decentrale medische gassen</v>
          </cell>
          <cell r="S106" t="str">
            <v>Locatieteam (Hotel en werkplaats)</v>
          </cell>
          <cell r="V106" t="str">
            <v>Tescom</v>
          </cell>
          <cell r="AK106">
            <v>0</v>
          </cell>
        </row>
        <row r="107">
          <cell r="E107" t="str">
            <v>EE_01_62_5406</v>
          </cell>
          <cell r="G107" t="str">
            <v>Niet in gebruik</v>
          </cell>
          <cell r="H107" t="str">
            <v>Uitgesteld</v>
          </cell>
          <cell r="I107" t="str">
            <v>Decentrale gassen station Argon 1 x 1 Tescom</v>
          </cell>
          <cell r="K107">
            <v>43862</v>
          </cell>
          <cell r="L107" t="str">
            <v>p54.15F</v>
          </cell>
          <cell r="M107" t="str">
            <v>Decentrale opstelling medische gassen</v>
          </cell>
          <cell r="O107">
            <v>54</v>
          </cell>
          <cell r="P107" t="str">
            <v>Gassen</v>
          </cell>
          <cell r="Q107" t="str">
            <v>15.54.50</v>
          </cell>
          <cell r="R107" t="str">
            <v>Decentrale medische gassen</v>
          </cell>
          <cell r="S107" t="str">
            <v>Locatieteam (Hotel en werkplaats)</v>
          </cell>
          <cell r="V107" t="str">
            <v>Tescom</v>
          </cell>
          <cell r="AK107">
            <v>0</v>
          </cell>
        </row>
        <row r="108">
          <cell r="E108" t="str">
            <v>EE_01_62_5407</v>
          </cell>
          <cell r="G108" t="str">
            <v>Niet in gebruik</v>
          </cell>
          <cell r="H108" t="str">
            <v>Uitgesteld</v>
          </cell>
          <cell r="I108" t="str">
            <v>Decentrale gassen station Helium 1 x 1 Tescom</v>
          </cell>
          <cell r="K108">
            <v>42767</v>
          </cell>
          <cell r="L108" t="str">
            <v>p54.15Fa</v>
          </cell>
          <cell r="M108" t="str">
            <v>Hoge druk slangen decentrale medische gassen</v>
          </cell>
          <cell r="O108">
            <v>54</v>
          </cell>
          <cell r="P108" t="str">
            <v>Gassen</v>
          </cell>
          <cell r="Q108" t="str">
            <v>15.54.50</v>
          </cell>
          <cell r="R108" t="str">
            <v>Decentrale medische gassen</v>
          </cell>
          <cell r="S108" t="str">
            <v>Locatieteam (Hotel en werkplaats)</v>
          </cell>
          <cell r="V108" t="str">
            <v>Tescom</v>
          </cell>
          <cell r="AK108">
            <v>0</v>
          </cell>
        </row>
        <row r="109">
          <cell r="E109" t="str">
            <v>EE_01_62_5407</v>
          </cell>
          <cell r="G109" t="str">
            <v>Niet in gebruik</v>
          </cell>
          <cell r="H109" t="str">
            <v>Uitgesteld</v>
          </cell>
          <cell r="I109" t="str">
            <v>Decentrale gassen station Helium 1 x 1 Tescom</v>
          </cell>
          <cell r="K109">
            <v>42767</v>
          </cell>
          <cell r="L109" t="str">
            <v>p54.15F</v>
          </cell>
          <cell r="M109" t="str">
            <v>Decentrale opstelling medische gassen</v>
          </cell>
          <cell r="O109">
            <v>54</v>
          </cell>
          <cell r="P109" t="str">
            <v>Gassen</v>
          </cell>
          <cell r="Q109" t="str">
            <v>15.54.50</v>
          </cell>
          <cell r="R109" t="str">
            <v>Decentrale medische gassen</v>
          </cell>
          <cell r="S109" t="str">
            <v>Locatieteam (Hotel en werkplaats)</v>
          </cell>
          <cell r="V109" t="str">
            <v>Tescom</v>
          </cell>
          <cell r="AK109">
            <v>0</v>
          </cell>
        </row>
        <row r="110">
          <cell r="E110" t="str">
            <v>EE_01_66_5401</v>
          </cell>
          <cell r="G110" t="str">
            <v>In gebruik</v>
          </cell>
          <cell r="H110" t="str">
            <v>Beoordeeld</v>
          </cell>
          <cell r="I110" t="str">
            <v>Decentrale gassen station Menggas 2x2 A208/C serv. Bypass afsl. (2011)</v>
          </cell>
          <cell r="K110">
            <v>42767</v>
          </cell>
          <cell r="L110" t="str">
            <v>p54.15Fa</v>
          </cell>
          <cell r="M110" t="str">
            <v>Hoge druk slangen decentrale medische gassen</v>
          </cell>
          <cell r="O110">
            <v>54</v>
          </cell>
          <cell r="P110" t="str">
            <v>Gassen</v>
          </cell>
          <cell r="Q110" t="str">
            <v>15.54.50</v>
          </cell>
          <cell r="R110" t="str">
            <v>Decentrale medische gassen</v>
          </cell>
          <cell r="S110" t="str">
            <v>Locatieteam (Hotel en werkplaats)</v>
          </cell>
          <cell r="U110" t="str">
            <v>HW4</v>
          </cell>
          <cell r="V110" t="str">
            <v>Druva</v>
          </cell>
          <cell r="AK110">
            <v>0</v>
          </cell>
        </row>
        <row r="111">
          <cell r="E111" t="str">
            <v>EE_01_66_5401</v>
          </cell>
          <cell r="G111" t="str">
            <v>In gebruik</v>
          </cell>
          <cell r="H111" t="str">
            <v>Beoordeeld</v>
          </cell>
          <cell r="I111" t="str">
            <v>Decentrale gassen station Menggas 2x2 A208/C serv. Bypass afsl. (2011)</v>
          </cell>
          <cell r="K111">
            <v>42767</v>
          </cell>
          <cell r="L111" t="str">
            <v>p54.15F</v>
          </cell>
          <cell r="M111" t="str">
            <v>Decentrale opstelling medische gassen</v>
          </cell>
          <cell r="O111">
            <v>54</v>
          </cell>
          <cell r="P111" t="str">
            <v>Gassen</v>
          </cell>
          <cell r="Q111" t="str">
            <v>15.54.50</v>
          </cell>
          <cell r="R111" t="str">
            <v>Decentrale medische gassen</v>
          </cell>
          <cell r="S111" t="str">
            <v>Locatieteam (Hotel en werkplaats)</v>
          </cell>
          <cell r="U111" t="str">
            <v>HW4</v>
          </cell>
          <cell r="V111" t="str">
            <v>Druva</v>
          </cell>
          <cell r="AK111">
            <v>0</v>
          </cell>
        </row>
        <row r="112">
          <cell r="E112" t="str">
            <v>EE_01_66_5402</v>
          </cell>
          <cell r="G112" t="str">
            <v>Niet in gebruik</v>
          </cell>
          <cell r="H112" t="str">
            <v>Uitgesteld</v>
          </cell>
          <cell r="I112" t="str">
            <v>Decentrale gassen station CO2 vloeibaar 1 x 2</v>
          </cell>
          <cell r="K112">
            <v>42767</v>
          </cell>
          <cell r="L112" t="str">
            <v>p54.15Fa</v>
          </cell>
          <cell r="M112" t="str">
            <v>Hoge druk slangen decentrale medische gassen</v>
          </cell>
          <cell r="O112">
            <v>54</v>
          </cell>
          <cell r="P112" t="str">
            <v>Gassen</v>
          </cell>
          <cell r="Q112" t="str">
            <v>15.54.50</v>
          </cell>
          <cell r="R112" t="str">
            <v>Decentrale medische gassen</v>
          </cell>
          <cell r="S112" t="str">
            <v>Locatieteam (Hotel en werkplaats)</v>
          </cell>
          <cell r="U112" t="str">
            <v>HW2</v>
          </cell>
          <cell r="AK112">
            <v>0</v>
          </cell>
        </row>
        <row r="113">
          <cell r="E113" t="str">
            <v>EE_01_66_5402</v>
          </cell>
          <cell r="G113" t="str">
            <v>Niet in gebruik</v>
          </cell>
          <cell r="H113" t="str">
            <v>Uitgesteld</v>
          </cell>
          <cell r="I113" t="str">
            <v>Decentrale gassen station CO2 vloeibaar 1 x 2</v>
          </cell>
          <cell r="K113">
            <v>42767</v>
          </cell>
          <cell r="L113" t="str">
            <v>p54.15F</v>
          </cell>
          <cell r="M113" t="str">
            <v>Decentrale opstelling medische gassen</v>
          </cell>
          <cell r="O113">
            <v>54</v>
          </cell>
          <cell r="P113" t="str">
            <v>Gassen</v>
          </cell>
          <cell r="Q113" t="str">
            <v>15.54.50</v>
          </cell>
          <cell r="R113" t="str">
            <v>Decentrale medische gassen</v>
          </cell>
          <cell r="S113" t="str">
            <v>Locatieteam (Hotel en werkplaats)</v>
          </cell>
          <cell r="U113" t="str">
            <v>HW2</v>
          </cell>
          <cell r="AK113">
            <v>0</v>
          </cell>
        </row>
        <row r="114">
          <cell r="E114" t="str">
            <v>EE_01_66_5403</v>
          </cell>
          <cell r="G114" t="str">
            <v>In gebruik</v>
          </cell>
          <cell r="H114" t="str">
            <v>Beoordeeld</v>
          </cell>
          <cell r="I114" t="str">
            <v>Decentrale gassen station CO2  2 x 1 DT  A208/C serv. Bypass afsl. (2011)</v>
          </cell>
          <cell r="K114">
            <v>42767</v>
          </cell>
          <cell r="L114" t="str">
            <v>p54.15Fa</v>
          </cell>
          <cell r="M114" t="str">
            <v>Hoge druk slangen decentrale medische gassen</v>
          </cell>
          <cell r="O114">
            <v>54</v>
          </cell>
          <cell r="P114" t="str">
            <v>Gassen</v>
          </cell>
          <cell r="Q114" t="str">
            <v>15.54.50</v>
          </cell>
          <cell r="R114" t="str">
            <v>Decentrale medische gassen</v>
          </cell>
          <cell r="S114" t="str">
            <v>Locatieteam (Hotel en werkplaats)</v>
          </cell>
          <cell r="U114" t="str">
            <v>HW2</v>
          </cell>
          <cell r="V114" t="str">
            <v>Druva</v>
          </cell>
          <cell r="AK114">
            <v>0</v>
          </cell>
        </row>
        <row r="115">
          <cell r="E115" t="str">
            <v>EE_01_66_5403</v>
          </cell>
          <cell r="G115" t="str">
            <v>In gebruik</v>
          </cell>
          <cell r="H115" t="str">
            <v>Beoordeeld</v>
          </cell>
          <cell r="I115" t="str">
            <v>Decentrale gassen station CO2  2 x 1 DT  A208/C serv. Bypass afsl. (2011)</v>
          </cell>
          <cell r="K115">
            <v>42767</v>
          </cell>
          <cell r="L115" t="str">
            <v>p54.15F</v>
          </cell>
          <cell r="M115" t="str">
            <v>Decentrale opstelling medische gassen</v>
          </cell>
          <cell r="O115">
            <v>54</v>
          </cell>
          <cell r="P115" t="str">
            <v>Gassen</v>
          </cell>
          <cell r="Q115" t="str">
            <v>15.54.50</v>
          </cell>
          <cell r="R115" t="str">
            <v>Decentrale medische gassen</v>
          </cell>
          <cell r="S115" t="str">
            <v>Locatieteam (Hotel en werkplaats)</v>
          </cell>
          <cell r="U115" t="str">
            <v>HW2</v>
          </cell>
          <cell r="V115" t="str">
            <v>Druva</v>
          </cell>
          <cell r="AK115">
            <v>0</v>
          </cell>
        </row>
        <row r="116">
          <cell r="E116" t="str">
            <v>EE_05_12_5401</v>
          </cell>
          <cell r="G116" t="str">
            <v>In gebruik</v>
          </cell>
          <cell r="H116" t="str">
            <v>Beoordeeld</v>
          </cell>
          <cell r="I116" t="str">
            <v>Decentrale gassen station N2 1 x 1 Trescom D44645-SM-Z-1-S bwjr '02</v>
          </cell>
          <cell r="K116">
            <v>42767</v>
          </cell>
          <cell r="L116" t="str">
            <v>p54.15Fa</v>
          </cell>
          <cell r="M116" t="str">
            <v>Hoge druk slangen decentrale medische gassen</v>
          </cell>
          <cell r="O116">
            <v>54</v>
          </cell>
          <cell r="P116" t="str">
            <v>Gassen</v>
          </cell>
          <cell r="Q116" t="str">
            <v>15.54.50</v>
          </cell>
          <cell r="R116" t="str">
            <v>Decentrale medische gassen</v>
          </cell>
          <cell r="S116" t="str">
            <v>Locatieteam (Hotel en werkplaats)</v>
          </cell>
          <cell r="U116" t="str">
            <v>HW1</v>
          </cell>
          <cell r="V116" t="str">
            <v>Trescom</v>
          </cell>
          <cell r="AE116">
            <v>2002</v>
          </cell>
          <cell r="AK116">
            <v>0</v>
          </cell>
        </row>
        <row r="117">
          <cell r="E117" t="str">
            <v>EE_05_12_5401</v>
          </cell>
          <cell r="G117" t="str">
            <v>In gebruik</v>
          </cell>
          <cell r="H117" t="str">
            <v>Beoordeeld</v>
          </cell>
          <cell r="I117" t="str">
            <v>Decentrale gassen station N2 1 x 1 Trescom D44645-SM-Z-1-S bwjr '02</v>
          </cell>
          <cell r="K117">
            <v>42767</v>
          </cell>
          <cell r="L117" t="str">
            <v>p54.15F</v>
          </cell>
          <cell r="M117" t="str">
            <v>Decentrale opstelling medische gassen</v>
          </cell>
          <cell r="O117">
            <v>54</v>
          </cell>
          <cell r="P117" t="str">
            <v>Gassen</v>
          </cell>
          <cell r="Q117" t="str">
            <v>15.54.50</v>
          </cell>
          <cell r="R117" t="str">
            <v>Decentrale medische gassen</v>
          </cell>
          <cell r="S117" t="str">
            <v>Locatieteam (Hotel en werkplaats)</v>
          </cell>
          <cell r="U117" t="str">
            <v>HW1</v>
          </cell>
          <cell r="V117" t="str">
            <v>Trescom</v>
          </cell>
          <cell r="AE117">
            <v>2002</v>
          </cell>
          <cell r="AK117">
            <v>0</v>
          </cell>
        </row>
        <row r="118">
          <cell r="E118" t="str">
            <v>EE_05_15_5401</v>
          </cell>
          <cell r="G118" t="str">
            <v>In gebruik</v>
          </cell>
          <cell r="H118" t="str">
            <v>Beoordeeld</v>
          </cell>
          <cell r="I118" t="str">
            <v>Decentrale gassen station CO2 2 x 1 Tescom</v>
          </cell>
          <cell r="K118">
            <v>44593</v>
          </cell>
          <cell r="L118" t="str">
            <v>p54.15Fa</v>
          </cell>
          <cell r="M118" t="str">
            <v>Hoge druk slangen decentrale medische gassen</v>
          </cell>
          <cell r="O118">
            <v>54</v>
          </cell>
          <cell r="P118" t="str">
            <v>Gassen</v>
          </cell>
          <cell r="Q118" t="str">
            <v>15.54.50</v>
          </cell>
          <cell r="R118" t="str">
            <v>Decentrale medische gassen</v>
          </cell>
          <cell r="S118" t="str">
            <v>Locatieteam (Hotel en werkplaats)</v>
          </cell>
          <cell r="V118" t="str">
            <v>Tescom</v>
          </cell>
          <cell r="AK118">
            <v>0</v>
          </cell>
        </row>
        <row r="119">
          <cell r="E119" t="str">
            <v>EE_05_15_5401</v>
          </cell>
          <cell r="G119" t="str">
            <v>In gebruik</v>
          </cell>
          <cell r="H119" t="str">
            <v>Beoordeeld</v>
          </cell>
          <cell r="I119" t="str">
            <v>Decentrale gassen station CO2 2 x 1 Tescom</v>
          </cell>
          <cell r="K119">
            <v>44593</v>
          </cell>
          <cell r="L119" t="str">
            <v>p54.15F</v>
          </cell>
          <cell r="M119" t="str">
            <v>Decentrale opstelling medische gassen</v>
          </cell>
          <cell r="O119">
            <v>54</v>
          </cell>
          <cell r="P119" t="str">
            <v>Gassen</v>
          </cell>
          <cell r="Q119" t="str">
            <v>15.54.50</v>
          </cell>
          <cell r="R119" t="str">
            <v>Decentrale medische gassen</v>
          </cell>
          <cell r="S119" t="str">
            <v>Locatieteam (Hotel en werkplaats)</v>
          </cell>
          <cell r="V119" t="str">
            <v>Tescom</v>
          </cell>
          <cell r="AK119">
            <v>0</v>
          </cell>
        </row>
        <row r="120">
          <cell r="E120" t="str">
            <v>EE_05_28_5401</v>
          </cell>
          <cell r="G120" t="str">
            <v>Niet in gebruik</v>
          </cell>
          <cell r="H120" t="str">
            <v>Uitgesteld</v>
          </cell>
          <cell r="I120" t="str">
            <v>Decentrale gassen station Carbogeen 1 x 1 Druva</v>
          </cell>
          <cell r="K120">
            <v>42767</v>
          </cell>
          <cell r="L120" t="str">
            <v>p54.15Fa</v>
          </cell>
          <cell r="M120" t="str">
            <v>Hoge druk slangen decentrale medische gassen</v>
          </cell>
          <cell r="O120">
            <v>54</v>
          </cell>
          <cell r="P120" t="str">
            <v>Gassen</v>
          </cell>
          <cell r="Q120" t="str">
            <v>15.54.50</v>
          </cell>
          <cell r="R120" t="str">
            <v>Decentrale medische gassen</v>
          </cell>
          <cell r="S120" t="str">
            <v>Locatieteam (Hotel en werkplaats)</v>
          </cell>
          <cell r="V120" t="str">
            <v>Druva</v>
          </cell>
          <cell r="AK120">
            <v>0</v>
          </cell>
        </row>
        <row r="121">
          <cell r="E121" t="str">
            <v>EE_05_28_5401</v>
          </cell>
          <cell r="G121" t="str">
            <v>Niet in gebruik</v>
          </cell>
          <cell r="H121" t="str">
            <v>Uitgesteld</v>
          </cell>
          <cell r="I121" t="str">
            <v>Decentrale gassen station Carbogeen 1 x 1 Druva</v>
          </cell>
          <cell r="K121">
            <v>42767</v>
          </cell>
          <cell r="L121" t="str">
            <v>p54.15F</v>
          </cell>
          <cell r="M121" t="str">
            <v>Decentrale opstelling medische gassen</v>
          </cell>
          <cell r="O121">
            <v>54</v>
          </cell>
          <cell r="P121" t="str">
            <v>Gassen</v>
          </cell>
          <cell r="Q121" t="str">
            <v>15.54.50</v>
          </cell>
          <cell r="R121" t="str">
            <v>Decentrale medische gassen</v>
          </cell>
          <cell r="S121" t="str">
            <v>Locatieteam (Hotel en werkplaats)</v>
          </cell>
          <cell r="V121" t="str">
            <v>Druva</v>
          </cell>
          <cell r="AK121">
            <v>0</v>
          </cell>
        </row>
        <row r="122">
          <cell r="E122" t="str">
            <v>EE_05_28_5402</v>
          </cell>
          <cell r="G122" t="str">
            <v>Niet in gebruik</v>
          </cell>
          <cell r="H122" t="str">
            <v>Uitgesteld</v>
          </cell>
          <cell r="I122" t="str">
            <v>Decentrale gassen station N2 1 x 1 Druva</v>
          </cell>
          <cell r="K122">
            <v>42767</v>
          </cell>
          <cell r="L122" t="str">
            <v>p54.15Fa</v>
          </cell>
          <cell r="M122" t="str">
            <v>Hoge druk slangen decentrale medische gassen</v>
          </cell>
          <cell r="O122">
            <v>54</v>
          </cell>
          <cell r="P122" t="str">
            <v>Gassen</v>
          </cell>
          <cell r="Q122" t="str">
            <v>15.54.50</v>
          </cell>
          <cell r="R122" t="str">
            <v>Decentrale medische gassen</v>
          </cell>
          <cell r="S122" t="str">
            <v>Locatieteam (Hotel en werkplaats)</v>
          </cell>
          <cell r="V122" t="str">
            <v>Druva</v>
          </cell>
          <cell r="AK122">
            <v>0</v>
          </cell>
        </row>
        <row r="123">
          <cell r="E123" t="str">
            <v>EE_05_28_5402</v>
          </cell>
          <cell r="G123" t="str">
            <v>Niet in gebruik</v>
          </cell>
          <cell r="H123" t="str">
            <v>Uitgesteld</v>
          </cell>
          <cell r="I123" t="str">
            <v>Decentrale gassen station N2 1 x 1 Druva</v>
          </cell>
          <cell r="K123">
            <v>42767</v>
          </cell>
          <cell r="L123" t="str">
            <v>p54.15F</v>
          </cell>
          <cell r="M123" t="str">
            <v>Decentrale opstelling medische gassen</v>
          </cell>
          <cell r="O123">
            <v>54</v>
          </cell>
          <cell r="P123" t="str">
            <v>Gassen</v>
          </cell>
          <cell r="Q123" t="str">
            <v>15.54.50</v>
          </cell>
          <cell r="R123" t="str">
            <v>Decentrale medische gassen</v>
          </cell>
          <cell r="S123" t="str">
            <v>Locatieteam (Hotel en werkplaats)</v>
          </cell>
          <cell r="V123" t="str">
            <v>Druva</v>
          </cell>
          <cell r="AK123">
            <v>0</v>
          </cell>
        </row>
        <row r="124">
          <cell r="E124" t="str">
            <v>EE_05_62_5401</v>
          </cell>
          <cell r="G124" t="str">
            <v>Niet in gebruik</v>
          </cell>
          <cell r="H124" t="str">
            <v>Uitgesteld</v>
          </cell>
          <cell r="I124" t="str">
            <v>Decentrale gassen station Carbogeen 1 x 1 Druva</v>
          </cell>
          <cell r="K124">
            <v>42767</v>
          </cell>
          <cell r="L124" t="str">
            <v>p54.15Fa</v>
          </cell>
          <cell r="M124" t="str">
            <v>Hoge druk slangen decentrale medische gassen</v>
          </cell>
          <cell r="O124">
            <v>54</v>
          </cell>
          <cell r="P124" t="str">
            <v>Gassen</v>
          </cell>
          <cell r="Q124" t="str">
            <v>15.54.50</v>
          </cell>
          <cell r="R124" t="str">
            <v>Decentrale medische gassen</v>
          </cell>
          <cell r="S124" t="str">
            <v>Locatieteam (Hotel en werkplaats)</v>
          </cell>
          <cell r="V124" t="str">
            <v>Druva</v>
          </cell>
          <cell r="AK124">
            <v>0</v>
          </cell>
        </row>
        <row r="125">
          <cell r="E125" t="str">
            <v>EE_05_62_5401</v>
          </cell>
          <cell r="G125" t="str">
            <v>Niet in gebruik</v>
          </cell>
          <cell r="H125" t="str">
            <v>Uitgesteld</v>
          </cell>
          <cell r="I125" t="str">
            <v>Decentrale gassen station Carbogeen 1 x 1 Druva</v>
          </cell>
          <cell r="K125">
            <v>42767</v>
          </cell>
          <cell r="L125" t="str">
            <v>p54.15F</v>
          </cell>
          <cell r="M125" t="str">
            <v>Decentrale opstelling medische gassen</v>
          </cell>
          <cell r="O125">
            <v>54</v>
          </cell>
          <cell r="P125" t="str">
            <v>Gassen</v>
          </cell>
          <cell r="Q125" t="str">
            <v>15.54.50</v>
          </cell>
          <cell r="R125" t="str">
            <v>Decentrale medische gassen</v>
          </cell>
          <cell r="S125" t="str">
            <v>Locatieteam (Hotel en werkplaats)</v>
          </cell>
          <cell r="V125" t="str">
            <v>Druva</v>
          </cell>
          <cell r="AK125">
            <v>0</v>
          </cell>
        </row>
        <row r="126">
          <cell r="E126" t="str">
            <v>EE_05_62_5402</v>
          </cell>
          <cell r="G126" t="str">
            <v>Niet in gebruik</v>
          </cell>
          <cell r="H126" t="str">
            <v>Uitgesteld</v>
          </cell>
          <cell r="I126" t="str">
            <v>Decentrale gassen station N2 2 x 1 Trescom</v>
          </cell>
          <cell r="K126">
            <v>42767</v>
          </cell>
          <cell r="L126" t="str">
            <v>p54.15Fa</v>
          </cell>
          <cell r="M126" t="str">
            <v>Hoge druk slangen decentrale medische gassen</v>
          </cell>
          <cell r="O126">
            <v>54</v>
          </cell>
          <cell r="P126" t="str">
            <v>Gassen</v>
          </cell>
          <cell r="Q126" t="str">
            <v>15.54.50</v>
          </cell>
          <cell r="R126" t="str">
            <v>Decentrale medische gassen</v>
          </cell>
          <cell r="S126" t="str">
            <v>Locatieteam (Hotel en werkplaats)</v>
          </cell>
          <cell r="V126" t="str">
            <v>Trescom</v>
          </cell>
          <cell r="AK126">
            <v>0</v>
          </cell>
        </row>
        <row r="127">
          <cell r="E127" t="str">
            <v>EE_05_62_5402</v>
          </cell>
          <cell r="G127" t="str">
            <v>Niet in gebruik</v>
          </cell>
          <cell r="H127" t="str">
            <v>Uitgesteld</v>
          </cell>
          <cell r="I127" t="str">
            <v>Decentrale gassen station N2 2 x 1 Trescom</v>
          </cell>
          <cell r="K127">
            <v>42767</v>
          </cell>
          <cell r="L127" t="str">
            <v>p54.15F</v>
          </cell>
          <cell r="M127" t="str">
            <v>Decentrale opstelling medische gassen</v>
          </cell>
          <cell r="O127">
            <v>54</v>
          </cell>
          <cell r="P127" t="str">
            <v>Gassen</v>
          </cell>
          <cell r="Q127" t="str">
            <v>15.54.50</v>
          </cell>
          <cell r="R127" t="str">
            <v>Decentrale medische gassen</v>
          </cell>
          <cell r="S127" t="str">
            <v>Locatieteam (Hotel en werkplaats)</v>
          </cell>
          <cell r="V127" t="str">
            <v>Trescom</v>
          </cell>
          <cell r="AK127">
            <v>0</v>
          </cell>
        </row>
        <row r="128">
          <cell r="E128" t="str">
            <v>EE_05_81_5401</v>
          </cell>
          <cell r="G128" t="str">
            <v>In gebruik</v>
          </cell>
          <cell r="H128" t="str">
            <v>Beoordeeld</v>
          </cell>
          <cell r="I128" t="str">
            <v>Decentrale gassen station CO2 2 x 1 Trescom D44781-SM-2-1 met Lijnregelaar</v>
          </cell>
          <cell r="K128">
            <v>42767</v>
          </cell>
          <cell r="L128" t="str">
            <v>p54.15Fa</v>
          </cell>
          <cell r="M128" t="str">
            <v>Hoge druk slangen decentrale medische gassen</v>
          </cell>
          <cell r="O128">
            <v>54</v>
          </cell>
          <cell r="P128" t="str">
            <v>Gassen</v>
          </cell>
          <cell r="Q128" t="str">
            <v>15.54.50</v>
          </cell>
          <cell r="R128" t="str">
            <v>Decentrale medische gassen</v>
          </cell>
          <cell r="S128" t="str">
            <v>Locatieteam (Hotel en werkplaats)</v>
          </cell>
          <cell r="U128" t="str">
            <v>HW 2</v>
          </cell>
          <cell r="V128" t="str">
            <v>Trescom</v>
          </cell>
          <cell r="AK128">
            <v>0</v>
          </cell>
        </row>
        <row r="129">
          <cell r="E129" t="str">
            <v>EE_05_81_5401</v>
          </cell>
          <cell r="G129" t="str">
            <v>In gebruik</v>
          </cell>
          <cell r="H129" t="str">
            <v>Beoordeeld</v>
          </cell>
          <cell r="I129" t="str">
            <v>Decentrale gassen station CO2 2 x 1 Trescom D44781-SM-2-1 met Lijnregelaar</v>
          </cell>
          <cell r="K129">
            <v>42767</v>
          </cell>
          <cell r="L129" t="str">
            <v>p54.15F</v>
          </cell>
          <cell r="M129" t="str">
            <v>Decentrale opstelling medische gassen</v>
          </cell>
          <cell r="O129">
            <v>54</v>
          </cell>
          <cell r="P129" t="str">
            <v>Gassen</v>
          </cell>
          <cell r="Q129" t="str">
            <v>15.54.50</v>
          </cell>
          <cell r="R129" t="str">
            <v>Decentrale medische gassen</v>
          </cell>
          <cell r="S129" t="str">
            <v>Locatieteam (Hotel en werkplaats)</v>
          </cell>
          <cell r="U129" t="str">
            <v>HW 2</v>
          </cell>
          <cell r="V129" t="str">
            <v>Trescom</v>
          </cell>
          <cell r="AK129">
            <v>0</v>
          </cell>
        </row>
        <row r="130">
          <cell r="E130" t="str">
            <v>EE_06_12_5403</v>
          </cell>
          <cell r="G130" t="str">
            <v>Niet in gebruik</v>
          </cell>
          <cell r="H130" t="str">
            <v>Uitgesteld</v>
          </cell>
          <cell r="I130" t="str">
            <v>Decentrale gassen station N2 1 x 1 DruvaS201 serv.bypass afsl.</v>
          </cell>
          <cell r="K130">
            <v>42767</v>
          </cell>
          <cell r="L130" t="str">
            <v>p54.15Fa</v>
          </cell>
          <cell r="M130" t="str">
            <v>Hoge druk slangen decentrale medische gassen</v>
          </cell>
          <cell r="O130">
            <v>54</v>
          </cell>
          <cell r="P130" t="str">
            <v>Gassen</v>
          </cell>
          <cell r="Q130" t="str">
            <v>15.54.50</v>
          </cell>
          <cell r="R130" t="str">
            <v>Decentrale medische gassen</v>
          </cell>
          <cell r="S130" t="str">
            <v>Locatieteam (Hotel en werkplaats)</v>
          </cell>
          <cell r="V130" t="str">
            <v>Druva</v>
          </cell>
          <cell r="AK130">
            <v>0</v>
          </cell>
        </row>
        <row r="131">
          <cell r="E131" t="str">
            <v>EE_06_12_5403</v>
          </cell>
          <cell r="G131" t="str">
            <v>Niet in gebruik</v>
          </cell>
          <cell r="H131" t="str">
            <v>Uitgesteld</v>
          </cell>
          <cell r="I131" t="str">
            <v>Decentrale gassen station N2 1 x 1 DruvaS201 serv.bypass afsl.</v>
          </cell>
          <cell r="K131">
            <v>42767</v>
          </cell>
          <cell r="L131" t="str">
            <v>p54.15F</v>
          </cell>
          <cell r="M131" t="str">
            <v>Decentrale opstelling medische gassen</v>
          </cell>
          <cell r="O131">
            <v>54</v>
          </cell>
          <cell r="P131" t="str">
            <v>Gassen</v>
          </cell>
          <cell r="Q131" t="str">
            <v>15.54.50</v>
          </cell>
          <cell r="R131" t="str">
            <v>Decentrale medische gassen</v>
          </cell>
          <cell r="S131" t="str">
            <v>Locatieteam (Hotel en werkplaats)</v>
          </cell>
          <cell r="V131" t="str">
            <v>Druva</v>
          </cell>
          <cell r="AK131">
            <v>0</v>
          </cell>
        </row>
        <row r="132">
          <cell r="E132" t="str">
            <v>EE_06_13_5401</v>
          </cell>
          <cell r="G132" t="str">
            <v>In gebruik</v>
          </cell>
          <cell r="H132" t="str">
            <v>Beoordeeld</v>
          </cell>
          <cell r="I132" t="str">
            <v>Decentrale gassen station CO2 2 x 1 Trescom D44781+LR D43055-00-2en P2=0,6</v>
          </cell>
          <cell r="K132">
            <v>42767</v>
          </cell>
          <cell r="L132" t="str">
            <v>p54.15Fa</v>
          </cell>
          <cell r="M132" t="str">
            <v>Hoge druk slangen decentrale medische gassen</v>
          </cell>
          <cell r="O132">
            <v>54</v>
          </cell>
          <cell r="P132" t="str">
            <v>Gassen</v>
          </cell>
          <cell r="Q132" t="str">
            <v>15.54.50</v>
          </cell>
          <cell r="R132" t="str">
            <v>Decentrale medische gassen</v>
          </cell>
          <cell r="S132" t="str">
            <v>Locatieteam (Hotel en werkplaats)</v>
          </cell>
          <cell r="T132" t="str">
            <v>HW 2</v>
          </cell>
          <cell r="V132" t="str">
            <v>Trescom</v>
          </cell>
          <cell r="AK132">
            <v>0</v>
          </cell>
        </row>
        <row r="133">
          <cell r="E133" t="str">
            <v>EE_06_13_5401</v>
          </cell>
          <cell r="G133" t="str">
            <v>In gebruik</v>
          </cell>
          <cell r="H133" t="str">
            <v>Beoordeeld</v>
          </cell>
          <cell r="I133" t="str">
            <v>Decentrale gassen station CO2 2 x 1 Trescom D44781+LR D43055-00-2en P2=0,6</v>
          </cell>
          <cell r="K133">
            <v>42767</v>
          </cell>
          <cell r="L133" t="str">
            <v>p54.15F</v>
          </cell>
          <cell r="M133" t="str">
            <v>Decentrale opstelling medische gassen</v>
          </cell>
          <cell r="O133">
            <v>54</v>
          </cell>
          <cell r="P133" t="str">
            <v>Gassen</v>
          </cell>
          <cell r="Q133" t="str">
            <v>15.54.50</v>
          </cell>
          <cell r="R133" t="str">
            <v>Decentrale medische gassen</v>
          </cell>
          <cell r="S133" t="str">
            <v>Locatieteam (Hotel en werkplaats)</v>
          </cell>
          <cell r="T133" t="str">
            <v>HW 2</v>
          </cell>
          <cell r="V133" t="str">
            <v>Trescom</v>
          </cell>
          <cell r="AK133">
            <v>0</v>
          </cell>
        </row>
        <row r="134">
          <cell r="E134" t="str">
            <v>EE_06_13_5402</v>
          </cell>
          <cell r="G134" t="str">
            <v>Niet in gebruik</v>
          </cell>
          <cell r="H134" t="str">
            <v>Uitgesteld</v>
          </cell>
          <cell r="I134" t="str">
            <v>Decentrale gassen station He 1 x 1 DruvaS201 serv.bypass afsl. (2011)</v>
          </cell>
          <cell r="K134">
            <v>42767</v>
          </cell>
          <cell r="L134" t="str">
            <v>p54.15Fa</v>
          </cell>
          <cell r="M134" t="str">
            <v>Hoge druk slangen decentrale medische gassen</v>
          </cell>
          <cell r="O134">
            <v>54</v>
          </cell>
          <cell r="P134" t="str">
            <v>Gassen</v>
          </cell>
          <cell r="Q134" t="str">
            <v>15.54.50</v>
          </cell>
          <cell r="R134" t="str">
            <v>Decentrale medische gassen</v>
          </cell>
          <cell r="S134" t="str">
            <v>Locatieteam (Hotel en werkplaats)</v>
          </cell>
          <cell r="T134" t="str">
            <v>HW 1</v>
          </cell>
          <cell r="V134" t="str">
            <v>Trescom</v>
          </cell>
          <cell r="AK134">
            <v>0</v>
          </cell>
        </row>
        <row r="135">
          <cell r="E135" t="str">
            <v>EE_06_13_5402</v>
          </cell>
          <cell r="G135" t="str">
            <v>Niet in gebruik</v>
          </cell>
          <cell r="H135" t="str">
            <v>Uitgesteld</v>
          </cell>
          <cell r="I135" t="str">
            <v>Decentrale gassen station He 1 x 1 DruvaS201 serv.bypass afsl. (2011)</v>
          </cell>
          <cell r="K135">
            <v>42767</v>
          </cell>
          <cell r="L135" t="str">
            <v>p54.15F</v>
          </cell>
          <cell r="M135" t="str">
            <v>Decentrale opstelling medische gassen</v>
          </cell>
          <cell r="O135">
            <v>54</v>
          </cell>
          <cell r="P135" t="str">
            <v>Gassen</v>
          </cell>
          <cell r="Q135" t="str">
            <v>15.54.50</v>
          </cell>
          <cell r="R135" t="str">
            <v>Decentrale medische gassen</v>
          </cell>
          <cell r="S135" t="str">
            <v>Locatieteam (Hotel en werkplaats)</v>
          </cell>
          <cell r="T135" t="str">
            <v>HW 1</v>
          </cell>
          <cell r="V135" t="str">
            <v>Trescom</v>
          </cell>
          <cell r="AK135">
            <v>0</v>
          </cell>
        </row>
        <row r="136">
          <cell r="E136" t="str">
            <v>EE_06_22_5402</v>
          </cell>
          <cell r="G136" t="str">
            <v>Niet in gebruik</v>
          </cell>
          <cell r="H136" t="str">
            <v>Uitgesteld</v>
          </cell>
          <cell r="I136" t="str">
            <v>Decentrale gassen station He 1 x 1  DruvaS201 serv.bypass afsl. (2011)</v>
          </cell>
          <cell r="K136">
            <v>42767</v>
          </cell>
          <cell r="L136" t="str">
            <v>p54.15Fa</v>
          </cell>
          <cell r="M136" t="str">
            <v>Hoge druk slangen decentrale medische gassen</v>
          </cell>
          <cell r="O136">
            <v>54</v>
          </cell>
          <cell r="P136" t="str">
            <v>Gassen</v>
          </cell>
          <cell r="Q136" t="str">
            <v>15.54.50</v>
          </cell>
          <cell r="R136" t="str">
            <v>Decentrale medische gassen</v>
          </cell>
          <cell r="S136" t="str">
            <v>Locatieteam (Hotel en werkplaats)</v>
          </cell>
          <cell r="T136" t="str">
            <v>HW 1</v>
          </cell>
          <cell r="V136" t="str">
            <v>Trescom</v>
          </cell>
          <cell r="AK136">
            <v>0</v>
          </cell>
        </row>
        <row r="137">
          <cell r="E137" t="str">
            <v>EE_06_22_5402</v>
          </cell>
          <cell r="G137" t="str">
            <v>Niet in gebruik</v>
          </cell>
          <cell r="H137" t="str">
            <v>Uitgesteld</v>
          </cell>
          <cell r="I137" t="str">
            <v>Decentrale gassen station He 1 x 1  DruvaS201 serv.bypass afsl. (2011)</v>
          </cell>
          <cell r="K137">
            <v>42767</v>
          </cell>
          <cell r="L137" t="str">
            <v>p54.15F</v>
          </cell>
          <cell r="M137" t="str">
            <v>Decentrale opstelling medische gassen</v>
          </cell>
          <cell r="O137">
            <v>54</v>
          </cell>
          <cell r="P137" t="str">
            <v>Gassen</v>
          </cell>
          <cell r="Q137" t="str">
            <v>15.54.50</v>
          </cell>
          <cell r="R137" t="str">
            <v>Decentrale medische gassen</v>
          </cell>
          <cell r="S137" t="str">
            <v>Locatieteam (Hotel en werkplaats)</v>
          </cell>
          <cell r="T137" t="str">
            <v>HW 1</v>
          </cell>
          <cell r="V137" t="str">
            <v>Trescom</v>
          </cell>
          <cell r="AK137">
            <v>0</v>
          </cell>
        </row>
        <row r="138">
          <cell r="E138" t="str">
            <v>EE_06_24_5410</v>
          </cell>
          <cell r="G138" t="str">
            <v>Niet in gebruik</v>
          </cell>
          <cell r="H138" t="str">
            <v>Uitgesteld</v>
          </cell>
          <cell r="I138" t="str">
            <v>Decentrale gassen station H2 1 x 1 Trescom D44645-SM-2-1-S</v>
          </cell>
          <cell r="K138">
            <v>42767</v>
          </cell>
          <cell r="L138" t="str">
            <v>p54.15Fa</v>
          </cell>
          <cell r="M138" t="str">
            <v>Hoge druk slangen decentrale medische gassen</v>
          </cell>
          <cell r="N138" t="str">
            <v>geen cil aanwezig</v>
          </cell>
          <cell r="O138">
            <v>54</v>
          </cell>
          <cell r="P138" t="str">
            <v>Gassen</v>
          </cell>
          <cell r="Q138" t="str">
            <v>15.54.50</v>
          </cell>
          <cell r="R138" t="str">
            <v>Decentrale medische gassen</v>
          </cell>
          <cell r="S138" t="str">
            <v>Locatieteam (Hotel en werkplaats)</v>
          </cell>
          <cell r="T138" t="str">
            <v>HW 1</v>
          </cell>
          <cell r="V138" t="str">
            <v>Trescom</v>
          </cell>
          <cell r="AK138">
            <v>0</v>
          </cell>
        </row>
        <row r="139">
          <cell r="E139" t="str">
            <v>EE_06_24_5410</v>
          </cell>
          <cell r="G139" t="str">
            <v>Niet in gebruik</v>
          </cell>
          <cell r="H139" t="str">
            <v>Uitgesteld</v>
          </cell>
          <cell r="I139" t="str">
            <v>Decentrale gassen station H2 1 x 1 Trescom D44645-SM-2-1-S</v>
          </cell>
          <cell r="K139">
            <v>42767</v>
          </cell>
          <cell r="L139" t="str">
            <v>p54.15F</v>
          </cell>
          <cell r="M139" t="str">
            <v>Decentrale opstelling medische gassen</v>
          </cell>
          <cell r="N139" t="str">
            <v>geen cil aanwezig</v>
          </cell>
          <cell r="O139">
            <v>54</v>
          </cell>
          <cell r="P139" t="str">
            <v>Gassen</v>
          </cell>
          <cell r="Q139" t="str">
            <v>15.54.50</v>
          </cell>
          <cell r="R139" t="str">
            <v>Decentrale medische gassen</v>
          </cell>
          <cell r="S139" t="str">
            <v>Locatieteam (Hotel en werkplaats)</v>
          </cell>
          <cell r="T139" t="str">
            <v>HW 1</v>
          </cell>
          <cell r="V139" t="str">
            <v>Trescom</v>
          </cell>
          <cell r="AK139">
            <v>0</v>
          </cell>
        </row>
        <row r="140">
          <cell r="E140" t="str">
            <v>EE_06_24_5411</v>
          </cell>
          <cell r="G140" t="str">
            <v>In gebruik</v>
          </cell>
          <cell r="H140" t="str">
            <v>Beoordeeld</v>
          </cell>
          <cell r="I140" t="str">
            <v>Decentrale gassen station N2 1 x 1 Trescom+ hd red met veiligheid setting 40</v>
          </cell>
          <cell r="K140">
            <v>42767</v>
          </cell>
          <cell r="L140" t="str">
            <v>p54.15Fa</v>
          </cell>
          <cell r="M140" t="str">
            <v>Hoge druk slangen decentrale medische gassen</v>
          </cell>
          <cell r="N140" t="str">
            <v>aanduiding=PL echter N2 cil aangesloten (5.0)</v>
          </cell>
          <cell r="O140">
            <v>54</v>
          </cell>
          <cell r="P140" t="str">
            <v>Gassen</v>
          </cell>
          <cell r="Q140" t="str">
            <v>15.54.50</v>
          </cell>
          <cell r="R140" t="str">
            <v>Decentrale medische gassen</v>
          </cell>
          <cell r="S140" t="str">
            <v>Locatieteam (Hotel en werkplaats)</v>
          </cell>
          <cell r="T140" t="str">
            <v>HW 1</v>
          </cell>
          <cell r="V140" t="str">
            <v>Trescom</v>
          </cell>
          <cell r="AK140">
            <v>0</v>
          </cell>
        </row>
        <row r="141">
          <cell r="E141" t="str">
            <v>EE_06_24_5411</v>
          </cell>
          <cell r="G141" t="str">
            <v>In gebruik</v>
          </cell>
          <cell r="H141" t="str">
            <v>Beoordeeld</v>
          </cell>
          <cell r="I141" t="str">
            <v>Decentrale gassen station N2 1 x 1 Trescom+ hd red met veiligheid setting 40</v>
          </cell>
          <cell r="K141">
            <v>42767</v>
          </cell>
          <cell r="L141" t="str">
            <v>p54.15F</v>
          </cell>
          <cell r="M141" t="str">
            <v>Decentrale opstelling medische gassen</v>
          </cell>
          <cell r="N141" t="str">
            <v>aanduiding=PL echter N2 cil aangesloten (5.0)</v>
          </cell>
          <cell r="O141">
            <v>54</v>
          </cell>
          <cell r="P141" t="str">
            <v>Gassen</v>
          </cell>
          <cell r="Q141" t="str">
            <v>15.54.50</v>
          </cell>
          <cell r="R141" t="str">
            <v>Decentrale medische gassen</v>
          </cell>
          <cell r="S141" t="str">
            <v>Locatieteam (Hotel en werkplaats)</v>
          </cell>
          <cell r="T141" t="str">
            <v>HW 1</v>
          </cell>
          <cell r="V141" t="str">
            <v>Trescom</v>
          </cell>
          <cell r="AK141">
            <v>0</v>
          </cell>
        </row>
        <row r="142">
          <cell r="E142" t="str">
            <v>EE_06_24_5412</v>
          </cell>
          <cell r="G142" t="str">
            <v>In gebruik</v>
          </cell>
          <cell r="H142" t="str">
            <v>Beoordeeld</v>
          </cell>
          <cell r="I142" t="str">
            <v>Decentrale gassen station N2(6.0) 1 x1  Trescom  D44645-SM-2-1-S</v>
          </cell>
          <cell r="K142">
            <v>42767</v>
          </cell>
          <cell r="L142" t="str">
            <v>p54.15Fa</v>
          </cell>
          <cell r="M142" t="str">
            <v>Hoge druk slangen decentrale medische gassen</v>
          </cell>
          <cell r="N142" t="str">
            <v>Rvs pigtail  bouwjaar 2009</v>
          </cell>
          <cell r="O142">
            <v>54</v>
          </cell>
          <cell r="P142" t="str">
            <v>Gassen</v>
          </cell>
          <cell r="Q142" t="str">
            <v>15.54.50</v>
          </cell>
          <cell r="R142" t="str">
            <v>Decentrale medische gassen</v>
          </cell>
          <cell r="S142" t="str">
            <v>Locatieteam (Hotel en werkplaats)</v>
          </cell>
          <cell r="T142" t="str">
            <v>HW 1</v>
          </cell>
          <cell r="V142" t="str">
            <v>Trescom</v>
          </cell>
          <cell r="AK142">
            <v>0</v>
          </cell>
        </row>
        <row r="143">
          <cell r="E143" t="str">
            <v>EE_06_24_5412</v>
          </cell>
          <cell r="G143" t="str">
            <v>In gebruik</v>
          </cell>
          <cell r="H143" t="str">
            <v>Beoordeeld</v>
          </cell>
          <cell r="I143" t="str">
            <v>Decentrale gassen station N2(6.0) 1 x1  Trescom  D44645-SM-2-1-S</v>
          </cell>
          <cell r="K143">
            <v>42767</v>
          </cell>
          <cell r="L143" t="str">
            <v>p54.15F</v>
          </cell>
          <cell r="M143" t="str">
            <v>Decentrale opstelling medische gassen</v>
          </cell>
          <cell r="N143" t="str">
            <v>Rvs pigtail  bouwjaar 2009</v>
          </cell>
          <cell r="O143">
            <v>54</v>
          </cell>
          <cell r="P143" t="str">
            <v>Gassen</v>
          </cell>
          <cell r="Q143" t="str">
            <v>15.54.50</v>
          </cell>
          <cell r="R143" t="str">
            <v>Decentrale medische gassen</v>
          </cell>
          <cell r="S143" t="str">
            <v>Locatieteam (Hotel en werkplaats)</v>
          </cell>
          <cell r="T143" t="str">
            <v>HW 1</v>
          </cell>
          <cell r="V143" t="str">
            <v>Trescom</v>
          </cell>
          <cell r="AK143">
            <v>0</v>
          </cell>
        </row>
        <row r="144">
          <cell r="E144" t="str">
            <v>EE_06_34_5401</v>
          </cell>
          <cell r="G144" t="str">
            <v>Niet in gebruik</v>
          </cell>
          <cell r="H144" t="str">
            <v>Uitgesteld</v>
          </cell>
          <cell r="I144" t="str">
            <v>Decentrale gassen station Ar 1 x 1 Trescom  D44645-SM-2-1-S</v>
          </cell>
          <cell r="K144">
            <v>42767</v>
          </cell>
          <cell r="L144" t="str">
            <v>p54.15Fa</v>
          </cell>
          <cell r="M144" t="str">
            <v>Hoge druk slangen decentrale medische gassen</v>
          </cell>
          <cell r="O144">
            <v>54</v>
          </cell>
          <cell r="P144" t="str">
            <v>Gassen</v>
          </cell>
          <cell r="Q144" t="str">
            <v>15.54.50</v>
          </cell>
          <cell r="R144" t="str">
            <v>Decentrale medische gassen</v>
          </cell>
          <cell r="S144" t="str">
            <v>Locatieteam (Hotel en werkplaats)</v>
          </cell>
          <cell r="T144" t="str">
            <v>HW 1 1x10</v>
          </cell>
          <cell r="V144" t="str">
            <v>Trescom</v>
          </cell>
          <cell r="AK144">
            <v>0</v>
          </cell>
        </row>
        <row r="145">
          <cell r="E145" t="str">
            <v>EE_06_34_5401</v>
          </cell>
          <cell r="G145" t="str">
            <v>Niet in gebruik</v>
          </cell>
          <cell r="H145" t="str">
            <v>Uitgesteld</v>
          </cell>
          <cell r="I145" t="str">
            <v>Decentrale gassen station Ar 1 x 1 Trescom  D44645-SM-2-1-S</v>
          </cell>
          <cell r="K145">
            <v>42767</v>
          </cell>
          <cell r="L145" t="str">
            <v>p54.15F</v>
          </cell>
          <cell r="M145" t="str">
            <v>Decentrale opstelling medische gassen</v>
          </cell>
          <cell r="O145">
            <v>54</v>
          </cell>
          <cell r="P145" t="str">
            <v>Gassen</v>
          </cell>
          <cell r="Q145" t="str">
            <v>15.54.50</v>
          </cell>
          <cell r="R145" t="str">
            <v>Decentrale medische gassen</v>
          </cell>
          <cell r="S145" t="str">
            <v>Locatieteam (Hotel en werkplaats)</v>
          </cell>
          <cell r="T145" t="str">
            <v>HW 1 1x10</v>
          </cell>
          <cell r="V145" t="str">
            <v>Trescom</v>
          </cell>
          <cell r="AK145">
            <v>0</v>
          </cell>
        </row>
        <row r="146">
          <cell r="E146" t="str">
            <v>EE_06_34_5402</v>
          </cell>
          <cell r="G146" t="str">
            <v>In gebruik</v>
          </cell>
          <cell r="H146" t="str">
            <v>Beoordeeld</v>
          </cell>
          <cell r="I146" t="str">
            <v>Decentrale gassen station He 2x 1 Trescom D44645-SM-2-1-S + Lijnregelaar</v>
          </cell>
          <cell r="K146">
            <v>42767</v>
          </cell>
          <cell r="L146" t="str">
            <v>p54.15Fa</v>
          </cell>
          <cell r="M146" t="str">
            <v>Hoge druk slangen decentrale medische gassen</v>
          </cell>
          <cell r="N146" t="str">
            <v>Bouwjaar 2003 P2=3bar</v>
          </cell>
          <cell r="O146">
            <v>54</v>
          </cell>
          <cell r="P146" t="str">
            <v>Gassen</v>
          </cell>
          <cell r="Q146" t="str">
            <v>15.54.50</v>
          </cell>
          <cell r="R146" t="str">
            <v>Decentrale medische gassen</v>
          </cell>
          <cell r="S146" t="str">
            <v>Locatieteam (Hotel en werkplaats)</v>
          </cell>
          <cell r="T146" t="str">
            <v>HW 2</v>
          </cell>
          <cell r="V146" t="str">
            <v>Trescom</v>
          </cell>
          <cell r="AK146">
            <v>0</v>
          </cell>
        </row>
        <row r="147">
          <cell r="E147" t="str">
            <v>EE_06_34_5402</v>
          </cell>
          <cell r="G147" t="str">
            <v>In gebruik</v>
          </cell>
          <cell r="H147" t="str">
            <v>Beoordeeld</v>
          </cell>
          <cell r="I147" t="str">
            <v>Decentrale gassen station He 2x 1 Trescom D44645-SM-2-1-S + Lijnregelaar</v>
          </cell>
          <cell r="K147">
            <v>42767</v>
          </cell>
          <cell r="L147" t="str">
            <v>p54.15F</v>
          </cell>
          <cell r="M147" t="str">
            <v>Decentrale opstelling medische gassen</v>
          </cell>
          <cell r="N147" t="str">
            <v>Bouwjaar 2003 P2=3bar</v>
          </cell>
          <cell r="O147">
            <v>54</v>
          </cell>
          <cell r="P147" t="str">
            <v>Gassen</v>
          </cell>
          <cell r="Q147" t="str">
            <v>15.54.50</v>
          </cell>
          <cell r="R147" t="str">
            <v>Decentrale medische gassen</v>
          </cell>
          <cell r="S147" t="str">
            <v>Locatieteam (Hotel en werkplaats)</v>
          </cell>
          <cell r="T147" t="str">
            <v>HW 2</v>
          </cell>
          <cell r="V147" t="str">
            <v>Trescom</v>
          </cell>
          <cell r="AK147">
            <v>0</v>
          </cell>
        </row>
        <row r="148">
          <cell r="E148" t="str">
            <v>EE_06_54_5402</v>
          </cell>
          <cell r="G148" t="str">
            <v>In gebruik</v>
          </cell>
          <cell r="H148" t="str">
            <v>Beoordeeld</v>
          </cell>
          <cell r="I148" t="str">
            <v>Decentrale gassen station C02 2 x 1 DruvaA208/C serv. Bypass afsl. (2011)</v>
          </cell>
          <cell r="K148">
            <v>42767</v>
          </cell>
          <cell r="L148" t="str">
            <v>p54.15F</v>
          </cell>
          <cell r="M148" t="str">
            <v>Decentrale opstelling medische gassen</v>
          </cell>
          <cell r="O148">
            <v>54</v>
          </cell>
          <cell r="P148" t="str">
            <v>Gassen</v>
          </cell>
          <cell r="Q148" t="str">
            <v>15.54.50</v>
          </cell>
          <cell r="R148" t="str">
            <v>Decentrale medische gassen</v>
          </cell>
          <cell r="S148" t="str">
            <v>Locatieteam (Hotel en werkplaats)</v>
          </cell>
          <cell r="T148" t="str">
            <v>HW 2</v>
          </cell>
          <cell r="V148" t="str">
            <v>Druva</v>
          </cell>
          <cell r="AK148">
            <v>0</v>
          </cell>
        </row>
        <row r="149">
          <cell r="E149" t="str">
            <v>EE_06_54_5402</v>
          </cell>
          <cell r="G149" t="str">
            <v>In gebruik</v>
          </cell>
          <cell r="H149" t="str">
            <v>Beoordeeld</v>
          </cell>
          <cell r="I149" t="str">
            <v>Decentrale gassen station C02 2 x 1 DruvaA208/C serv. Bypass afsl. (2011)</v>
          </cell>
          <cell r="K149">
            <v>42767</v>
          </cell>
          <cell r="L149" t="str">
            <v>p54.15Fa</v>
          </cell>
          <cell r="M149" t="str">
            <v>Hoge druk slangen decentrale medische gassen</v>
          </cell>
          <cell r="O149">
            <v>54</v>
          </cell>
          <cell r="P149" t="str">
            <v>Gassen</v>
          </cell>
          <cell r="Q149" t="str">
            <v>15.54.50</v>
          </cell>
          <cell r="R149" t="str">
            <v>Decentrale medische gassen</v>
          </cell>
          <cell r="S149" t="str">
            <v>Locatieteam (Hotel en werkplaats)</v>
          </cell>
          <cell r="T149" t="str">
            <v>HW 2</v>
          </cell>
          <cell r="V149" t="str">
            <v>Druva</v>
          </cell>
          <cell r="AK149">
            <v>0</v>
          </cell>
        </row>
        <row r="150">
          <cell r="E150" t="str">
            <v>EE_06_71_5403</v>
          </cell>
          <cell r="G150" t="str">
            <v>Niet in gebruik</v>
          </cell>
          <cell r="H150" t="str">
            <v>Uitgesteld</v>
          </cell>
          <cell r="I150" t="str">
            <v>Decentrale gassen station N2 1 x 1 Trescom V30051-15-00 AFGEDOPT</v>
          </cell>
          <cell r="K150">
            <v>42767</v>
          </cell>
          <cell r="L150" t="str">
            <v>p54.15Fa</v>
          </cell>
          <cell r="M150" t="str">
            <v>Hoge druk slangen decentrale medische gassen</v>
          </cell>
          <cell r="N150" t="str">
            <v>geen cil</v>
          </cell>
          <cell r="O150">
            <v>54</v>
          </cell>
          <cell r="P150" t="str">
            <v>Gassen</v>
          </cell>
          <cell r="Q150" t="str">
            <v>15.54.50</v>
          </cell>
          <cell r="R150" t="str">
            <v>Decentrale medische gassen</v>
          </cell>
          <cell r="S150" t="str">
            <v>Locatieteam (Hotel en werkplaats)</v>
          </cell>
          <cell r="T150" t="str">
            <v>x</v>
          </cell>
          <cell r="V150" t="str">
            <v>Trescom</v>
          </cell>
          <cell r="AK150">
            <v>0</v>
          </cell>
        </row>
        <row r="151">
          <cell r="E151" t="str">
            <v>EE_06_71_5403</v>
          </cell>
          <cell r="G151" t="str">
            <v>Niet in gebruik</v>
          </cell>
          <cell r="H151" t="str">
            <v>Uitgesteld</v>
          </cell>
          <cell r="I151" t="str">
            <v>Decentrale gassen station N2 1 x 1 Trescom V30051-15-00 AFGEDOPT</v>
          </cell>
          <cell r="K151">
            <v>42767</v>
          </cell>
          <cell r="L151" t="str">
            <v>p54.15F</v>
          </cell>
          <cell r="M151" t="str">
            <v>Decentrale opstelling medische gassen</v>
          </cell>
          <cell r="N151" t="str">
            <v>geen cil</v>
          </cell>
          <cell r="O151">
            <v>54</v>
          </cell>
          <cell r="P151" t="str">
            <v>Gassen</v>
          </cell>
          <cell r="Q151" t="str">
            <v>15.54.50</v>
          </cell>
          <cell r="R151" t="str">
            <v>Decentrale medische gassen</v>
          </cell>
          <cell r="S151" t="str">
            <v>Locatieteam (Hotel en werkplaats)</v>
          </cell>
          <cell r="T151" t="str">
            <v>x</v>
          </cell>
          <cell r="V151" t="str">
            <v>Trescom</v>
          </cell>
          <cell r="AK151">
            <v>0</v>
          </cell>
        </row>
        <row r="152">
          <cell r="E152" t="str">
            <v>EE_06_71_5407</v>
          </cell>
          <cell r="G152" t="str">
            <v>Niet in gebruik</v>
          </cell>
          <cell r="H152" t="str">
            <v>Uitgesteld</v>
          </cell>
          <cell r="I152" t="str">
            <v>Decentrale gassen station N2 2x1 Trescom D44781-SM-2-1-S+Lijnregelaar P2=5 b</v>
          </cell>
          <cell r="K152">
            <v>42767</v>
          </cell>
          <cell r="L152" t="str">
            <v>p54.15Fa</v>
          </cell>
          <cell r="M152" t="str">
            <v>Hoge druk slangen decentrale medische gassen</v>
          </cell>
          <cell r="O152">
            <v>54</v>
          </cell>
          <cell r="P152" t="str">
            <v>Gassen</v>
          </cell>
          <cell r="Q152" t="str">
            <v>15.54.50</v>
          </cell>
          <cell r="R152" t="str">
            <v>Decentrale medische gassen</v>
          </cell>
          <cell r="S152" t="str">
            <v>Locatieteam (Hotel en werkplaats)</v>
          </cell>
          <cell r="T152" t="str">
            <v>HW 2</v>
          </cell>
          <cell r="V152" t="str">
            <v>Trescom</v>
          </cell>
          <cell r="AK152">
            <v>0</v>
          </cell>
        </row>
        <row r="153">
          <cell r="E153" t="str">
            <v>EE_06_71_5407</v>
          </cell>
          <cell r="G153" t="str">
            <v>Niet in gebruik</v>
          </cell>
          <cell r="H153" t="str">
            <v>Uitgesteld</v>
          </cell>
          <cell r="I153" t="str">
            <v>Decentrale gassen station N2 2x1 Trescom D44781-SM-2-1-S+Lijnregelaar P2=5 b</v>
          </cell>
          <cell r="K153">
            <v>42767</v>
          </cell>
          <cell r="L153" t="str">
            <v>p54.15F</v>
          </cell>
          <cell r="M153" t="str">
            <v>Decentrale opstelling medische gassen</v>
          </cell>
          <cell r="O153">
            <v>54</v>
          </cell>
          <cell r="P153" t="str">
            <v>Gassen</v>
          </cell>
          <cell r="Q153" t="str">
            <v>15.54.50</v>
          </cell>
          <cell r="R153" t="str">
            <v>Decentrale medische gassen</v>
          </cell>
          <cell r="S153" t="str">
            <v>Locatieteam (Hotel en werkplaats)</v>
          </cell>
          <cell r="T153" t="str">
            <v>HW 2</v>
          </cell>
          <cell r="V153" t="str">
            <v>Trescom</v>
          </cell>
          <cell r="AK153">
            <v>0</v>
          </cell>
        </row>
        <row r="154">
          <cell r="E154" t="str">
            <v>EE_06_71_5408</v>
          </cell>
          <cell r="G154" t="str">
            <v>In gebruik</v>
          </cell>
          <cell r="H154" t="str">
            <v>Beoordeeld</v>
          </cell>
          <cell r="I154" t="str">
            <v>Decentrale gassen station He 1 x 1 Trescom D44645-SM-2-1</v>
          </cell>
          <cell r="K154">
            <v>42767</v>
          </cell>
          <cell r="L154" t="str">
            <v>p54.15Fa</v>
          </cell>
          <cell r="M154" t="str">
            <v>Hoge druk slangen decentrale medische gassen</v>
          </cell>
          <cell r="O154">
            <v>54</v>
          </cell>
          <cell r="P154" t="str">
            <v>Gassen</v>
          </cell>
          <cell r="Q154" t="str">
            <v>15.54.50</v>
          </cell>
          <cell r="R154" t="str">
            <v>Decentrale medische gassen</v>
          </cell>
          <cell r="S154" t="str">
            <v>Locatieteam (Hotel en werkplaats)</v>
          </cell>
          <cell r="T154" t="str">
            <v>HW 1</v>
          </cell>
          <cell r="V154" t="str">
            <v>Trescom</v>
          </cell>
          <cell r="AK154">
            <v>0</v>
          </cell>
        </row>
        <row r="155">
          <cell r="E155" t="str">
            <v>EE_06_71_5408</v>
          </cell>
          <cell r="G155" t="str">
            <v>In gebruik</v>
          </cell>
          <cell r="H155" t="str">
            <v>Beoordeeld</v>
          </cell>
          <cell r="I155" t="str">
            <v>Decentrale gassen station He 1 x 1 Trescom D44645-SM-2-1</v>
          </cell>
          <cell r="K155">
            <v>42767</v>
          </cell>
          <cell r="L155" t="str">
            <v>p54.15F</v>
          </cell>
          <cell r="M155" t="str">
            <v>Decentrale opstelling medische gassen</v>
          </cell>
          <cell r="O155">
            <v>54</v>
          </cell>
          <cell r="P155" t="str">
            <v>Gassen</v>
          </cell>
          <cell r="Q155" t="str">
            <v>15.54.50</v>
          </cell>
          <cell r="R155" t="str">
            <v>Decentrale medische gassen</v>
          </cell>
          <cell r="S155" t="str">
            <v>Locatieteam (Hotel en werkplaats)</v>
          </cell>
          <cell r="T155" t="str">
            <v>HW 1</v>
          </cell>
          <cell r="V155" t="str">
            <v>Trescom</v>
          </cell>
          <cell r="AK155">
            <v>0</v>
          </cell>
        </row>
        <row r="156">
          <cell r="E156" t="str">
            <v>EE_07_26_5401</v>
          </cell>
          <cell r="G156" t="str">
            <v>In gebruik</v>
          </cell>
          <cell r="H156" t="str">
            <v>Beoordeeld</v>
          </cell>
          <cell r="I156" t="str">
            <v>Decentrale gassen station Menggas 1 x 1 Trescom D44645-SM-2-1</v>
          </cell>
          <cell r="K156">
            <v>42767</v>
          </cell>
          <cell r="L156" t="str">
            <v>p54.15Fa</v>
          </cell>
          <cell r="M156" t="str">
            <v>Hoge druk slangen decentrale medische gassen</v>
          </cell>
          <cell r="O156">
            <v>54</v>
          </cell>
          <cell r="P156" t="str">
            <v>Gassen</v>
          </cell>
          <cell r="Q156" t="str">
            <v>15.54.50</v>
          </cell>
          <cell r="R156" t="str">
            <v>Decentrale medische gassen</v>
          </cell>
          <cell r="S156" t="str">
            <v>Locatieteam (Hotel en werkplaats)</v>
          </cell>
          <cell r="T156" t="str">
            <v>HW 1</v>
          </cell>
          <cell r="V156" t="str">
            <v>Trescom</v>
          </cell>
          <cell r="AK156">
            <v>0</v>
          </cell>
        </row>
        <row r="157">
          <cell r="E157" t="str">
            <v>EE_07_26_5401</v>
          </cell>
          <cell r="G157" t="str">
            <v>In gebruik</v>
          </cell>
          <cell r="H157" t="str">
            <v>Beoordeeld</v>
          </cell>
          <cell r="I157" t="str">
            <v>Decentrale gassen station Menggas 1 x 1 Trescom D44645-SM-2-1</v>
          </cell>
          <cell r="K157">
            <v>42767</v>
          </cell>
          <cell r="L157" t="str">
            <v>p54.15F</v>
          </cell>
          <cell r="M157" t="str">
            <v>Decentrale opstelling medische gassen</v>
          </cell>
          <cell r="O157">
            <v>54</v>
          </cell>
          <cell r="P157" t="str">
            <v>Gassen</v>
          </cell>
          <cell r="Q157" t="str">
            <v>15.54.50</v>
          </cell>
          <cell r="R157" t="str">
            <v>Decentrale medische gassen</v>
          </cell>
          <cell r="S157" t="str">
            <v>Locatieteam (Hotel en werkplaats)</v>
          </cell>
          <cell r="T157" t="str">
            <v>HW 1</v>
          </cell>
          <cell r="V157" t="str">
            <v>Trescom</v>
          </cell>
          <cell r="AK157">
            <v>0</v>
          </cell>
        </row>
        <row r="158">
          <cell r="E158" t="str">
            <v>EE_07_26_5402</v>
          </cell>
          <cell r="G158" t="str">
            <v>Niet in gebruik</v>
          </cell>
          <cell r="H158" t="str">
            <v>Uitgesteld</v>
          </cell>
          <cell r="I158" t="str">
            <v>Decentrale gassen station O2 1 x 1 Tescom</v>
          </cell>
          <cell r="K158">
            <v>44197</v>
          </cell>
          <cell r="L158" t="str">
            <v>p54.15Fa</v>
          </cell>
          <cell r="M158" t="str">
            <v>Hoge druk slangen decentrale medische gassen</v>
          </cell>
          <cell r="O158">
            <v>54</v>
          </cell>
          <cell r="P158" t="str">
            <v>Gassen</v>
          </cell>
          <cell r="Q158" t="str">
            <v>15.54.50</v>
          </cell>
          <cell r="R158" t="str">
            <v>Decentrale medische gassen</v>
          </cell>
          <cell r="S158" t="str">
            <v>Locatieteam (Hotel en werkplaats)</v>
          </cell>
          <cell r="AK158">
            <v>0</v>
          </cell>
        </row>
        <row r="159">
          <cell r="E159" t="str">
            <v>EE_07_26_5402</v>
          </cell>
          <cell r="G159" t="str">
            <v>Niet in gebruik</v>
          </cell>
          <cell r="H159" t="str">
            <v>Uitgesteld</v>
          </cell>
          <cell r="I159" t="str">
            <v>Decentrale gassen station O2 1 x 1 Tescom</v>
          </cell>
          <cell r="K159">
            <v>44197</v>
          </cell>
          <cell r="L159" t="str">
            <v>p54.15F</v>
          </cell>
          <cell r="M159" t="str">
            <v>Decentrale opstelling medische gassen</v>
          </cell>
          <cell r="O159">
            <v>54</v>
          </cell>
          <cell r="P159" t="str">
            <v>Gassen</v>
          </cell>
          <cell r="Q159" t="str">
            <v>15.54.50</v>
          </cell>
          <cell r="R159" t="str">
            <v>Decentrale medische gassen</v>
          </cell>
          <cell r="S159" t="str">
            <v>Locatieteam (Hotel en werkplaats)</v>
          </cell>
          <cell r="AK159">
            <v>0</v>
          </cell>
        </row>
        <row r="160">
          <cell r="E160" t="str">
            <v>EE_07_63_5404</v>
          </cell>
          <cell r="G160" t="str">
            <v>Niet in gebruik</v>
          </cell>
          <cell r="H160" t="str">
            <v>Uitgesteld</v>
          </cell>
          <cell r="I160" t="str">
            <v>Decentrale gassen station O2 1 x 1 DruvaS201 serv.bypass afsl. (2011)</v>
          </cell>
          <cell r="K160">
            <v>42767</v>
          </cell>
          <cell r="L160" t="str">
            <v>p54.15Fa</v>
          </cell>
          <cell r="M160" t="str">
            <v>Hoge druk slangen decentrale medische gassen</v>
          </cell>
          <cell r="O160">
            <v>54</v>
          </cell>
          <cell r="P160" t="str">
            <v>Gassen</v>
          </cell>
          <cell r="Q160" t="str">
            <v>15.54.50</v>
          </cell>
          <cell r="R160" t="str">
            <v>Decentrale medische gassen</v>
          </cell>
          <cell r="S160" t="str">
            <v>Locatieteam (Hotel en werkplaats)</v>
          </cell>
          <cell r="T160" t="str">
            <v>HW 1</v>
          </cell>
          <cell r="V160" t="str">
            <v>Druva</v>
          </cell>
          <cell r="AK160">
            <v>0</v>
          </cell>
        </row>
        <row r="161">
          <cell r="E161" t="str">
            <v>EE_07_63_5404</v>
          </cell>
          <cell r="G161" t="str">
            <v>Niet in gebruik</v>
          </cell>
          <cell r="H161" t="str">
            <v>Uitgesteld</v>
          </cell>
          <cell r="I161" t="str">
            <v>Decentrale gassen station O2 1 x 1 DruvaS201 serv.bypass afsl. (2011)</v>
          </cell>
          <cell r="K161">
            <v>42767</v>
          </cell>
          <cell r="L161" t="str">
            <v>p54.15F</v>
          </cell>
          <cell r="M161" t="str">
            <v>Decentrale opstelling medische gassen</v>
          </cell>
          <cell r="O161">
            <v>54</v>
          </cell>
          <cell r="P161" t="str">
            <v>Gassen</v>
          </cell>
          <cell r="Q161" t="str">
            <v>15.54.50</v>
          </cell>
          <cell r="R161" t="str">
            <v>Decentrale medische gassen</v>
          </cell>
          <cell r="S161" t="str">
            <v>Locatieteam (Hotel en werkplaats)</v>
          </cell>
          <cell r="T161" t="str">
            <v>HW 1</v>
          </cell>
          <cell r="V161" t="str">
            <v>Druva</v>
          </cell>
          <cell r="AK161">
            <v>0</v>
          </cell>
        </row>
        <row r="162">
          <cell r="E162" t="str">
            <v>EE_07_63_5405</v>
          </cell>
          <cell r="G162" t="str">
            <v>In gebruik</v>
          </cell>
          <cell r="H162" t="str">
            <v>Beoordeeld</v>
          </cell>
          <cell r="I162" t="str">
            <v>Decentrale gassen station CO2 2 x 2 DruvaA208/C serv. Bypass afsl. (2011)</v>
          </cell>
          <cell r="K162">
            <v>42767</v>
          </cell>
          <cell r="L162" t="str">
            <v>p54.15Fa</v>
          </cell>
          <cell r="M162" t="str">
            <v>Hoge druk slangen decentrale medische gassen</v>
          </cell>
          <cell r="O162">
            <v>54</v>
          </cell>
          <cell r="P162" t="str">
            <v>Gassen</v>
          </cell>
          <cell r="Q162" t="str">
            <v>15.54.50</v>
          </cell>
          <cell r="R162" t="str">
            <v>Decentrale medische gassen</v>
          </cell>
          <cell r="S162" t="str">
            <v>Locatieteam (Hotel en werkplaats)</v>
          </cell>
          <cell r="T162" t="str">
            <v>HW 4</v>
          </cell>
          <cell r="V162" t="str">
            <v>Druva</v>
          </cell>
          <cell r="AK162">
            <v>0</v>
          </cell>
        </row>
        <row r="163">
          <cell r="E163" t="str">
            <v>EE_07_63_5405</v>
          </cell>
          <cell r="G163" t="str">
            <v>In gebruik</v>
          </cell>
          <cell r="H163" t="str">
            <v>Beoordeeld</v>
          </cell>
          <cell r="I163" t="str">
            <v>Decentrale gassen station CO2 2 x 2 DruvaA208/C serv. Bypass afsl. (2011)</v>
          </cell>
          <cell r="K163">
            <v>42767</v>
          </cell>
          <cell r="L163" t="str">
            <v>p54.15F</v>
          </cell>
          <cell r="M163" t="str">
            <v>Decentrale opstelling medische gassen</v>
          </cell>
          <cell r="O163">
            <v>54</v>
          </cell>
          <cell r="P163" t="str">
            <v>Gassen</v>
          </cell>
          <cell r="Q163" t="str">
            <v>15.54.50</v>
          </cell>
          <cell r="R163" t="str">
            <v>Decentrale medische gassen</v>
          </cell>
          <cell r="S163" t="str">
            <v>Locatieteam (Hotel en werkplaats)</v>
          </cell>
          <cell r="T163" t="str">
            <v>HW 4</v>
          </cell>
          <cell r="V163" t="str">
            <v>Druva</v>
          </cell>
          <cell r="AK163">
            <v>0</v>
          </cell>
        </row>
        <row r="164">
          <cell r="E164" t="str">
            <v>EE_07_67_5401</v>
          </cell>
          <cell r="G164" t="str">
            <v>In gebruik</v>
          </cell>
          <cell r="H164" t="str">
            <v>Beoordeeld</v>
          </cell>
          <cell r="I164" t="str">
            <v>Decentrale gassen station Menggas 2 x 1 Trescom   D42590-15-32-A1 + Lijnregel</v>
          </cell>
          <cell r="K164">
            <v>42767</v>
          </cell>
          <cell r="L164" t="str">
            <v>p54.15Fa</v>
          </cell>
          <cell r="M164" t="str">
            <v>Hoge druk slangen decentrale medische gassen</v>
          </cell>
          <cell r="O164">
            <v>54</v>
          </cell>
          <cell r="P164" t="str">
            <v>Gassen</v>
          </cell>
          <cell r="Q164" t="str">
            <v>15.54.50</v>
          </cell>
          <cell r="R164" t="str">
            <v>Decentrale medische gassen</v>
          </cell>
          <cell r="S164" t="str">
            <v>Locatieteam (Hotel en werkplaats)</v>
          </cell>
          <cell r="T164" t="str">
            <v>HW 2</v>
          </cell>
          <cell r="V164" t="str">
            <v>Trescom</v>
          </cell>
          <cell r="AK164">
            <v>0</v>
          </cell>
        </row>
        <row r="165">
          <cell r="E165" t="str">
            <v>EE_07_67_5401</v>
          </cell>
          <cell r="G165" t="str">
            <v>In gebruik</v>
          </cell>
          <cell r="H165" t="str">
            <v>Beoordeeld</v>
          </cell>
          <cell r="I165" t="str">
            <v>Decentrale gassen station Menggas 2 x 1 Trescom   D42590-15-32-A1 + Lijnregel</v>
          </cell>
          <cell r="K165">
            <v>42767</v>
          </cell>
          <cell r="L165" t="str">
            <v>p54.15F</v>
          </cell>
          <cell r="M165" t="str">
            <v>Decentrale opstelling medische gassen</v>
          </cell>
          <cell r="O165">
            <v>54</v>
          </cell>
          <cell r="P165" t="str">
            <v>Gassen</v>
          </cell>
          <cell r="Q165" t="str">
            <v>15.54.50</v>
          </cell>
          <cell r="R165" t="str">
            <v>Decentrale medische gassen</v>
          </cell>
          <cell r="S165" t="str">
            <v>Locatieteam (Hotel en werkplaats)</v>
          </cell>
          <cell r="T165" t="str">
            <v>HW 2</v>
          </cell>
          <cell r="V165" t="str">
            <v>Trescom</v>
          </cell>
          <cell r="AK165">
            <v>0</v>
          </cell>
        </row>
        <row r="166">
          <cell r="E166" t="str">
            <v>EE_07_67_5402</v>
          </cell>
          <cell r="G166" t="str">
            <v>In gebruik</v>
          </cell>
          <cell r="H166" t="str">
            <v>Beoordeeld</v>
          </cell>
          <cell r="I166" t="str">
            <v>Decentrale gassen station N2 2 x 2  Trescom D44781-SM-2-1+  Lijnregelaar 1,5</v>
          </cell>
          <cell r="K166">
            <v>42767</v>
          </cell>
          <cell r="L166" t="str">
            <v>p54.15Fa</v>
          </cell>
          <cell r="M166" t="str">
            <v>Hoge druk slangen decentrale medische gassen</v>
          </cell>
          <cell r="O166">
            <v>54</v>
          </cell>
          <cell r="P166" t="str">
            <v>Gassen</v>
          </cell>
          <cell r="Q166" t="str">
            <v>15.54.50</v>
          </cell>
          <cell r="R166" t="str">
            <v>Decentrale medische gassen</v>
          </cell>
          <cell r="S166" t="str">
            <v>Locatieteam (Hotel en werkplaats)</v>
          </cell>
          <cell r="T166" t="str">
            <v>HW 4</v>
          </cell>
          <cell r="V166" t="str">
            <v>Trescom</v>
          </cell>
          <cell r="AK166">
            <v>0</v>
          </cell>
        </row>
        <row r="167">
          <cell r="E167" t="str">
            <v>EE_07_67_5402</v>
          </cell>
          <cell r="G167" t="str">
            <v>In gebruik</v>
          </cell>
          <cell r="H167" t="str">
            <v>Beoordeeld</v>
          </cell>
          <cell r="I167" t="str">
            <v>Decentrale gassen station N2 2 x 2  Trescom D44781-SM-2-1+  Lijnregelaar 1,5</v>
          </cell>
          <cell r="K167">
            <v>42767</v>
          </cell>
          <cell r="L167" t="str">
            <v>p54.15F</v>
          </cell>
          <cell r="M167" t="str">
            <v>Decentrale opstelling medische gassen</v>
          </cell>
          <cell r="O167">
            <v>54</v>
          </cell>
          <cell r="P167" t="str">
            <v>Gassen</v>
          </cell>
          <cell r="Q167" t="str">
            <v>15.54.50</v>
          </cell>
          <cell r="R167" t="str">
            <v>Decentrale medische gassen</v>
          </cell>
          <cell r="S167" t="str">
            <v>Locatieteam (Hotel en werkplaats)</v>
          </cell>
          <cell r="T167" t="str">
            <v>HW 4</v>
          </cell>
          <cell r="V167" t="str">
            <v>Trescom</v>
          </cell>
          <cell r="AK167">
            <v>0</v>
          </cell>
        </row>
        <row r="168">
          <cell r="E168" t="str">
            <v>EE_07_67_5403</v>
          </cell>
          <cell r="G168" t="str">
            <v>Niet in gebruik</v>
          </cell>
          <cell r="H168" t="str">
            <v>Uitgesteld</v>
          </cell>
          <cell r="I168" t="str">
            <v>Decentrale gassen station Menggas 1x1 Tescom AS201 serv.bypass afsl. (2011)</v>
          </cell>
          <cell r="K168">
            <v>42767</v>
          </cell>
          <cell r="L168" t="str">
            <v>p54.15Fa</v>
          </cell>
          <cell r="M168" t="str">
            <v>Hoge druk slangen decentrale medische gassen</v>
          </cell>
          <cell r="O168">
            <v>54</v>
          </cell>
          <cell r="P168" t="str">
            <v>Gassen</v>
          </cell>
          <cell r="Q168" t="str">
            <v>15.54.50</v>
          </cell>
          <cell r="R168" t="str">
            <v>Decentrale medische gassen</v>
          </cell>
          <cell r="S168" t="str">
            <v>Locatieteam (Hotel en werkplaats)</v>
          </cell>
          <cell r="T168" t="str">
            <v>HW 1</v>
          </cell>
          <cell r="V168" t="str">
            <v>Trescom</v>
          </cell>
          <cell r="AK168">
            <v>0</v>
          </cell>
        </row>
        <row r="169">
          <cell r="E169" t="str">
            <v>EE_07_67_5403</v>
          </cell>
          <cell r="G169" t="str">
            <v>Niet in gebruik</v>
          </cell>
          <cell r="H169" t="str">
            <v>Uitgesteld</v>
          </cell>
          <cell r="I169" t="str">
            <v>Decentrale gassen station Menggas 1x1 Tescom AS201 serv.bypass afsl. (2011)</v>
          </cell>
          <cell r="K169">
            <v>42767</v>
          </cell>
          <cell r="L169" t="str">
            <v>p54.15F</v>
          </cell>
          <cell r="M169" t="str">
            <v>Decentrale opstelling medische gassen</v>
          </cell>
          <cell r="O169">
            <v>54</v>
          </cell>
          <cell r="P169" t="str">
            <v>Gassen</v>
          </cell>
          <cell r="Q169" t="str">
            <v>15.54.50</v>
          </cell>
          <cell r="R169" t="str">
            <v>Decentrale medische gassen</v>
          </cell>
          <cell r="S169" t="str">
            <v>Locatieteam (Hotel en werkplaats)</v>
          </cell>
          <cell r="T169" t="str">
            <v>HW 1</v>
          </cell>
          <cell r="V169" t="str">
            <v>Trescom</v>
          </cell>
          <cell r="AK169">
            <v>0</v>
          </cell>
        </row>
        <row r="170">
          <cell r="E170" t="str">
            <v>EE_07_81_5401</v>
          </cell>
          <cell r="G170" t="str">
            <v>In gebruik</v>
          </cell>
          <cell r="H170" t="str">
            <v>Beoordeeld</v>
          </cell>
          <cell r="I170" t="str">
            <v>Decentrale gassen station C02 2 x 1 Trescom D44781-SM-2-1-S+Lijnregelaar 5bar</v>
          </cell>
          <cell r="K170">
            <v>42767</v>
          </cell>
          <cell r="L170" t="str">
            <v>p54.15Fa</v>
          </cell>
          <cell r="M170" t="str">
            <v>Hoge druk slangen decentrale medische gassen</v>
          </cell>
          <cell r="O170">
            <v>54</v>
          </cell>
          <cell r="P170" t="str">
            <v>Gassen</v>
          </cell>
          <cell r="Q170" t="str">
            <v>15.54.50</v>
          </cell>
          <cell r="R170" t="str">
            <v>Decentrale medische gassen</v>
          </cell>
          <cell r="S170" t="str">
            <v>Locatieteam (Hotel en werkplaats)</v>
          </cell>
          <cell r="T170" t="str">
            <v>HW 2</v>
          </cell>
          <cell r="V170" t="str">
            <v>Trescom</v>
          </cell>
          <cell r="AK170">
            <v>0</v>
          </cell>
        </row>
        <row r="171">
          <cell r="E171" t="str">
            <v>EE_07_81_5401</v>
          </cell>
          <cell r="G171" t="str">
            <v>In gebruik</v>
          </cell>
          <cell r="H171" t="str">
            <v>Beoordeeld</v>
          </cell>
          <cell r="I171" t="str">
            <v>Decentrale gassen station C02 2 x 1 Trescom D44781-SM-2-1-S+Lijnregelaar 5bar</v>
          </cell>
          <cell r="K171">
            <v>42767</v>
          </cell>
          <cell r="L171" t="str">
            <v>p54.15F</v>
          </cell>
          <cell r="M171" t="str">
            <v>Decentrale opstelling medische gassen</v>
          </cell>
          <cell r="O171">
            <v>54</v>
          </cell>
          <cell r="P171" t="str">
            <v>Gassen</v>
          </cell>
          <cell r="Q171" t="str">
            <v>15.54.50</v>
          </cell>
          <cell r="R171" t="str">
            <v>Decentrale medische gassen</v>
          </cell>
          <cell r="S171" t="str">
            <v>Locatieteam (Hotel en werkplaats)</v>
          </cell>
          <cell r="T171" t="str">
            <v>HW 2</v>
          </cell>
          <cell r="V171" t="str">
            <v>Trescom</v>
          </cell>
          <cell r="AK171">
            <v>0</v>
          </cell>
        </row>
        <row r="172">
          <cell r="E172" t="str">
            <v>EE_07_81_5402</v>
          </cell>
          <cell r="G172" t="str">
            <v>Niet in gebruik</v>
          </cell>
          <cell r="H172" t="str">
            <v>Uitgesteld</v>
          </cell>
          <cell r="I172" t="str">
            <v>Decentrale gassen station N2 2 x 1 Trescom   D44781-SM-2-1-S  + Lijnregelaar</v>
          </cell>
          <cell r="K172">
            <v>42767</v>
          </cell>
          <cell r="L172" t="str">
            <v>p54.15Fa</v>
          </cell>
          <cell r="M172" t="str">
            <v>Hoge druk slangen decentrale medische gassen</v>
          </cell>
          <cell r="O172">
            <v>54</v>
          </cell>
          <cell r="P172" t="str">
            <v>Gassen</v>
          </cell>
          <cell r="Q172" t="str">
            <v>15.54.50</v>
          </cell>
          <cell r="R172" t="str">
            <v>Decentrale medische gassen</v>
          </cell>
          <cell r="S172" t="str">
            <v>Locatieteam (Hotel en werkplaats)</v>
          </cell>
          <cell r="T172" t="str">
            <v>HW 2</v>
          </cell>
          <cell r="V172" t="str">
            <v>Trescom</v>
          </cell>
          <cell r="AK172">
            <v>0</v>
          </cell>
        </row>
        <row r="173">
          <cell r="E173" t="str">
            <v>EE_07_81_5402</v>
          </cell>
          <cell r="G173" t="str">
            <v>Niet in gebruik</v>
          </cell>
          <cell r="H173" t="str">
            <v>Uitgesteld</v>
          </cell>
          <cell r="I173" t="str">
            <v>Decentrale gassen station N2 2 x 1 Trescom   D44781-SM-2-1-S  + Lijnregelaar</v>
          </cell>
          <cell r="K173">
            <v>42767</v>
          </cell>
          <cell r="L173" t="str">
            <v>p54.15F</v>
          </cell>
          <cell r="M173" t="str">
            <v>Decentrale opstelling medische gassen</v>
          </cell>
          <cell r="O173">
            <v>54</v>
          </cell>
          <cell r="P173" t="str">
            <v>Gassen</v>
          </cell>
          <cell r="Q173" t="str">
            <v>15.54.50</v>
          </cell>
          <cell r="R173" t="str">
            <v>Decentrale medische gassen</v>
          </cell>
          <cell r="S173" t="str">
            <v>Locatieteam (Hotel en werkplaats)</v>
          </cell>
          <cell r="T173" t="str">
            <v>HW 2</v>
          </cell>
          <cell r="V173" t="str">
            <v>Trescom</v>
          </cell>
          <cell r="AK173">
            <v>0</v>
          </cell>
        </row>
        <row r="174">
          <cell r="E174" t="str">
            <v>EE_08_37_5403</v>
          </cell>
          <cell r="G174" t="str">
            <v>Niet in gebruik</v>
          </cell>
          <cell r="H174" t="str">
            <v>Uitgesteld</v>
          </cell>
          <cell r="I174" t="str">
            <v>Decentrale gassen station O2 2 x 1 Druva BMD50235BCF6KI (2017)</v>
          </cell>
          <cell r="K174">
            <v>44622</v>
          </cell>
          <cell r="L174" t="str">
            <v>p54.15Fa</v>
          </cell>
          <cell r="M174" t="str">
            <v>Hoge druk slangen decentrale medische gassen</v>
          </cell>
          <cell r="O174">
            <v>54</v>
          </cell>
          <cell r="P174" t="str">
            <v>Gassen</v>
          </cell>
          <cell r="Q174" t="str">
            <v>15.54.50</v>
          </cell>
          <cell r="R174" t="str">
            <v>Decentrale medische gassen</v>
          </cell>
          <cell r="S174" t="str">
            <v>Locatieteam (Hotel en werkplaats)</v>
          </cell>
          <cell r="Z174">
            <v>42736</v>
          </cell>
          <cell r="AE174">
            <v>2017</v>
          </cell>
          <cell r="AK174">
            <v>0</v>
          </cell>
        </row>
        <row r="175">
          <cell r="E175" t="str">
            <v>EE_08_37_5403</v>
          </cell>
          <cell r="G175" t="str">
            <v>Niet in gebruik</v>
          </cell>
          <cell r="H175" t="str">
            <v>Uitgesteld</v>
          </cell>
          <cell r="I175" t="str">
            <v>Decentrale gassen station O2 2 x 1 Druva BMD50235BCF6KI (2017)</v>
          </cell>
          <cell r="K175">
            <v>43892</v>
          </cell>
          <cell r="L175" t="str">
            <v>p54.15F</v>
          </cell>
          <cell r="M175" t="str">
            <v>Decentrale opstelling medische gassen</v>
          </cell>
          <cell r="O175">
            <v>54</v>
          </cell>
          <cell r="P175" t="str">
            <v>Gassen</v>
          </cell>
          <cell r="Q175" t="str">
            <v>15.54.50</v>
          </cell>
          <cell r="R175" t="str">
            <v>Decentrale medische gassen</v>
          </cell>
          <cell r="S175" t="str">
            <v>Locatieteam (Hotel en werkplaats)</v>
          </cell>
          <cell r="Z175">
            <v>42736</v>
          </cell>
          <cell r="AE175">
            <v>2017</v>
          </cell>
          <cell r="AK175">
            <v>0</v>
          </cell>
        </row>
        <row r="176">
          <cell r="E176" t="str">
            <v>EE_08_37_5404</v>
          </cell>
          <cell r="G176" t="str">
            <v>Niet in gebruik</v>
          </cell>
          <cell r="H176" t="str">
            <v>Uitgesteld</v>
          </cell>
          <cell r="I176" t="str">
            <v>Decentrale gassen station CO2 2 x 1 Druva BMD50235BCF6KI (2017)</v>
          </cell>
          <cell r="K176">
            <v>44622</v>
          </cell>
          <cell r="L176" t="str">
            <v>p54.15Fa</v>
          </cell>
          <cell r="M176" t="str">
            <v>Hoge druk slangen decentrale medische gassen</v>
          </cell>
          <cell r="O176">
            <v>54</v>
          </cell>
          <cell r="P176" t="str">
            <v>Gassen</v>
          </cell>
          <cell r="Q176" t="str">
            <v>15.54.50</v>
          </cell>
          <cell r="R176" t="str">
            <v>Decentrale medische gassen</v>
          </cell>
          <cell r="S176" t="str">
            <v>Locatieteam (Hotel en werkplaats)</v>
          </cell>
          <cell r="Z176">
            <v>42736</v>
          </cell>
          <cell r="AE176">
            <v>2017</v>
          </cell>
          <cell r="AK176">
            <v>0</v>
          </cell>
        </row>
        <row r="177">
          <cell r="E177" t="str">
            <v>EE_08_37_5404</v>
          </cell>
          <cell r="G177" t="str">
            <v>Niet in gebruik</v>
          </cell>
          <cell r="H177" t="str">
            <v>Uitgesteld</v>
          </cell>
          <cell r="I177" t="str">
            <v>Decentrale gassen station CO2 2 x 1 Druva BMD50235BCF6KI (2017)</v>
          </cell>
          <cell r="K177">
            <v>43892</v>
          </cell>
          <cell r="L177" t="str">
            <v>p54.15F</v>
          </cell>
          <cell r="M177" t="str">
            <v>Decentrale opstelling medische gassen</v>
          </cell>
          <cell r="O177">
            <v>54</v>
          </cell>
          <cell r="P177" t="str">
            <v>Gassen</v>
          </cell>
          <cell r="Q177" t="str">
            <v>15.54.50</v>
          </cell>
          <cell r="R177" t="str">
            <v>Decentrale medische gassen</v>
          </cell>
          <cell r="S177" t="str">
            <v>Locatieteam (Hotel en werkplaats)</v>
          </cell>
          <cell r="Z177">
            <v>42736</v>
          </cell>
          <cell r="AE177">
            <v>2017</v>
          </cell>
          <cell r="AK177">
            <v>0</v>
          </cell>
        </row>
        <row r="178">
          <cell r="E178" t="str">
            <v>EE_08_53_5401</v>
          </cell>
          <cell r="G178" t="str">
            <v>In gebruik</v>
          </cell>
          <cell r="H178" t="str">
            <v>Beoordeeld</v>
          </cell>
          <cell r="I178" t="str">
            <v>Decentrale gassen station C02 2 x 1  DruvaA208/C serv. Bypass afsl. (2011)</v>
          </cell>
          <cell r="K178">
            <v>42767</v>
          </cell>
          <cell r="L178" t="str">
            <v>p54.15Fa</v>
          </cell>
          <cell r="M178" t="str">
            <v>Hoge druk slangen decentrale medische gassen</v>
          </cell>
          <cell r="O178">
            <v>54</v>
          </cell>
          <cell r="P178" t="str">
            <v>Gassen</v>
          </cell>
          <cell r="Q178" t="str">
            <v>15.54.50</v>
          </cell>
          <cell r="R178" t="str">
            <v>Decentrale medische gassen</v>
          </cell>
          <cell r="S178" t="str">
            <v>Locatieteam (Hotel en werkplaats)</v>
          </cell>
          <cell r="T178" t="str">
            <v>HW 2</v>
          </cell>
          <cell r="V178" t="str">
            <v>Druva</v>
          </cell>
          <cell r="AK178">
            <v>0</v>
          </cell>
        </row>
        <row r="179">
          <cell r="E179" t="str">
            <v>EE_08_53_5401</v>
          </cell>
          <cell r="G179" t="str">
            <v>In gebruik</v>
          </cell>
          <cell r="H179" t="str">
            <v>Beoordeeld</v>
          </cell>
          <cell r="I179" t="str">
            <v>Decentrale gassen station C02 2 x 1  DruvaA208/C serv. Bypass afsl. (2011)</v>
          </cell>
          <cell r="K179">
            <v>42767</v>
          </cell>
          <cell r="L179" t="str">
            <v>p54.15F</v>
          </cell>
          <cell r="M179" t="str">
            <v>Decentrale opstelling medische gassen</v>
          </cell>
          <cell r="O179">
            <v>54</v>
          </cell>
          <cell r="P179" t="str">
            <v>Gassen</v>
          </cell>
          <cell r="Q179" t="str">
            <v>15.54.50</v>
          </cell>
          <cell r="R179" t="str">
            <v>Decentrale medische gassen</v>
          </cell>
          <cell r="S179" t="str">
            <v>Locatieteam (Hotel en werkplaats)</v>
          </cell>
          <cell r="T179" t="str">
            <v>HW 2</v>
          </cell>
          <cell r="V179" t="str">
            <v>Druva</v>
          </cell>
          <cell r="AK179">
            <v>0</v>
          </cell>
        </row>
        <row r="180">
          <cell r="E180" t="str">
            <v>EE_08_59_5401</v>
          </cell>
          <cell r="G180" t="str">
            <v>In gebruik</v>
          </cell>
          <cell r="H180" t="str">
            <v>Beoordeeld</v>
          </cell>
          <cell r="I180" t="str">
            <v>Decentrale gassen station He 2 x 1  Tescom</v>
          </cell>
          <cell r="K180">
            <v>44593</v>
          </cell>
          <cell r="L180" t="str">
            <v>p54.15Fa</v>
          </cell>
          <cell r="M180" t="str">
            <v>Hoge druk slangen decentrale medische gassen</v>
          </cell>
          <cell r="O180">
            <v>54</v>
          </cell>
          <cell r="P180" t="str">
            <v>Gassen</v>
          </cell>
          <cell r="Q180" t="str">
            <v>15.54.50</v>
          </cell>
          <cell r="R180" t="str">
            <v>Decentrale medische gassen</v>
          </cell>
          <cell r="S180" t="str">
            <v>Locatieteam (Hotel en werkplaats)</v>
          </cell>
          <cell r="AK180">
            <v>0</v>
          </cell>
        </row>
        <row r="181">
          <cell r="E181" t="str">
            <v>EE_08_59_5401</v>
          </cell>
          <cell r="G181" t="str">
            <v>In gebruik</v>
          </cell>
          <cell r="H181" t="str">
            <v>Beoordeeld</v>
          </cell>
          <cell r="I181" t="str">
            <v>Decentrale gassen station He 2 x 1  Tescom</v>
          </cell>
          <cell r="K181">
            <v>44197</v>
          </cell>
          <cell r="L181" t="str">
            <v>p54.15F</v>
          </cell>
          <cell r="M181" t="str">
            <v>Decentrale opstelling medische gassen</v>
          </cell>
          <cell r="O181">
            <v>54</v>
          </cell>
          <cell r="P181" t="str">
            <v>Gassen</v>
          </cell>
          <cell r="Q181" t="str">
            <v>15.54.50</v>
          </cell>
          <cell r="R181" t="str">
            <v>Decentrale medische gassen</v>
          </cell>
          <cell r="S181" t="str">
            <v>Locatieteam (Hotel en werkplaats)</v>
          </cell>
          <cell r="AK181">
            <v>0</v>
          </cell>
        </row>
        <row r="182">
          <cell r="E182" t="str">
            <v>EE_09_08_5401</v>
          </cell>
          <cell r="G182" t="str">
            <v>In gebruik</v>
          </cell>
          <cell r="H182" t="str">
            <v>Beoordeeld</v>
          </cell>
          <cell r="I182" t="str">
            <v>Decentrale gassen station CO2 2 x 1 D44781-SM-2-1+Lijnregelaar2,5 bar</v>
          </cell>
          <cell r="K182">
            <v>42767</v>
          </cell>
          <cell r="L182" t="str">
            <v>p54.15Fa</v>
          </cell>
          <cell r="M182" t="str">
            <v>Hoge druk slangen decentrale medische gassen</v>
          </cell>
          <cell r="O182">
            <v>54</v>
          </cell>
          <cell r="P182" t="str">
            <v>Gassen</v>
          </cell>
          <cell r="Q182" t="str">
            <v>15.54.50</v>
          </cell>
          <cell r="R182" t="str">
            <v>Decentrale medische gassen</v>
          </cell>
          <cell r="S182" t="str">
            <v>Locatieteam (Hotel en werkplaats)</v>
          </cell>
          <cell r="U182" t="str">
            <v>HW 2</v>
          </cell>
          <cell r="V182" t="str">
            <v>Trescom</v>
          </cell>
          <cell r="AK182">
            <v>0</v>
          </cell>
        </row>
        <row r="183">
          <cell r="E183" t="str">
            <v>EE_09_08_5401</v>
          </cell>
          <cell r="G183" t="str">
            <v>In gebruik</v>
          </cell>
          <cell r="H183" t="str">
            <v>Beoordeeld</v>
          </cell>
          <cell r="I183" t="str">
            <v>Decentrale gassen station CO2 2 x 1 D44781-SM-2-1+Lijnregelaar2,5 bar</v>
          </cell>
          <cell r="K183">
            <v>42767</v>
          </cell>
          <cell r="L183" t="str">
            <v>p54.15F</v>
          </cell>
          <cell r="M183" t="str">
            <v>Decentrale opstelling medische gassen</v>
          </cell>
          <cell r="O183">
            <v>54</v>
          </cell>
          <cell r="P183" t="str">
            <v>Gassen</v>
          </cell>
          <cell r="Q183" t="str">
            <v>15.54.50</v>
          </cell>
          <cell r="R183" t="str">
            <v>Decentrale medische gassen</v>
          </cell>
          <cell r="S183" t="str">
            <v>Locatieteam (Hotel en werkplaats)</v>
          </cell>
          <cell r="U183" t="str">
            <v>HW 2</v>
          </cell>
          <cell r="V183" t="str">
            <v>Trescom</v>
          </cell>
          <cell r="AK183">
            <v>0</v>
          </cell>
        </row>
        <row r="184">
          <cell r="E184" t="str">
            <v>EE_09_52_5401</v>
          </cell>
          <cell r="G184" t="str">
            <v>Niet in gebruik</v>
          </cell>
          <cell r="H184" t="str">
            <v>Uitgesteld</v>
          </cell>
          <cell r="I184" t="str">
            <v>Decentrale gassen station Menggas2x1 Trescom D44781-SM-2-1Lijnregelaar 2 bar</v>
          </cell>
          <cell r="K184">
            <v>42767</v>
          </cell>
          <cell r="L184" t="str">
            <v>p54.15Fa</v>
          </cell>
          <cell r="M184" t="str">
            <v>Hoge druk slangen decentrale medische gassen</v>
          </cell>
          <cell r="O184">
            <v>54</v>
          </cell>
          <cell r="P184" t="str">
            <v>Gassen</v>
          </cell>
          <cell r="Q184" t="str">
            <v>15.54.50</v>
          </cell>
          <cell r="R184" t="str">
            <v>Decentrale medische gassen</v>
          </cell>
          <cell r="S184" t="str">
            <v>Locatieteam (Hotel en werkplaats)</v>
          </cell>
          <cell r="V184" t="str">
            <v>Trescom</v>
          </cell>
          <cell r="AK184">
            <v>0</v>
          </cell>
        </row>
        <row r="185">
          <cell r="E185" t="str">
            <v>EE_09_52_5401</v>
          </cell>
          <cell r="G185" t="str">
            <v>Niet in gebruik</v>
          </cell>
          <cell r="H185" t="str">
            <v>Uitgesteld</v>
          </cell>
          <cell r="I185" t="str">
            <v>Decentrale gassen station Menggas2x1 Trescom D44781-SM-2-1Lijnregelaar 2 bar</v>
          </cell>
          <cell r="K185">
            <v>42767</v>
          </cell>
          <cell r="L185" t="str">
            <v>p54.15F</v>
          </cell>
          <cell r="M185" t="str">
            <v>Decentrale opstelling medische gassen</v>
          </cell>
          <cell r="O185">
            <v>54</v>
          </cell>
          <cell r="P185" t="str">
            <v>Gassen</v>
          </cell>
          <cell r="Q185" t="str">
            <v>15.54.50</v>
          </cell>
          <cell r="R185" t="str">
            <v>Decentrale medische gassen</v>
          </cell>
          <cell r="S185" t="str">
            <v>Locatieteam (Hotel en werkplaats)</v>
          </cell>
          <cell r="V185" t="str">
            <v>Trescom</v>
          </cell>
          <cell r="AK185">
            <v>0</v>
          </cell>
        </row>
        <row r="186">
          <cell r="E186" t="str">
            <v>EE_09_56_5401</v>
          </cell>
          <cell r="G186" t="str">
            <v>In gebruik</v>
          </cell>
          <cell r="H186" t="str">
            <v>Beoordeeld</v>
          </cell>
          <cell r="I186" t="str">
            <v>Decentrale gassen station CO2 2x2 D44781-SM-2-1Lijnregelaar1bar  type D44877</v>
          </cell>
          <cell r="K186">
            <v>42767</v>
          </cell>
          <cell r="L186" t="str">
            <v>p54.15Fa</v>
          </cell>
          <cell r="M186" t="str">
            <v>Hoge druk slangen decentrale medische gassen</v>
          </cell>
          <cell r="O186">
            <v>54</v>
          </cell>
          <cell r="P186" t="str">
            <v>Gassen</v>
          </cell>
          <cell r="Q186" t="str">
            <v>15.54.50</v>
          </cell>
          <cell r="R186" t="str">
            <v>Decentrale medische gassen</v>
          </cell>
          <cell r="S186" t="str">
            <v>Locatieteam (Hotel en werkplaats)</v>
          </cell>
          <cell r="U186" t="str">
            <v>ZK 4</v>
          </cell>
          <cell r="V186" t="str">
            <v>Trescom</v>
          </cell>
          <cell r="AK186">
            <v>0</v>
          </cell>
        </row>
        <row r="187">
          <cell r="E187" t="str">
            <v>EE_09_56_5401</v>
          </cell>
          <cell r="G187" t="str">
            <v>In gebruik</v>
          </cell>
          <cell r="H187" t="str">
            <v>Beoordeeld</v>
          </cell>
          <cell r="I187" t="str">
            <v>Decentrale gassen station CO2 2x2 D44781-SM-2-1Lijnregelaar1bar  type D44877</v>
          </cell>
          <cell r="K187">
            <v>42767</v>
          </cell>
          <cell r="L187" t="str">
            <v>p54.15F</v>
          </cell>
          <cell r="M187" t="str">
            <v>Decentrale opstelling medische gassen</v>
          </cell>
          <cell r="O187">
            <v>54</v>
          </cell>
          <cell r="P187" t="str">
            <v>Gassen</v>
          </cell>
          <cell r="Q187" t="str">
            <v>15.54.50</v>
          </cell>
          <cell r="R187" t="str">
            <v>Decentrale medische gassen</v>
          </cell>
          <cell r="S187" t="str">
            <v>Locatieteam (Hotel en werkplaats)</v>
          </cell>
          <cell r="U187" t="str">
            <v>ZK 4</v>
          </cell>
          <cell r="V187" t="str">
            <v>Trescom</v>
          </cell>
          <cell r="AK187">
            <v>0</v>
          </cell>
        </row>
        <row r="188">
          <cell r="E188" t="str">
            <v>EE_09_58_5401</v>
          </cell>
          <cell r="G188" t="str">
            <v>In gebruik</v>
          </cell>
          <cell r="H188" t="str">
            <v>Beoordeeld</v>
          </cell>
          <cell r="I188" t="str">
            <v>Decentrale gassen station CO2 2x2 D44781-SM-2-1Lijnregelaar1bar  type D44877</v>
          </cell>
          <cell r="K188">
            <v>44593</v>
          </cell>
          <cell r="L188" t="str">
            <v>p54.15Fa</v>
          </cell>
          <cell r="M188" t="str">
            <v>Hoge druk slangen decentrale medische gassen</v>
          </cell>
          <cell r="O188">
            <v>54</v>
          </cell>
          <cell r="P188" t="str">
            <v>Gassen</v>
          </cell>
          <cell r="Q188" t="str">
            <v>15.54.50</v>
          </cell>
          <cell r="R188" t="str">
            <v>Decentrale medische gassen</v>
          </cell>
          <cell r="S188" t="str">
            <v>Locatieteam (Hotel en werkplaats)</v>
          </cell>
          <cell r="AK188">
            <v>0</v>
          </cell>
        </row>
        <row r="189">
          <cell r="E189" t="str">
            <v>EE_09_58_5401</v>
          </cell>
          <cell r="G189" t="str">
            <v>In gebruik</v>
          </cell>
          <cell r="H189" t="str">
            <v>Beoordeeld</v>
          </cell>
          <cell r="I189" t="str">
            <v>Decentrale gassen station CO2 2x2 D44781-SM-2-1Lijnregelaar1bar  type D44877</v>
          </cell>
          <cell r="K189">
            <v>44197</v>
          </cell>
          <cell r="L189" t="str">
            <v>p54.15F</v>
          </cell>
          <cell r="M189" t="str">
            <v>Decentrale opstelling medische gassen</v>
          </cell>
          <cell r="O189">
            <v>54</v>
          </cell>
          <cell r="P189" t="str">
            <v>Gassen</v>
          </cell>
          <cell r="Q189" t="str">
            <v>15.54.50</v>
          </cell>
          <cell r="R189" t="str">
            <v>Decentrale medische gassen</v>
          </cell>
          <cell r="S189" t="str">
            <v>Locatieteam (Hotel en werkplaats)</v>
          </cell>
          <cell r="AK189">
            <v>0</v>
          </cell>
        </row>
        <row r="190">
          <cell r="E190" t="str">
            <v>EE_09_62_5401</v>
          </cell>
          <cell r="G190" t="str">
            <v>Niet in gebruik</v>
          </cell>
          <cell r="H190" t="str">
            <v>Uitgesteld</v>
          </cell>
          <cell r="I190" t="str">
            <v>Decentrale gassen station He 1 x 1 Trescom  D44645-SM-2-1</v>
          </cell>
          <cell r="K190">
            <v>42767</v>
          </cell>
          <cell r="L190" t="str">
            <v>p54.15Fa</v>
          </cell>
          <cell r="M190" t="str">
            <v>Hoge druk slangen decentrale medische gassen</v>
          </cell>
          <cell r="O190">
            <v>54</v>
          </cell>
          <cell r="P190" t="str">
            <v>Gassen</v>
          </cell>
          <cell r="Q190" t="str">
            <v>15.54.50</v>
          </cell>
          <cell r="R190" t="str">
            <v>Decentrale medische gassen</v>
          </cell>
          <cell r="S190" t="str">
            <v>Locatieteam (Hotel en werkplaats)</v>
          </cell>
          <cell r="U190" t="str">
            <v>HW 1</v>
          </cell>
          <cell r="V190" t="str">
            <v>Trescom</v>
          </cell>
          <cell r="AK190">
            <v>0</v>
          </cell>
        </row>
        <row r="191">
          <cell r="E191" t="str">
            <v>EE_09_62_5401</v>
          </cell>
          <cell r="G191" t="str">
            <v>Niet in gebruik</v>
          </cell>
          <cell r="H191" t="str">
            <v>Uitgesteld</v>
          </cell>
          <cell r="I191" t="str">
            <v>Decentrale gassen station He 1 x 1 Trescom  D44645-SM-2-1</v>
          </cell>
          <cell r="K191">
            <v>42767</v>
          </cell>
          <cell r="L191" t="str">
            <v>p54.15F</v>
          </cell>
          <cell r="M191" t="str">
            <v>Decentrale opstelling medische gassen</v>
          </cell>
          <cell r="O191">
            <v>54</v>
          </cell>
          <cell r="P191" t="str">
            <v>Gassen</v>
          </cell>
          <cell r="Q191" t="str">
            <v>15.54.50</v>
          </cell>
          <cell r="R191" t="str">
            <v>Decentrale medische gassen</v>
          </cell>
          <cell r="S191" t="str">
            <v>Locatieteam (Hotel en werkplaats)</v>
          </cell>
          <cell r="U191" t="str">
            <v>HW 1</v>
          </cell>
          <cell r="V191" t="str">
            <v>Trescom</v>
          </cell>
          <cell r="AK191">
            <v>0</v>
          </cell>
        </row>
        <row r="192">
          <cell r="E192" t="str">
            <v>EE_09_62_5402</v>
          </cell>
          <cell r="G192" t="str">
            <v>Niet in gebruik</v>
          </cell>
          <cell r="H192" t="str">
            <v>Uitgesteld</v>
          </cell>
          <cell r="I192" t="str">
            <v>Decentrale gassen station N2 1 x 1 Trescom  D44645-SM-2-1</v>
          </cell>
          <cell r="K192">
            <v>42767</v>
          </cell>
          <cell r="L192" t="str">
            <v>p54.15Fa</v>
          </cell>
          <cell r="M192" t="str">
            <v>Hoge druk slangen decentrale medische gassen</v>
          </cell>
          <cell r="O192">
            <v>54</v>
          </cell>
          <cell r="P192" t="str">
            <v>Gassen</v>
          </cell>
          <cell r="Q192" t="str">
            <v>15.54.50</v>
          </cell>
          <cell r="R192" t="str">
            <v>Decentrale medische gassen</v>
          </cell>
          <cell r="S192" t="str">
            <v>Locatieteam (Hotel en werkplaats)</v>
          </cell>
          <cell r="U192" t="str">
            <v>-</v>
          </cell>
          <cell r="V192" t="str">
            <v>Trescom</v>
          </cell>
          <cell r="AK192">
            <v>0</v>
          </cell>
        </row>
        <row r="193">
          <cell r="E193" t="str">
            <v>EE_09_62_5402</v>
          </cell>
          <cell r="G193" t="str">
            <v>Niet in gebruik</v>
          </cell>
          <cell r="H193" t="str">
            <v>Uitgesteld</v>
          </cell>
          <cell r="I193" t="str">
            <v>Decentrale gassen station N2 1 x 1 Trescom  D44645-SM-2-1</v>
          </cell>
          <cell r="K193">
            <v>42767</v>
          </cell>
          <cell r="L193" t="str">
            <v>p54.15F</v>
          </cell>
          <cell r="M193" t="str">
            <v>Decentrale opstelling medische gassen</v>
          </cell>
          <cell r="O193">
            <v>54</v>
          </cell>
          <cell r="P193" t="str">
            <v>Gassen</v>
          </cell>
          <cell r="Q193" t="str">
            <v>15.54.50</v>
          </cell>
          <cell r="R193" t="str">
            <v>Decentrale medische gassen</v>
          </cell>
          <cell r="S193" t="str">
            <v>Locatieteam (Hotel en werkplaats)</v>
          </cell>
          <cell r="U193" t="str">
            <v>-</v>
          </cell>
          <cell r="V193" t="str">
            <v>Trescom</v>
          </cell>
          <cell r="AK193">
            <v>0</v>
          </cell>
        </row>
        <row r="194">
          <cell r="E194" t="str">
            <v>EE_09_62_5403</v>
          </cell>
          <cell r="G194" t="str">
            <v>In gebruik</v>
          </cell>
          <cell r="H194" t="str">
            <v>Beoordeeld</v>
          </cell>
          <cell r="I194" t="str">
            <v>Decentrale gassen station N2 2 x 1 Druva</v>
          </cell>
          <cell r="K194">
            <v>44197</v>
          </cell>
          <cell r="L194" t="str">
            <v>p54.15Fa</v>
          </cell>
          <cell r="M194" t="str">
            <v>Hoge druk slangen decentrale medische gassen</v>
          </cell>
          <cell r="O194">
            <v>54</v>
          </cell>
          <cell r="P194" t="str">
            <v>Gassen</v>
          </cell>
          <cell r="Q194" t="str">
            <v>15.54.50</v>
          </cell>
          <cell r="R194" t="str">
            <v>Decentrale medische gassen</v>
          </cell>
          <cell r="S194" t="str">
            <v>Locatieteam (Hotel en werkplaats)</v>
          </cell>
          <cell r="V194" t="str">
            <v>Druva</v>
          </cell>
          <cell r="AK194">
            <v>0</v>
          </cell>
        </row>
        <row r="195">
          <cell r="E195" t="str">
            <v>EE_09_62_5403</v>
          </cell>
          <cell r="G195" t="str">
            <v>In gebruik</v>
          </cell>
          <cell r="H195" t="str">
            <v>Beoordeeld</v>
          </cell>
          <cell r="I195" t="str">
            <v>Decentrale gassen station N2 2 x 1 Druva</v>
          </cell>
          <cell r="K195">
            <v>44197</v>
          </cell>
          <cell r="L195" t="str">
            <v>p54.15F</v>
          </cell>
          <cell r="M195" t="str">
            <v>Decentrale opstelling medische gassen</v>
          </cell>
          <cell r="O195">
            <v>54</v>
          </cell>
          <cell r="P195" t="str">
            <v>Gassen</v>
          </cell>
          <cell r="Q195" t="str">
            <v>15.54.50</v>
          </cell>
          <cell r="R195" t="str">
            <v>Decentrale medische gassen</v>
          </cell>
          <cell r="S195" t="str">
            <v>Locatieteam (Hotel en werkplaats)</v>
          </cell>
          <cell r="V195" t="str">
            <v>Druva</v>
          </cell>
          <cell r="AK195">
            <v>0</v>
          </cell>
        </row>
        <row r="196">
          <cell r="E196" t="str">
            <v>EE_10_90_5401</v>
          </cell>
          <cell r="G196" t="str">
            <v>In gebruik</v>
          </cell>
          <cell r="H196" t="str">
            <v>Beoordeeld</v>
          </cell>
          <cell r="I196" t="str">
            <v>Decentrale gassen station CO2 2 x 2  Trescom D44781-SM-2-1  Lijnregelaar 0,5</v>
          </cell>
          <cell r="K196">
            <v>42767</v>
          </cell>
          <cell r="L196" t="str">
            <v>p54.15Fa</v>
          </cell>
          <cell r="M196" t="str">
            <v>Hoge druk slangen decentrale medische gassen</v>
          </cell>
          <cell r="O196">
            <v>54</v>
          </cell>
          <cell r="P196" t="str">
            <v>Gassen</v>
          </cell>
          <cell r="Q196" t="str">
            <v>15.54.50</v>
          </cell>
          <cell r="R196" t="str">
            <v>Decentrale medische gassen</v>
          </cell>
          <cell r="S196" t="str">
            <v>Locatieteam (Hotel en werkplaats)</v>
          </cell>
          <cell r="U196" t="str">
            <v>HW 4</v>
          </cell>
          <cell r="V196" t="str">
            <v>Trescom</v>
          </cell>
          <cell r="AK196">
            <v>0</v>
          </cell>
        </row>
        <row r="197">
          <cell r="E197" t="str">
            <v>EE_10_90_5401</v>
          </cell>
          <cell r="G197" t="str">
            <v>In gebruik</v>
          </cell>
          <cell r="H197" t="str">
            <v>Beoordeeld</v>
          </cell>
          <cell r="I197" t="str">
            <v>Decentrale gassen station CO2 2 x 2  Trescom D44781-SM-2-1  Lijnregelaar 0,5</v>
          </cell>
          <cell r="K197">
            <v>42767</v>
          </cell>
          <cell r="L197" t="str">
            <v>p54.15F</v>
          </cell>
          <cell r="M197" t="str">
            <v>Decentrale opstelling medische gassen</v>
          </cell>
          <cell r="O197">
            <v>54</v>
          </cell>
          <cell r="P197" t="str">
            <v>Gassen</v>
          </cell>
          <cell r="Q197" t="str">
            <v>15.54.50</v>
          </cell>
          <cell r="R197" t="str">
            <v>Decentrale medische gassen</v>
          </cell>
          <cell r="S197" t="str">
            <v>Locatieteam (Hotel en werkplaats)</v>
          </cell>
          <cell r="U197" t="str">
            <v>HW 4</v>
          </cell>
          <cell r="V197" t="str">
            <v>Trescom</v>
          </cell>
          <cell r="AK197">
            <v>0</v>
          </cell>
        </row>
        <row r="198">
          <cell r="E198" t="str">
            <v>EE_10_90_5402</v>
          </cell>
          <cell r="G198" t="str">
            <v>In gebruik</v>
          </cell>
          <cell r="H198" t="str">
            <v>Beoordeeld</v>
          </cell>
          <cell r="I198" t="str">
            <v>Decentrale gassen station CO2 2 x 1 Trescom D44781-SM-2-1 Lijnregelaar 2 bar</v>
          </cell>
          <cell r="K198">
            <v>42767</v>
          </cell>
          <cell r="L198" t="str">
            <v>p54.15Fa</v>
          </cell>
          <cell r="M198" t="str">
            <v>Hoge druk slangen decentrale medische gassen</v>
          </cell>
          <cell r="O198">
            <v>54</v>
          </cell>
          <cell r="P198" t="str">
            <v>Gassen</v>
          </cell>
          <cell r="Q198" t="str">
            <v>15.54.50</v>
          </cell>
          <cell r="R198" t="str">
            <v>Decentrale medische gassen</v>
          </cell>
          <cell r="S198" t="str">
            <v>Locatieteam (Hotel en werkplaats)</v>
          </cell>
          <cell r="U198" t="str">
            <v>HW 2</v>
          </cell>
          <cell r="V198" t="str">
            <v>Trescom</v>
          </cell>
          <cell r="AK198">
            <v>0</v>
          </cell>
        </row>
        <row r="199">
          <cell r="E199" t="str">
            <v>EE_10_90_5402</v>
          </cell>
          <cell r="G199" t="str">
            <v>In gebruik</v>
          </cell>
          <cell r="H199" t="str">
            <v>Beoordeeld</v>
          </cell>
          <cell r="I199" t="str">
            <v>Decentrale gassen station CO2 2 x 1 Trescom D44781-SM-2-1 Lijnregelaar 2 bar</v>
          </cell>
          <cell r="K199">
            <v>42767</v>
          </cell>
          <cell r="L199" t="str">
            <v>p54.15F</v>
          </cell>
          <cell r="M199" t="str">
            <v>Decentrale opstelling medische gassen</v>
          </cell>
          <cell r="O199">
            <v>54</v>
          </cell>
          <cell r="P199" t="str">
            <v>Gassen</v>
          </cell>
          <cell r="Q199" t="str">
            <v>15.54.50</v>
          </cell>
          <cell r="R199" t="str">
            <v>Decentrale medische gassen</v>
          </cell>
          <cell r="S199" t="str">
            <v>Locatieteam (Hotel en werkplaats)</v>
          </cell>
          <cell r="U199" t="str">
            <v>HW 2</v>
          </cell>
          <cell r="V199" t="str">
            <v>Trescom</v>
          </cell>
          <cell r="AK199">
            <v>0</v>
          </cell>
        </row>
        <row r="200">
          <cell r="E200" t="str">
            <v>EE_10_90_5403</v>
          </cell>
          <cell r="G200" t="str">
            <v>Niet in gebruik</v>
          </cell>
          <cell r="H200" t="str">
            <v>Uitgesteld</v>
          </cell>
          <cell r="I200" t="str">
            <v>Decentrale gassen station O2 1 x 1  Trescom D44645-SM-2-1</v>
          </cell>
          <cell r="K200">
            <v>42767</v>
          </cell>
          <cell r="L200" t="str">
            <v>p54.15Fa</v>
          </cell>
          <cell r="M200" t="str">
            <v>Hoge druk slangen decentrale medische gassen</v>
          </cell>
          <cell r="O200">
            <v>54</v>
          </cell>
          <cell r="P200" t="str">
            <v>Gassen</v>
          </cell>
          <cell r="Q200" t="str">
            <v>15.54.50</v>
          </cell>
          <cell r="R200" t="str">
            <v>Decentrale medische gassen</v>
          </cell>
          <cell r="S200" t="str">
            <v>Locatieteam (Hotel en werkplaats)</v>
          </cell>
          <cell r="U200" t="str">
            <v>HW 1</v>
          </cell>
          <cell r="V200" t="str">
            <v>Trescom</v>
          </cell>
          <cell r="AK200">
            <v>0</v>
          </cell>
        </row>
        <row r="201">
          <cell r="E201" t="str">
            <v>EE_10_90_5403</v>
          </cell>
          <cell r="G201" t="str">
            <v>Niet in gebruik</v>
          </cell>
          <cell r="H201" t="str">
            <v>Uitgesteld</v>
          </cell>
          <cell r="I201" t="str">
            <v>Decentrale gassen station O2 1 x 1  Trescom D44645-SM-2-1</v>
          </cell>
          <cell r="K201">
            <v>42767</v>
          </cell>
          <cell r="L201" t="str">
            <v>p54.15F</v>
          </cell>
          <cell r="M201" t="str">
            <v>Decentrale opstelling medische gassen</v>
          </cell>
          <cell r="O201">
            <v>54</v>
          </cell>
          <cell r="P201" t="str">
            <v>Gassen</v>
          </cell>
          <cell r="Q201" t="str">
            <v>15.54.50</v>
          </cell>
          <cell r="R201" t="str">
            <v>Decentrale medische gassen</v>
          </cell>
          <cell r="S201" t="str">
            <v>Locatieteam (Hotel en werkplaats)</v>
          </cell>
          <cell r="U201" t="str">
            <v>HW 1</v>
          </cell>
          <cell r="V201" t="str">
            <v>Trescom</v>
          </cell>
          <cell r="AK201">
            <v>0</v>
          </cell>
        </row>
        <row r="202">
          <cell r="E202" t="str">
            <v>EE_10_93_5401</v>
          </cell>
          <cell r="G202" t="str">
            <v>Niet in gebruik</v>
          </cell>
          <cell r="H202" t="str">
            <v>Uitgesteld</v>
          </cell>
          <cell r="I202" t="str">
            <v>Decentrale gassen station Menggas 1 x 1  Trescom   D44645-SM-2-1</v>
          </cell>
          <cell r="K202">
            <v>42767</v>
          </cell>
          <cell r="L202" t="str">
            <v>p54.15Fa</v>
          </cell>
          <cell r="M202" t="str">
            <v>Hoge druk slangen decentrale medische gassen</v>
          </cell>
          <cell r="O202">
            <v>54</v>
          </cell>
          <cell r="P202" t="str">
            <v>Gassen</v>
          </cell>
          <cell r="Q202" t="str">
            <v>15.54.50</v>
          </cell>
          <cell r="R202" t="str">
            <v>Decentrale medische gassen</v>
          </cell>
          <cell r="S202" t="str">
            <v>Locatieteam (Hotel en werkplaats)</v>
          </cell>
          <cell r="U202" t="str">
            <v>HW 1</v>
          </cell>
          <cell r="V202" t="str">
            <v>Trescom</v>
          </cell>
          <cell r="AK202">
            <v>0</v>
          </cell>
        </row>
        <row r="203">
          <cell r="E203" t="str">
            <v>EE_10_93_5401</v>
          </cell>
          <cell r="G203" t="str">
            <v>Niet in gebruik</v>
          </cell>
          <cell r="H203" t="str">
            <v>Uitgesteld</v>
          </cell>
          <cell r="I203" t="str">
            <v>Decentrale gassen station Menggas 1 x 1  Trescom   D44645-SM-2-1</v>
          </cell>
          <cell r="K203">
            <v>42767</v>
          </cell>
          <cell r="L203" t="str">
            <v>p54.15F</v>
          </cell>
          <cell r="M203" t="str">
            <v>Decentrale opstelling medische gassen</v>
          </cell>
          <cell r="O203">
            <v>54</v>
          </cell>
          <cell r="P203" t="str">
            <v>Gassen</v>
          </cell>
          <cell r="Q203" t="str">
            <v>15.54.50</v>
          </cell>
          <cell r="R203" t="str">
            <v>Decentrale medische gassen</v>
          </cell>
          <cell r="S203" t="str">
            <v>Locatieteam (Hotel en werkplaats)</v>
          </cell>
          <cell r="U203" t="str">
            <v>HW 1</v>
          </cell>
          <cell r="V203" t="str">
            <v>Trescom</v>
          </cell>
          <cell r="AK203">
            <v>0</v>
          </cell>
        </row>
        <row r="204">
          <cell r="E204" t="str">
            <v>EE_10_93_5402</v>
          </cell>
          <cell r="G204" t="str">
            <v>In gebruik</v>
          </cell>
          <cell r="H204" t="str">
            <v>Beoordeeld</v>
          </cell>
          <cell r="I204" t="str">
            <v>Decentrale gassen station N2 2 x 1 Trescom  D44781-SM-2-1</v>
          </cell>
          <cell r="K204">
            <v>42767</v>
          </cell>
          <cell r="L204" t="str">
            <v>p54.15Fa</v>
          </cell>
          <cell r="M204" t="str">
            <v>Hoge druk slangen decentrale medische gassen</v>
          </cell>
          <cell r="N204" t="str">
            <v>* niet aangesloten</v>
          </cell>
          <cell r="O204">
            <v>54</v>
          </cell>
          <cell r="P204" t="str">
            <v>Gassen</v>
          </cell>
          <cell r="Q204" t="str">
            <v>15.54.50</v>
          </cell>
          <cell r="R204" t="str">
            <v>Decentrale medische gassen</v>
          </cell>
          <cell r="S204" t="str">
            <v>Locatieteam (Hotel en werkplaats)</v>
          </cell>
          <cell r="U204" t="str">
            <v>HW 2</v>
          </cell>
          <cell r="V204" t="str">
            <v>Trescom</v>
          </cell>
          <cell r="AK204">
            <v>0</v>
          </cell>
        </row>
        <row r="205">
          <cell r="E205" t="str">
            <v>EE_10_93_5402</v>
          </cell>
          <cell r="G205" t="str">
            <v>In gebruik</v>
          </cell>
          <cell r="H205" t="str">
            <v>Beoordeeld</v>
          </cell>
          <cell r="I205" t="str">
            <v>Decentrale gassen station N2 2 x 1 Trescom  D44781-SM-2-1</v>
          </cell>
          <cell r="K205">
            <v>42767</v>
          </cell>
          <cell r="L205" t="str">
            <v>p54.15F</v>
          </cell>
          <cell r="M205" t="str">
            <v>Decentrale opstelling medische gassen</v>
          </cell>
          <cell r="N205" t="str">
            <v>* niet aangesloten</v>
          </cell>
          <cell r="O205">
            <v>54</v>
          </cell>
          <cell r="P205" t="str">
            <v>Gassen</v>
          </cell>
          <cell r="Q205" t="str">
            <v>15.54.50</v>
          </cell>
          <cell r="R205" t="str">
            <v>Decentrale medische gassen</v>
          </cell>
          <cell r="S205" t="str">
            <v>Locatieteam (Hotel en werkplaats)</v>
          </cell>
          <cell r="U205" t="str">
            <v>HW 2</v>
          </cell>
          <cell r="V205" t="str">
            <v>Trescom</v>
          </cell>
          <cell r="AK205">
            <v>0</v>
          </cell>
        </row>
        <row r="206">
          <cell r="E206" t="str">
            <v>EE_12_16_5401</v>
          </cell>
          <cell r="G206" t="str">
            <v>In gebruik</v>
          </cell>
          <cell r="H206" t="str">
            <v>Beoordeeld</v>
          </cell>
          <cell r="I206" t="str">
            <v>Decentrale gassen station Carbogeen 3 stuks 1 x1 Trescom  D 42580-15-32-A1</v>
          </cell>
          <cell r="K206">
            <v>42767</v>
          </cell>
          <cell r="L206" t="str">
            <v>p54.15Fa</v>
          </cell>
          <cell r="M206" t="str">
            <v>Hoge druk slangen decentrale medische gassen</v>
          </cell>
          <cell r="O206">
            <v>54</v>
          </cell>
          <cell r="P206" t="str">
            <v>Gassen</v>
          </cell>
          <cell r="Q206" t="str">
            <v>15.54.50</v>
          </cell>
          <cell r="R206" t="str">
            <v>Decentrale medische gassen</v>
          </cell>
          <cell r="S206" t="str">
            <v>Locatieteam (Hotel en werkplaats)</v>
          </cell>
          <cell r="U206" t="str">
            <v>PI 3</v>
          </cell>
          <cell r="V206" t="str">
            <v>Trescom</v>
          </cell>
          <cell r="AK206">
            <v>0</v>
          </cell>
        </row>
        <row r="207">
          <cell r="E207" t="str">
            <v>EE_12_16_5401</v>
          </cell>
          <cell r="G207" t="str">
            <v>In gebruik</v>
          </cell>
          <cell r="H207" t="str">
            <v>Beoordeeld</v>
          </cell>
          <cell r="I207" t="str">
            <v>Decentrale gassen station Carbogeen 3 stuks 1 x1 Trescom  D 42580-15-32-A1</v>
          </cell>
          <cell r="K207">
            <v>42767</v>
          </cell>
          <cell r="L207" t="str">
            <v>p54.15F</v>
          </cell>
          <cell r="M207" t="str">
            <v>Decentrale opstelling medische gassen</v>
          </cell>
          <cell r="O207">
            <v>54</v>
          </cell>
          <cell r="P207" t="str">
            <v>Gassen</v>
          </cell>
          <cell r="Q207" t="str">
            <v>15.54.50</v>
          </cell>
          <cell r="R207" t="str">
            <v>Decentrale medische gassen</v>
          </cell>
          <cell r="S207" t="str">
            <v>Locatieteam (Hotel en werkplaats)</v>
          </cell>
          <cell r="U207" t="str">
            <v>PI 3</v>
          </cell>
          <cell r="V207" t="str">
            <v>Trescom</v>
          </cell>
          <cell r="AK207">
            <v>0</v>
          </cell>
        </row>
        <row r="208">
          <cell r="E208" t="str">
            <v>EE_12_32_5401</v>
          </cell>
          <cell r="G208" t="str">
            <v>Niet in gebruik</v>
          </cell>
          <cell r="H208" t="str">
            <v>Uitgesteld</v>
          </cell>
          <cell r="I208" t="str">
            <v>Decentrale gassen station N2 1 x 1  Trescom   D 42580-15-32-A1</v>
          </cell>
          <cell r="K208">
            <v>42767</v>
          </cell>
          <cell r="L208" t="str">
            <v>p54.15Fa</v>
          </cell>
          <cell r="M208" t="str">
            <v>Hoge druk slangen decentrale medische gassen</v>
          </cell>
          <cell r="O208">
            <v>54</v>
          </cell>
          <cell r="P208" t="str">
            <v>Gassen</v>
          </cell>
          <cell r="Q208" t="str">
            <v>15.54.50</v>
          </cell>
          <cell r="R208" t="str">
            <v>Decentrale medische gassen</v>
          </cell>
          <cell r="S208" t="str">
            <v>Locatieteam (Hotel en werkplaats)</v>
          </cell>
          <cell r="U208" t="str">
            <v>HW1</v>
          </cell>
          <cell r="V208" t="str">
            <v>Trescom</v>
          </cell>
          <cell r="AK208">
            <v>0</v>
          </cell>
        </row>
        <row r="209">
          <cell r="E209" t="str">
            <v>EE_12_32_5401</v>
          </cell>
          <cell r="G209" t="str">
            <v>Niet in gebruik</v>
          </cell>
          <cell r="H209" t="str">
            <v>Uitgesteld</v>
          </cell>
          <cell r="I209" t="str">
            <v>Decentrale gassen station N2 1 x 1  Trescom   D 42580-15-32-A1</v>
          </cell>
          <cell r="K209">
            <v>42767</v>
          </cell>
          <cell r="L209" t="str">
            <v>p54.15F</v>
          </cell>
          <cell r="M209" t="str">
            <v>Decentrale opstelling medische gassen</v>
          </cell>
          <cell r="O209">
            <v>54</v>
          </cell>
          <cell r="P209" t="str">
            <v>Gassen</v>
          </cell>
          <cell r="Q209" t="str">
            <v>15.54.50</v>
          </cell>
          <cell r="R209" t="str">
            <v>Decentrale medische gassen</v>
          </cell>
          <cell r="S209" t="str">
            <v>Locatieteam (Hotel en werkplaats)</v>
          </cell>
          <cell r="U209" t="str">
            <v>HW1</v>
          </cell>
          <cell r="V209" t="str">
            <v>Trescom</v>
          </cell>
          <cell r="AK209">
            <v>0</v>
          </cell>
        </row>
        <row r="210">
          <cell r="E210" t="str">
            <v>EE_12_32_5402</v>
          </cell>
          <cell r="G210" t="str">
            <v>In gebruik</v>
          </cell>
          <cell r="H210" t="str">
            <v>Beoordeeld</v>
          </cell>
          <cell r="I210" t="str">
            <v>Decentrale gassen station Carbogeen 2x1  D42590-15-32-A1+Lijnregelaar 0,1</v>
          </cell>
          <cell r="K210">
            <v>42767</v>
          </cell>
          <cell r="L210" t="str">
            <v>p54.15Fa</v>
          </cell>
          <cell r="M210" t="str">
            <v>Hoge druk slangen decentrale medische gassen</v>
          </cell>
          <cell r="O210">
            <v>54</v>
          </cell>
          <cell r="P210" t="str">
            <v>Gassen</v>
          </cell>
          <cell r="Q210" t="str">
            <v>15.54.50</v>
          </cell>
          <cell r="R210" t="str">
            <v>Decentrale medische gassen</v>
          </cell>
          <cell r="S210" t="str">
            <v>Locatieteam (Hotel en werkplaats)</v>
          </cell>
          <cell r="U210" t="str">
            <v>PI 2</v>
          </cell>
          <cell r="V210" t="str">
            <v>Trescom</v>
          </cell>
          <cell r="AK210">
            <v>0</v>
          </cell>
        </row>
        <row r="211">
          <cell r="E211" t="str">
            <v>EE_12_32_5402</v>
          </cell>
          <cell r="G211" t="str">
            <v>In gebruik</v>
          </cell>
          <cell r="H211" t="str">
            <v>Beoordeeld</v>
          </cell>
          <cell r="I211" t="str">
            <v>Decentrale gassen station Carbogeen 2x1  D42590-15-32-A1+Lijnregelaar 0,1</v>
          </cell>
          <cell r="K211">
            <v>42767</v>
          </cell>
          <cell r="L211" t="str">
            <v>p54.15F</v>
          </cell>
          <cell r="M211" t="str">
            <v>Decentrale opstelling medische gassen</v>
          </cell>
          <cell r="O211">
            <v>54</v>
          </cell>
          <cell r="P211" t="str">
            <v>Gassen</v>
          </cell>
          <cell r="Q211" t="str">
            <v>15.54.50</v>
          </cell>
          <cell r="R211" t="str">
            <v>Decentrale medische gassen</v>
          </cell>
          <cell r="S211" t="str">
            <v>Locatieteam (Hotel en werkplaats)</v>
          </cell>
          <cell r="U211" t="str">
            <v>PI 2</v>
          </cell>
          <cell r="V211" t="str">
            <v>Trescom</v>
          </cell>
          <cell r="AK211">
            <v>0</v>
          </cell>
        </row>
        <row r="212">
          <cell r="E212" t="str">
            <v>EE_12_77_5401</v>
          </cell>
          <cell r="G212" t="str">
            <v>Niet in gebruik</v>
          </cell>
          <cell r="H212" t="str">
            <v>Uitgesteld</v>
          </cell>
          <cell r="I212" t="str">
            <v>Decentrale gassen station N2 2 x 1 Trescom D42590-15-32-A1  +Lijnregelaar5</v>
          </cell>
          <cell r="K212">
            <v>42767</v>
          </cell>
          <cell r="L212" t="str">
            <v>p54.15F</v>
          </cell>
          <cell r="M212" t="str">
            <v>Decentrale opstelling medische gassen</v>
          </cell>
          <cell r="O212">
            <v>54</v>
          </cell>
          <cell r="P212" t="str">
            <v>Gassen</v>
          </cell>
          <cell r="Q212" t="str">
            <v>15.54.50</v>
          </cell>
          <cell r="R212" t="str">
            <v>Decentrale medische gassen</v>
          </cell>
          <cell r="S212" t="str">
            <v>Locatieteam (Hotel en werkplaats)</v>
          </cell>
          <cell r="U212" t="str">
            <v>HW2</v>
          </cell>
          <cell r="V212" t="str">
            <v>Trescom</v>
          </cell>
          <cell r="AK212">
            <v>0</v>
          </cell>
        </row>
        <row r="213">
          <cell r="E213" t="str">
            <v>EE_12_77_5401</v>
          </cell>
          <cell r="G213" t="str">
            <v>Niet in gebruik</v>
          </cell>
          <cell r="H213" t="str">
            <v>Uitgesteld</v>
          </cell>
          <cell r="I213" t="str">
            <v>Decentrale gassen station N2 2 x 1 Trescom D42590-15-32-A1  +Lijnregelaar5</v>
          </cell>
          <cell r="K213">
            <v>42767</v>
          </cell>
          <cell r="L213" t="str">
            <v>p54.15Fa</v>
          </cell>
          <cell r="M213" t="str">
            <v>Hoge druk slangen decentrale medische gassen</v>
          </cell>
          <cell r="O213">
            <v>54</v>
          </cell>
          <cell r="P213" t="str">
            <v>Gassen</v>
          </cell>
          <cell r="Q213" t="str">
            <v>15.54.50</v>
          </cell>
          <cell r="R213" t="str">
            <v>Decentrale medische gassen</v>
          </cell>
          <cell r="S213" t="str">
            <v>Locatieteam (Hotel en werkplaats)</v>
          </cell>
          <cell r="U213" t="str">
            <v>HW2</v>
          </cell>
          <cell r="V213" t="str">
            <v>Trescom</v>
          </cell>
          <cell r="AK213">
            <v>0</v>
          </cell>
        </row>
        <row r="214">
          <cell r="E214" t="str">
            <v>EE_12_77_5402</v>
          </cell>
          <cell r="G214" t="str">
            <v>In gebruik</v>
          </cell>
          <cell r="H214" t="str">
            <v>Beoordeeld</v>
          </cell>
          <cell r="I214" t="str">
            <v>Decentrale gassen station Carbogeen 2 x 1  D42590-15-32-A1+Lijnregelaar5</v>
          </cell>
          <cell r="K214">
            <v>42767</v>
          </cell>
          <cell r="L214" t="str">
            <v>p54.15Fa</v>
          </cell>
          <cell r="M214" t="str">
            <v>Hoge druk slangen decentrale medische gassen</v>
          </cell>
          <cell r="O214">
            <v>54</v>
          </cell>
          <cell r="P214" t="str">
            <v>Gassen</v>
          </cell>
          <cell r="Q214" t="str">
            <v>15.54.50</v>
          </cell>
          <cell r="R214" t="str">
            <v>Decentrale medische gassen</v>
          </cell>
          <cell r="S214" t="str">
            <v>Locatieteam (Hotel en werkplaats)</v>
          </cell>
          <cell r="U214" t="str">
            <v>PI 2</v>
          </cell>
          <cell r="V214" t="str">
            <v>Trescom</v>
          </cell>
          <cell r="AK214">
            <v>0</v>
          </cell>
        </row>
        <row r="215">
          <cell r="E215" t="str">
            <v>EE_12_77_5402</v>
          </cell>
          <cell r="G215" t="str">
            <v>In gebruik</v>
          </cell>
          <cell r="H215" t="str">
            <v>Beoordeeld</v>
          </cell>
          <cell r="I215" t="str">
            <v>Decentrale gassen station Carbogeen 2 x 1  D42590-15-32-A1+Lijnregelaar5</v>
          </cell>
          <cell r="K215">
            <v>42767</v>
          </cell>
          <cell r="L215" t="str">
            <v>p54.15F</v>
          </cell>
          <cell r="M215" t="str">
            <v>Decentrale opstelling medische gassen</v>
          </cell>
          <cell r="O215">
            <v>54</v>
          </cell>
          <cell r="P215" t="str">
            <v>Gassen</v>
          </cell>
          <cell r="Q215" t="str">
            <v>15.54.50</v>
          </cell>
          <cell r="R215" t="str">
            <v>Decentrale medische gassen</v>
          </cell>
          <cell r="S215" t="str">
            <v>Locatieteam (Hotel en werkplaats)</v>
          </cell>
          <cell r="U215" t="str">
            <v>PI 2</v>
          </cell>
          <cell r="V215" t="str">
            <v>Trescom</v>
          </cell>
          <cell r="AK215">
            <v>0</v>
          </cell>
        </row>
        <row r="216">
          <cell r="E216" t="str">
            <v>EE_12_77_5403</v>
          </cell>
          <cell r="G216" t="str">
            <v>Niet in gebruik</v>
          </cell>
          <cell r="H216" t="str">
            <v>Uitgesteld</v>
          </cell>
          <cell r="I216" t="str">
            <v>Decentrale gassen station CO2 2 x 1  Trescom D44781-SM-2-15  Lijnregelaar0,5</v>
          </cell>
          <cell r="K216">
            <v>42767</v>
          </cell>
          <cell r="L216" t="str">
            <v>p54.15Fa</v>
          </cell>
          <cell r="M216" t="str">
            <v>Hoge druk slangen decentrale medische gassen</v>
          </cell>
          <cell r="O216">
            <v>54</v>
          </cell>
          <cell r="P216" t="str">
            <v>Gassen</v>
          </cell>
          <cell r="Q216" t="str">
            <v>15.54.50</v>
          </cell>
          <cell r="R216" t="str">
            <v>Decentrale medische gassen</v>
          </cell>
          <cell r="S216" t="str">
            <v>Locatieteam (Hotel en werkplaats)</v>
          </cell>
          <cell r="U216" t="str">
            <v>HW 2</v>
          </cell>
          <cell r="V216" t="str">
            <v>Trescom</v>
          </cell>
          <cell r="AK216">
            <v>0</v>
          </cell>
        </row>
        <row r="217">
          <cell r="E217" t="str">
            <v>EE_12_77_5403</v>
          </cell>
          <cell r="G217" t="str">
            <v>Niet in gebruik</v>
          </cell>
          <cell r="H217" t="str">
            <v>Uitgesteld</v>
          </cell>
          <cell r="I217" t="str">
            <v>Decentrale gassen station CO2 2 x 1  Trescom D44781-SM-2-15  Lijnregelaar0,5</v>
          </cell>
          <cell r="K217">
            <v>42767</v>
          </cell>
          <cell r="L217" t="str">
            <v>p54.15F</v>
          </cell>
          <cell r="M217" t="str">
            <v>Decentrale opstelling medische gassen</v>
          </cell>
          <cell r="O217">
            <v>54</v>
          </cell>
          <cell r="P217" t="str">
            <v>Gassen</v>
          </cell>
          <cell r="Q217" t="str">
            <v>15.54.50</v>
          </cell>
          <cell r="R217" t="str">
            <v>Decentrale medische gassen</v>
          </cell>
          <cell r="S217" t="str">
            <v>Locatieteam (Hotel en werkplaats)</v>
          </cell>
          <cell r="U217" t="str">
            <v>HW 2</v>
          </cell>
          <cell r="V217" t="str">
            <v>Trescom</v>
          </cell>
          <cell r="AK217">
            <v>0</v>
          </cell>
        </row>
        <row r="218">
          <cell r="E218" t="str">
            <v>EE_13_30_5401</v>
          </cell>
          <cell r="G218" t="str">
            <v>Niet in gebruik</v>
          </cell>
          <cell r="H218" t="str">
            <v>Uitgesteld</v>
          </cell>
          <cell r="I218" t="str">
            <v>Decentrale gassen station N2 1 x1 DruvaS201 serv.bypass afsl. (2011)</v>
          </cell>
          <cell r="K218">
            <v>42767</v>
          </cell>
          <cell r="L218" t="str">
            <v>p54.15Fa</v>
          </cell>
          <cell r="M218" t="str">
            <v>Hoge druk slangen decentrale medische gassen</v>
          </cell>
          <cell r="O218">
            <v>54</v>
          </cell>
          <cell r="P218" t="str">
            <v>Gassen</v>
          </cell>
          <cell r="Q218" t="str">
            <v>15.54.50</v>
          </cell>
          <cell r="R218" t="str">
            <v>Decentrale medische gassen</v>
          </cell>
          <cell r="S218" t="str">
            <v>Locatieteam (Hotel en werkplaats)</v>
          </cell>
          <cell r="V218" t="str">
            <v>Druva</v>
          </cell>
          <cell r="AK218">
            <v>0</v>
          </cell>
        </row>
        <row r="219">
          <cell r="E219" t="str">
            <v>EE_13_30_5401</v>
          </cell>
          <cell r="G219" t="str">
            <v>Niet in gebruik</v>
          </cell>
          <cell r="H219" t="str">
            <v>Uitgesteld</v>
          </cell>
          <cell r="I219" t="str">
            <v>Decentrale gassen station N2 1 x1 DruvaS201 serv.bypass afsl. (2011)</v>
          </cell>
          <cell r="K219">
            <v>42767</v>
          </cell>
          <cell r="L219" t="str">
            <v>p54.15F</v>
          </cell>
          <cell r="M219" t="str">
            <v>Decentrale opstelling medische gassen</v>
          </cell>
          <cell r="O219">
            <v>54</v>
          </cell>
          <cell r="P219" t="str">
            <v>Gassen</v>
          </cell>
          <cell r="Q219" t="str">
            <v>15.54.50</v>
          </cell>
          <cell r="R219" t="str">
            <v>Decentrale medische gassen</v>
          </cell>
          <cell r="S219" t="str">
            <v>Locatieteam (Hotel en werkplaats)</v>
          </cell>
          <cell r="V219" t="str">
            <v>Druva</v>
          </cell>
          <cell r="AK219">
            <v>0</v>
          </cell>
        </row>
        <row r="220">
          <cell r="E220" t="str">
            <v>EE_13_63_5402</v>
          </cell>
          <cell r="G220" t="str">
            <v>In gebruik</v>
          </cell>
          <cell r="H220" t="str">
            <v>Beoordeeld</v>
          </cell>
          <cell r="I220" t="str">
            <v>Decentrale gassen station CO2 2 x 1 Trescom D42590-15-32-A1+Lijnregelaar 0,8</v>
          </cell>
          <cell r="K220">
            <v>42767</v>
          </cell>
          <cell r="L220" t="str">
            <v>p54.15Fa</v>
          </cell>
          <cell r="M220" t="str">
            <v>Hoge druk slangen decentrale medische gassen</v>
          </cell>
          <cell r="O220">
            <v>54</v>
          </cell>
          <cell r="P220" t="str">
            <v>Gassen</v>
          </cell>
          <cell r="Q220" t="str">
            <v>15.54.50</v>
          </cell>
          <cell r="R220" t="str">
            <v>Decentrale medische gassen</v>
          </cell>
          <cell r="S220" t="str">
            <v>Locatieteam (Hotel en werkplaats)</v>
          </cell>
          <cell r="U220" t="str">
            <v>HW4</v>
          </cell>
          <cell r="V220" t="str">
            <v>Trescom</v>
          </cell>
          <cell r="AK220">
            <v>0</v>
          </cell>
        </row>
        <row r="221">
          <cell r="E221" t="str">
            <v>EE_13_63_5402</v>
          </cell>
          <cell r="G221" t="str">
            <v>In gebruik</v>
          </cell>
          <cell r="H221" t="str">
            <v>Beoordeeld</v>
          </cell>
          <cell r="I221" t="str">
            <v>Decentrale gassen station CO2 2 x 1 Trescom D42590-15-32-A1+Lijnregelaar 0,8</v>
          </cell>
          <cell r="K221">
            <v>42767</v>
          </cell>
          <cell r="L221" t="str">
            <v>p54.15F</v>
          </cell>
          <cell r="M221" t="str">
            <v>Decentrale opstelling medische gassen</v>
          </cell>
          <cell r="O221">
            <v>54</v>
          </cell>
          <cell r="P221" t="str">
            <v>Gassen</v>
          </cell>
          <cell r="Q221" t="str">
            <v>15.54.50</v>
          </cell>
          <cell r="R221" t="str">
            <v>Decentrale medische gassen</v>
          </cell>
          <cell r="S221" t="str">
            <v>Locatieteam (Hotel en werkplaats)</v>
          </cell>
          <cell r="U221" t="str">
            <v>HW4</v>
          </cell>
          <cell r="V221" t="str">
            <v>Trescom</v>
          </cell>
          <cell r="AK221">
            <v>0</v>
          </cell>
        </row>
        <row r="222">
          <cell r="E222" t="str">
            <v>EE_13_63_5403</v>
          </cell>
          <cell r="G222" t="str">
            <v>Niet in gebruik</v>
          </cell>
          <cell r="H222" t="str">
            <v>Uitgesteld</v>
          </cell>
          <cell r="I222" t="str">
            <v>Decentrale gassen station Menggas 2 x 1 Trescom D42590-15-32-A1+Lijnregelaar</v>
          </cell>
          <cell r="K222">
            <v>42767</v>
          </cell>
          <cell r="L222" t="str">
            <v>p54.15Fa</v>
          </cell>
          <cell r="M222" t="str">
            <v>Hoge druk slangen decentrale medische gassen</v>
          </cell>
          <cell r="O222">
            <v>54</v>
          </cell>
          <cell r="P222" t="str">
            <v>Gassen</v>
          </cell>
          <cell r="Q222" t="str">
            <v>15.54.50</v>
          </cell>
          <cell r="R222" t="str">
            <v>Decentrale medische gassen</v>
          </cell>
          <cell r="S222" t="str">
            <v>Locatieteam (Hotel en werkplaats)</v>
          </cell>
          <cell r="U222" t="str">
            <v>HW4</v>
          </cell>
          <cell r="V222" t="str">
            <v>Trescom</v>
          </cell>
          <cell r="AK222">
            <v>0</v>
          </cell>
        </row>
        <row r="223">
          <cell r="E223" t="str">
            <v>EE_13_63_5403</v>
          </cell>
          <cell r="G223" t="str">
            <v>Niet in gebruik</v>
          </cell>
          <cell r="H223" t="str">
            <v>Uitgesteld</v>
          </cell>
          <cell r="I223" t="str">
            <v>Decentrale gassen station Menggas 2 x 1 Trescom D42590-15-32-A1+Lijnregelaar</v>
          </cell>
          <cell r="K223">
            <v>42767</v>
          </cell>
          <cell r="L223" t="str">
            <v>p54.15F</v>
          </cell>
          <cell r="M223" t="str">
            <v>Decentrale opstelling medische gassen</v>
          </cell>
          <cell r="O223">
            <v>54</v>
          </cell>
          <cell r="P223" t="str">
            <v>Gassen</v>
          </cell>
          <cell r="Q223" t="str">
            <v>15.54.50</v>
          </cell>
          <cell r="R223" t="str">
            <v>Decentrale medische gassen</v>
          </cell>
          <cell r="S223" t="str">
            <v>Locatieteam (Hotel en werkplaats)</v>
          </cell>
          <cell r="U223" t="str">
            <v>HW4</v>
          </cell>
          <cell r="V223" t="str">
            <v>Trescom</v>
          </cell>
          <cell r="AK223">
            <v>0</v>
          </cell>
        </row>
        <row r="224">
          <cell r="E224" t="str">
            <v>EE_13_81_5400</v>
          </cell>
          <cell r="G224" t="str">
            <v>In gebruik</v>
          </cell>
          <cell r="H224" t="str">
            <v>Beoordeeld</v>
          </cell>
          <cell r="I224" t="str">
            <v>Decentrale gassen station Helium 2 x 1 Druva (2021)</v>
          </cell>
          <cell r="K224">
            <v>44228</v>
          </cell>
          <cell r="L224" t="str">
            <v>p54.15Fa</v>
          </cell>
          <cell r="M224" t="str">
            <v>Hoge druk slangen decentrale medische gassen</v>
          </cell>
          <cell r="O224">
            <v>54</v>
          </cell>
          <cell r="P224" t="str">
            <v>Gassen</v>
          </cell>
          <cell r="Q224" t="str">
            <v>15.54.50</v>
          </cell>
          <cell r="R224" t="str">
            <v>Decentrale medische gassen</v>
          </cell>
          <cell r="V224" t="str">
            <v>Druva</v>
          </cell>
          <cell r="AE224">
            <v>2021</v>
          </cell>
          <cell r="AH224" t="str">
            <v>Dräger</v>
          </cell>
          <cell r="AJ224" t="str">
            <v>SPIE Erasmus MC</v>
          </cell>
          <cell r="AK224">
            <v>0</v>
          </cell>
        </row>
        <row r="225">
          <cell r="E225" t="str">
            <v>EE_13_81_5400</v>
          </cell>
          <cell r="G225" t="str">
            <v>In gebruik</v>
          </cell>
          <cell r="H225" t="str">
            <v>Beoordeeld</v>
          </cell>
          <cell r="I225" t="str">
            <v>Decentrale gassen station Helium 2 x 1 Druva (2021)</v>
          </cell>
          <cell r="K225">
            <v>44593</v>
          </cell>
          <cell r="L225" t="str">
            <v>p54.15F</v>
          </cell>
          <cell r="M225" t="str">
            <v>Decentrale opstelling medische gassen</v>
          </cell>
          <cell r="O225">
            <v>54</v>
          </cell>
          <cell r="P225" t="str">
            <v>Gassen</v>
          </cell>
          <cell r="Q225" t="str">
            <v>15.54.50</v>
          </cell>
          <cell r="R225" t="str">
            <v>Decentrale medische gassen</v>
          </cell>
          <cell r="V225" t="str">
            <v>Druva</v>
          </cell>
          <cell r="AE225">
            <v>2021</v>
          </cell>
          <cell r="AH225" t="str">
            <v>Dräger</v>
          </cell>
          <cell r="AJ225" t="str">
            <v>SPIE Erasmus MC</v>
          </cell>
          <cell r="AK225">
            <v>0</v>
          </cell>
        </row>
        <row r="226">
          <cell r="E226" t="str">
            <v>EE_13_81_5401</v>
          </cell>
          <cell r="G226" t="str">
            <v>In gebruik</v>
          </cell>
          <cell r="H226" t="str">
            <v>Beoordeeld</v>
          </cell>
          <cell r="I226" t="str">
            <v>Decentrale gassen station Argon 2 x 2 Druva (2021)</v>
          </cell>
          <cell r="K226">
            <v>44228</v>
          </cell>
          <cell r="L226" t="str">
            <v>p54.15Fa</v>
          </cell>
          <cell r="M226" t="str">
            <v>Hoge druk slangen decentrale medische gassen</v>
          </cell>
          <cell r="O226">
            <v>54</v>
          </cell>
          <cell r="P226" t="str">
            <v>Gassen</v>
          </cell>
          <cell r="Q226" t="str">
            <v>15.54.50</v>
          </cell>
          <cell r="R226" t="str">
            <v>Decentrale medische gassen</v>
          </cell>
          <cell r="V226" t="str">
            <v>Druva</v>
          </cell>
          <cell r="AE226">
            <v>2021</v>
          </cell>
          <cell r="AH226" t="str">
            <v>Dräger</v>
          </cell>
          <cell r="AJ226" t="str">
            <v>SPIE Erasmus MC</v>
          </cell>
          <cell r="AK226">
            <v>0</v>
          </cell>
        </row>
        <row r="227">
          <cell r="E227" t="str">
            <v>EE_13_81_5401</v>
          </cell>
          <cell r="G227" t="str">
            <v>In gebruik</v>
          </cell>
          <cell r="H227" t="str">
            <v>Beoordeeld</v>
          </cell>
          <cell r="I227" t="str">
            <v>Decentrale gassen station Argon 2 x 2 Druva (2021)</v>
          </cell>
          <cell r="K227">
            <v>44593</v>
          </cell>
          <cell r="L227" t="str">
            <v>p54.15F</v>
          </cell>
          <cell r="M227" t="str">
            <v>Decentrale opstelling medische gassen</v>
          </cell>
          <cell r="O227">
            <v>54</v>
          </cell>
          <cell r="P227" t="str">
            <v>Gassen</v>
          </cell>
          <cell r="Q227" t="str">
            <v>15.54.50</v>
          </cell>
          <cell r="R227" t="str">
            <v>Decentrale medische gassen</v>
          </cell>
          <cell r="V227" t="str">
            <v>Druva</v>
          </cell>
          <cell r="AE227">
            <v>2021</v>
          </cell>
          <cell r="AH227" t="str">
            <v>Dräger</v>
          </cell>
          <cell r="AJ227" t="str">
            <v>SPIE Erasmus MC</v>
          </cell>
          <cell r="AK227">
            <v>0</v>
          </cell>
        </row>
        <row r="228">
          <cell r="E228" t="str">
            <v>EE_13_81_5402</v>
          </cell>
          <cell r="G228" t="str">
            <v>In gebruik</v>
          </cell>
          <cell r="H228" t="str">
            <v>Beoordeeld</v>
          </cell>
          <cell r="I228" t="str">
            <v>Decentrale gassen station CO2 2 x 2 DruvaA208/C serv. Bypass afsl. (2011)</v>
          </cell>
          <cell r="K228">
            <v>42767</v>
          </cell>
          <cell r="L228" t="str">
            <v>p54.15Fa</v>
          </cell>
          <cell r="M228" t="str">
            <v>Hoge druk slangen decentrale medische gassen</v>
          </cell>
          <cell r="O228">
            <v>54</v>
          </cell>
          <cell r="P228" t="str">
            <v>Gassen</v>
          </cell>
          <cell r="Q228" t="str">
            <v>15.54.50</v>
          </cell>
          <cell r="R228" t="str">
            <v>Decentrale medische gassen</v>
          </cell>
          <cell r="S228" t="str">
            <v>Locatieteam (Hotel en werkplaats)</v>
          </cell>
          <cell r="U228" t="str">
            <v>HW4</v>
          </cell>
          <cell r="V228" t="str">
            <v>Druva</v>
          </cell>
          <cell r="AK228">
            <v>0</v>
          </cell>
        </row>
        <row r="229">
          <cell r="E229" t="str">
            <v>EE_13_81_5402</v>
          </cell>
          <cell r="G229" t="str">
            <v>In gebruik</v>
          </cell>
          <cell r="H229" t="str">
            <v>Beoordeeld</v>
          </cell>
          <cell r="I229" t="str">
            <v>Decentrale gassen station CO2 2 x 2 DruvaA208/C serv. Bypass afsl. (2011)</v>
          </cell>
          <cell r="K229">
            <v>42767</v>
          </cell>
          <cell r="L229" t="str">
            <v>p54.15F</v>
          </cell>
          <cell r="M229" t="str">
            <v>Decentrale opstelling medische gassen</v>
          </cell>
          <cell r="O229">
            <v>54</v>
          </cell>
          <cell r="P229" t="str">
            <v>Gassen</v>
          </cell>
          <cell r="Q229" t="str">
            <v>15.54.50</v>
          </cell>
          <cell r="R229" t="str">
            <v>Decentrale medische gassen</v>
          </cell>
          <cell r="S229" t="str">
            <v>Locatieteam (Hotel en werkplaats)</v>
          </cell>
          <cell r="U229" t="str">
            <v>HW4</v>
          </cell>
          <cell r="V229" t="str">
            <v>Druva</v>
          </cell>
          <cell r="AK229">
            <v>0</v>
          </cell>
        </row>
        <row r="230">
          <cell r="E230" t="str">
            <v>EE_14_10_5401</v>
          </cell>
          <cell r="G230" t="str">
            <v>In gebruik</v>
          </cell>
          <cell r="H230" t="str">
            <v>Beoordeeld</v>
          </cell>
          <cell r="I230" t="str">
            <v>Decentrale gassen station Carbogeen 2 x 1 Druva A208/C serv. bypass afsl.</v>
          </cell>
          <cell r="K230">
            <v>43892</v>
          </cell>
          <cell r="L230" t="str">
            <v>p54.15Fa</v>
          </cell>
          <cell r="M230" t="str">
            <v>Hoge druk slangen decentrale medische gassen</v>
          </cell>
          <cell r="O230">
            <v>54</v>
          </cell>
          <cell r="P230" t="str">
            <v>Gassen</v>
          </cell>
          <cell r="Q230" t="str">
            <v>15.54.50</v>
          </cell>
          <cell r="R230" t="str">
            <v>Decentrale medische gassen</v>
          </cell>
          <cell r="S230" t="str">
            <v>Locatieteam (Hotel en werkplaats)</v>
          </cell>
          <cell r="Z230">
            <v>43831</v>
          </cell>
          <cell r="AE230">
            <v>2020</v>
          </cell>
          <cell r="AK230">
            <v>0</v>
          </cell>
        </row>
        <row r="231">
          <cell r="E231" t="str">
            <v>EE_14_10_5401</v>
          </cell>
          <cell r="G231" t="str">
            <v>In gebruik</v>
          </cell>
          <cell r="H231" t="str">
            <v>Beoordeeld</v>
          </cell>
          <cell r="I231" t="str">
            <v>Decentrale gassen station Carbogeen 2 x 1 Druva A208/C serv. bypass afsl.</v>
          </cell>
          <cell r="K231">
            <v>43892</v>
          </cell>
          <cell r="L231" t="str">
            <v>p54.15F</v>
          </cell>
          <cell r="M231" t="str">
            <v>Decentrale opstelling medische gassen</v>
          </cell>
          <cell r="O231">
            <v>54</v>
          </cell>
          <cell r="P231" t="str">
            <v>Gassen</v>
          </cell>
          <cell r="Q231" t="str">
            <v>15.54.50</v>
          </cell>
          <cell r="R231" t="str">
            <v>Decentrale medische gassen</v>
          </cell>
          <cell r="S231" t="str">
            <v>Locatieteam (Hotel en werkplaats)</v>
          </cell>
          <cell r="Z231">
            <v>43831</v>
          </cell>
          <cell r="AE231">
            <v>2020</v>
          </cell>
          <cell r="AK231">
            <v>0</v>
          </cell>
        </row>
        <row r="232">
          <cell r="E232" t="str">
            <v>EE_14_12_5402</v>
          </cell>
          <cell r="G232" t="str">
            <v>In gebruik</v>
          </cell>
          <cell r="H232" t="str">
            <v>Beoordeeld</v>
          </cell>
          <cell r="I232" t="str">
            <v>Decentrale gassen station O2 1 x 1 Druva S201 serv. bypass afsl.</v>
          </cell>
          <cell r="K232">
            <v>43892</v>
          </cell>
          <cell r="L232" t="str">
            <v>p54.15Fa</v>
          </cell>
          <cell r="M232" t="str">
            <v>Hoge druk slangen decentrale medische gassen</v>
          </cell>
          <cell r="O232">
            <v>54</v>
          </cell>
          <cell r="P232" t="str">
            <v>Gassen</v>
          </cell>
          <cell r="Q232" t="str">
            <v>15.54.50</v>
          </cell>
          <cell r="R232" t="str">
            <v>Decentrale medische gassen</v>
          </cell>
          <cell r="S232" t="str">
            <v>Locatieteam (Hotel en werkplaats)</v>
          </cell>
          <cell r="Z232">
            <v>43831</v>
          </cell>
          <cell r="AE232">
            <v>2020</v>
          </cell>
          <cell r="AK232">
            <v>0</v>
          </cell>
        </row>
        <row r="233">
          <cell r="E233" t="str">
            <v>EE_14_12_5402</v>
          </cell>
          <cell r="G233" t="str">
            <v>In gebruik</v>
          </cell>
          <cell r="H233" t="str">
            <v>Beoordeeld</v>
          </cell>
          <cell r="I233" t="str">
            <v>Decentrale gassen station O2 1 x 1 Druva S201 serv. bypass afsl.</v>
          </cell>
          <cell r="K233">
            <v>43892</v>
          </cell>
          <cell r="L233" t="str">
            <v>p54.15F</v>
          </cell>
          <cell r="M233" t="str">
            <v>Decentrale opstelling medische gassen</v>
          </cell>
          <cell r="O233">
            <v>54</v>
          </cell>
          <cell r="P233" t="str">
            <v>Gassen</v>
          </cell>
          <cell r="Q233" t="str">
            <v>15.54.50</v>
          </cell>
          <cell r="R233" t="str">
            <v>Decentrale medische gassen</v>
          </cell>
          <cell r="S233" t="str">
            <v>Locatieteam (Hotel en werkplaats)</v>
          </cell>
          <cell r="Z233">
            <v>43831</v>
          </cell>
          <cell r="AE233">
            <v>2020</v>
          </cell>
          <cell r="AK233">
            <v>0</v>
          </cell>
        </row>
        <row r="234">
          <cell r="E234" t="str">
            <v>EE_14_12_5403</v>
          </cell>
          <cell r="G234" t="str">
            <v>Niet in gebruik</v>
          </cell>
          <cell r="H234" t="str">
            <v>Uitgesteld</v>
          </cell>
          <cell r="I234" t="str">
            <v>Decentrale gassen station N2 1 x 1 Druva S201 serv. bypass afsl.</v>
          </cell>
          <cell r="K234">
            <v>43892</v>
          </cell>
          <cell r="L234" t="str">
            <v>p54.15Fa</v>
          </cell>
          <cell r="M234" t="str">
            <v>Hoge druk slangen decentrale medische gassen</v>
          </cell>
          <cell r="O234">
            <v>54</v>
          </cell>
          <cell r="P234" t="str">
            <v>Gassen</v>
          </cell>
          <cell r="Q234" t="str">
            <v>15.54.50</v>
          </cell>
          <cell r="R234" t="str">
            <v>Decentrale medische gassen</v>
          </cell>
          <cell r="S234" t="str">
            <v>Locatieteam (Hotel en werkplaats)</v>
          </cell>
          <cell r="Z234">
            <v>43831</v>
          </cell>
          <cell r="AE234">
            <v>2020</v>
          </cell>
          <cell r="AK234">
            <v>0</v>
          </cell>
        </row>
        <row r="235">
          <cell r="E235" t="str">
            <v>EE_14_12_5403</v>
          </cell>
          <cell r="G235" t="str">
            <v>Niet in gebruik</v>
          </cell>
          <cell r="H235" t="str">
            <v>Uitgesteld</v>
          </cell>
          <cell r="I235" t="str">
            <v>Decentrale gassen station N2 1 x 1 Druva S201 serv. bypass afsl.</v>
          </cell>
          <cell r="K235">
            <v>43892</v>
          </cell>
          <cell r="L235" t="str">
            <v>p54.15F</v>
          </cell>
          <cell r="M235" t="str">
            <v>Decentrale opstelling medische gassen</v>
          </cell>
          <cell r="O235">
            <v>54</v>
          </cell>
          <cell r="P235" t="str">
            <v>Gassen</v>
          </cell>
          <cell r="Q235" t="str">
            <v>15.54.50</v>
          </cell>
          <cell r="R235" t="str">
            <v>Decentrale medische gassen</v>
          </cell>
          <cell r="S235" t="str">
            <v>Locatieteam (Hotel en werkplaats)</v>
          </cell>
          <cell r="Z235">
            <v>43831</v>
          </cell>
          <cell r="AE235">
            <v>2020</v>
          </cell>
          <cell r="AK235">
            <v>0</v>
          </cell>
        </row>
        <row r="236">
          <cell r="E236" t="str">
            <v>EE_14_14_5404</v>
          </cell>
          <cell r="G236" t="str">
            <v>In gebruik</v>
          </cell>
          <cell r="H236" t="str">
            <v>Beoordeeld</v>
          </cell>
          <cell r="I236" t="str">
            <v>Decentrale gassen station CO2 1 x 1 Druva S201 serv. bypass afsl.</v>
          </cell>
          <cell r="K236">
            <v>44593</v>
          </cell>
          <cell r="L236" t="str">
            <v>p54.15Fa</v>
          </cell>
          <cell r="M236" t="str">
            <v>Hoge druk slangen decentrale medische gassen</v>
          </cell>
          <cell r="O236">
            <v>54</v>
          </cell>
          <cell r="P236" t="str">
            <v>Gassen</v>
          </cell>
          <cell r="Q236" t="str">
            <v>15.54.50</v>
          </cell>
          <cell r="R236" t="str">
            <v>Decentrale medische gassen</v>
          </cell>
          <cell r="S236" t="str">
            <v>Locatieteam (Hotel en werkplaats)</v>
          </cell>
          <cell r="Z236">
            <v>43831</v>
          </cell>
          <cell r="AE236">
            <v>2020</v>
          </cell>
          <cell r="AK236">
            <v>0</v>
          </cell>
        </row>
        <row r="237">
          <cell r="E237" t="str">
            <v>EE_14_14_5404</v>
          </cell>
          <cell r="G237" t="str">
            <v>In gebruik</v>
          </cell>
          <cell r="H237" t="str">
            <v>Beoordeeld</v>
          </cell>
          <cell r="I237" t="str">
            <v>Decentrale gassen station CO2 1 x 1 Druva S201 serv. bypass afsl.</v>
          </cell>
          <cell r="K237">
            <v>43892</v>
          </cell>
          <cell r="L237" t="str">
            <v>p54.15F</v>
          </cell>
          <cell r="M237" t="str">
            <v>Decentrale opstelling medische gassen</v>
          </cell>
          <cell r="O237">
            <v>54</v>
          </cell>
          <cell r="P237" t="str">
            <v>Gassen</v>
          </cell>
          <cell r="Q237" t="str">
            <v>15.54.50</v>
          </cell>
          <cell r="R237" t="str">
            <v>Decentrale medische gassen</v>
          </cell>
          <cell r="S237" t="str">
            <v>Locatieteam (Hotel en werkplaats)</v>
          </cell>
          <cell r="Z237">
            <v>43831</v>
          </cell>
          <cell r="AE237">
            <v>2020</v>
          </cell>
          <cell r="AK237">
            <v>0</v>
          </cell>
        </row>
        <row r="238">
          <cell r="E238" t="str">
            <v>EE_14_30_5401</v>
          </cell>
          <cell r="G238" t="str">
            <v>In gebruik</v>
          </cell>
          <cell r="H238" t="str">
            <v>Beoordeeld</v>
          </cell>
          <cell r="I238" t="str">
            <v>Decentrale gassen station Carbogeen 1 x 1 Tescom D44645-SM-2-1</v>
          </cell>
          <cell r="K238">
            <v>42767</v>
          </cell>
          <cell r="L238" t="str">
            <v>p54.15Fa</v>
          </cell>
          <cell r="M238" t="str">
            <v>Hoge druk slangen decentrale medische gassen</v>
          </cell>
          <cell r="O238">
            <v>54</v>
          </cell>
          <cell r="P238" t="str">
            <v>Gassen</v>
          </cell>
          <cell r="Q238" t="str">
            <v>15.54.50</v>
          </cell>
          <cell r="R238" t="str">
            <v>Decentrale medische gassen</v>
          </cell>
          <cell r="S238" t="str">
            <v>Locatieteam (Hotel en werkplaats)</v>
          </cell>
          <cell r="U238" t="str">
            <v>PI 1</v>
          </cell>
          <cell r="V238" t="str">
            <v>Trescom</v>
          </cell>
          <cell r="AK238">
            <v>0</v>
          </cell>
        </row>
        <row r="239">
          <cell r="E239" t="str">
            <v>EE_14_30_5401</v>
          </cell>
          <cell r="G239" t="str">
            <v>In gebruik</v>
          </cell>
          <cell r="H239" t="str">
            <v>Beoordeeld</v>
          </cell>
          <cell r="I239" t="str">
            <v>Decentrale gassen station Carbogeen 1 x 1 Tescom D44645-SM-2-1</v>
          </cell>
          <cell r="K239">
            <v>42767</v>
          </cell>
          <cell r="L239" t="str">
            <v>p54.15F</v>
          </cell>
          <cell r="M239" t="str">
            <v>Decentrale opstelling medische gassen</v>
          </cell>
          <cell r="O239">
            <v>54</v>
          </cell>
          <cell r="P239" t="str">
            <v>Gassen</v>
          </cell>
          <cell r="Q239" t="str">
            <v>15.54.50</v>
          </cell>
          <cell r="R239" t="str">
            <v>Decentrale medische gassen</v>
          </cell>
          <cell r="S239" t="str">
            <v>Locatieteam (Hotel en werkplaats)</v>
          </cell>
          <cell r="U239" t="str">
            <v>PI 1</v>
          </cell>
          <cell r="V239" t="str">
            <v>Trescom</v>
          </cell>
          <cell r="AK239">
            <v>0</v>
          </cell>
        </row>
        <row r="240">
          <cell r="E240" t="str">
            <v>EE_14_30_5402</v>
          </cell>
          <cell r="G240" t="str">
            <v>In gebruik</v>
          </cell>
          <cell r="H240" t="str">
            <v>Beoordeeld</v>
          </cell>
          <cell r="I240" t="str">
            <v>Decentrale gassen station CO2 2x1 DruvaA208/C serv. Bypass afsl. (2011)</v>
          </cell>
          <cell r="K240">
            <v>42767</v>
          </cell>
          <cell r="L240" t="str">
            <v>p54.15Fa</v>
          </cell>
          <cell r="M240" t="str">
            <v>Hoge druk slangen decentrale medische gassen</v>
          </cell>
          <cell r="O240">
            <v>54</v>
          </cell>
          <cell r="P240" t="str">
            <v>Gassen</v>
          </cell>
          <cell r="Q240" t="str">
            <v>15.54.50</v>
          </cell>
          <cell r="R240" t="str">
            <v>Decentrale medische gassen</v>
          </cell>
          <cell r="S240" t="str">
            <v>Locatieteam (Hotel en werkplaats)</v>
          </cell>
          <cell r="U240" t="str">
            <v>Zk1</v>
          </cell>
          <cell r="V240" t="str">
            <v>Druva</v>
          </cell>
          <cell r="AK240">
            <v>0</v>
          </cell>
        </row>
        <row r="241">
          <cell r="E241" t="str">
            <v>EE_14_30_5402</v>
          </cell>
          <cell r="G241" t="str">
            <v>In gebruik</v>
          </cell>
          <cell r="H241" t="str">
            <v>Beoordeeld</v>
          </cell>
          <cell r="I241" t="str">
            <v>Decentrale gassen station CO2 2x1 DruvaA208/C serv. Bypass afsl. (2011)</v>
          </cell>
          <cell r="K241">
            <v>42767</v>
          </cell>
          <cell r="L241" t="str">
            <v>p54.15F</v>
          </cell>
          <cell r="M241" t="str">
            <v>Decentrale opstelling medische gassen</v>
          </cell>
          <cell r="O241">
            <v>54</v>
          </cell>
          <cell r="P241" t="str">
            <v>Gassen</v>
          </cell>
          <cell r="Q241" t="str">
            <v>15.54.50</v>
          </cell>
          <cell r="R241" t="str">
            <v>Decentrale medische gassen</v>
          </cell>
          <cell r="S241" t="str">
            <v>Locatieteam (Hotel en werkplaats)</v>
          </cell>
          <cell r="U241" t="str">
            <v>Zk1</v>
          </cell>
          <cell r="V241" t="str">
            <v>Druva</v>
          </cell>
          <cell r="AK241">
            <v>0</v>
          </cell>
        </row>
        <row r="242">
          <cell r="E242" t="str">
            <v>EE_14_61_5401</v>
          </cell>
          <cell r="G242" t="str">
            <v>In gebruik</v>
          </cell>
          <cell r="H242" t="str">
            <v>Beoordeeld</v>
          </cell>
          <cell r="I242" t="str">
            <v>Decentrale gassen station CO2 2 x 1 Druva BMD50235BCF6KI (2017)</v>
          </cell>
          <cell r="K242">
            <v>43161</v>
          </cell>
          <cell r="L242" t="str">
            <v>p54.15Fa</v>
          </cell>
          <cell r="M242" t="str">
            <v>Hoge druk slangen decentrale medische gassen</v>
          </cell>
          <cell r="O242">
            <v>54</v>
          </cell>
          <cell r="P242" t="str">
            <v>Gassen</v>
          </cell>
          <cell r="Q242" t="str">
            <v>15.54.50</v>
          </cell>
          <cell r="R242" t="str">
            <v>Decentrale medische gassen</v>
          </cell>
          <cell r="S242" t="str">
            <v>Locatieteam (Hotel en werkplaats)</v>
          </cell>
          <cell r="Z242">
            <v>42736</v>
          </cell>
          <cell r="AE242">
            <v>2017</v>
          </cell>
          <cell r="AK242">
            <v>0</v>
          </cell>
        </row>
        <row r="243">
          <cell r="E243" t="str">
            <v>EE_14_61_5401</v>
          </cell>
          <cell r="G243" t="str">
            <v>In gebruik</v>
          </cell>
          <cell r="H243" t="str">
            <v>Beoordeeld</v>
          </cell>
          <cell r="I243" t="str">
            <v>Decentrale gassen station CO2 2 x 1 Druva BMD50235BCF6KI (2017)</v>
          </cell>
          <cell r="K243">
            <v>43892</v>
          </cell>
          <cell r="L243" t="str">
            <v>p54.15F</v>
          </cell>
          <cell r="M243" t="str">
            <v>Decentrale opstelling medische gassen</v>
          </cell>
          <cell r="O243">
            <v>54</v>
          </cell>
          <cell r="P243" t="str">
            <v>Gassen</v>
          </cell>
          <cell r="Q243" t="str">
            <v>15.54.50</v>
          </cell>
          <cell r="R243" t="str">
            <v>Decentrale medische gassen</v>
          </cell>
          <cell r="S243" t="str">
            <v>Locatieteam (Hotel en werkplaats)</v>
          </cell>
          <cell r="Z243">
            <v>42736</v>
          </cell>
          <cell r="AE243">
            <v>2017</v>
          </cell>
          <cell r="AK243">
            <v>0</v>
          </cell>
        </row>
        <row r="244">
          <cell r="E244" t="str">
            <v>EE_16_18_5401</v>
          </cell>
          <cell r="G244" t="str">
            <v>Niet in gebruik</v>
          </cell>
          <cell r="H244" t="str">
            <v>Uitgesteld</v>
          </cell>
          <cell r="I244" t="str">
            <v>Decentrale gassen station O2 1 x 1  Druva     S201 serv.bypass afsl. (2011)</v>
          </cell>
          <cell r="K244">
            <v>42767</v>
          </cell>
          <cell r="L244" t="str">
            <v>p54.15Fa</v>
          </cell>
          <cell r="M244" t="str">
            <v>Hoge druk slangen decentrale medische gassen</v>
          </cell>
          <cell r="N244" t="str">
            <v>herkeur cil 2002!!!!!</v>
          </cell>
          <cell r="O244">
            <v>54</v>
          </cell>
          <cell r="P244" t="str">
            <v>Gassen</v>
          </cell>
          <cell r="Q244" t="str">
            <v>15.54.50</v>
          </cell>
          <cell r="R244" t="str">
            <v>Decentrale medische gassen</v>
          </cell>
          <cell r="S244" t="str">
            <v>Locatieteam (Hotel en werkplaats)</v>
          </cell>
          <cell r="U244" t="str">
            <v>HW 1</v>
          </cell>
          <cell r="V244" t="str">
            <v>Druva</v>
          </cell>
          <cell r="AK244">
            <v>0</v>
          </cell>
        </row>
        <row r="245">
          <cell r="E245" t="str">
            <v>EE_16_18_5401</v>
          </cell>
          <cell r="G245" t="str">
            <v>Niet in gebruik</v>
          </cell>
          <cell r="H245" t="str">
            <v>Uitgesteld</v>
          </cell>
          <cell r="I245" t="str">
            <v>Decentrale gassen station O2 1 x 1  Druva     S201 serv.bypass afsl. (2011)</v>
          </cell>
          <cell r="K245">
            <v>42767</v>
          </cell>
          <cell r="L245" t="str">
            <v>p54.15F</v>
          </cell>
          <cell r="M245" t="str">
            <v>Decentrale opstelling medische gassen</v>
          </cell>
          <cell r="N245" t="str">
            <v>herkeur cil 2002!!!!!</v>
          </cell>
          <cell r="O245">
            <v>54</v>
          </cell>
          <cell r="P245" t="str">
            <v>Gassen</v>
          </cell>
          <cell r="Q245" t="str">
            <v>15.54.50</v>
          </cell>
          <cell r="R245" t="str">
            <v>Decentrale medische gassen</v>
          </cell>
          <cell r="S245" t="str">
            <v>Locatieteam (Hotel en werkplaats)</v>
          </cell>
          <cell r="U245" t="str">
            <v>HW 1</v>
          </cell>
          <cell r="V245" t="str">
            <v>Druva</v>
          </cell>
          <cell r="AK245">
            <v>0</v>
          </cell>
        </row>
        <row r="246">
          <cell r="E246" t="str">
            <v>EE_16_34_5401</v>
          </cell>
          <cell r="G246" t="str">
            <v>Niet in gebruik</v>
          </cell>
          <cell r="H246" t="str">
            <v>Uitgesteld</v>
          </cell>
          <cell r="I246" t="str">
            <v>Decentrale gassen station Carbogeen rechts Druva 1 x 1 S201/ serv.bypass afs</v>
          </cell>
          <cell r="K246">
            <v>42767</v>
          </cell>
          <cell r="L246" t="str">
            <v>p54.15Fa</v>
          </cell>
          <cell r="M246" t="str">
            <v>Hoge druk slangen decentrale medische gassen</v>
          </cell>
          <cell r="N246" t="str">
            <v>Herkeur cil. 2007!!!</v>
          </cell>
          <cell r="O246">
            <v>54</v>
          </cell>
          <cell r="P246" t="str">
            <v>Gassen</v>
          </cell>
          <cell r="Q246" t="str">
            <v>15.54.50</v>
          </cell>
          <cell r="R246" t="str">
            <v>Decentrale medische gassen</v>
          </cell>
          <cell r="S246" t="str">
            <v>Locatieteam (Hotel en werkplaats)</v>
          </cell>
          <cell r="U246" t="str">
            <v>PI 1</v>
          </cell>
          <cell r="V246" t="str">
            <v>Druva</v>
          </cell>
          <cell r="AK246">
            <v>0</v>
          </cell>
        </row>
        <row r="247">
          <cell r="E247" t="str">
            <v>EE_16_34_5401</v>
          </cell>
          <cell r="G247" t="str">
            <v>Niet in gebruik</v>
          </cell>
          <cell r="H247" t="str">
            <v>Uitgesteld</v>
          </cell>
          <cell r="I247" t="str">
            <v>Decentrale gassen station Carbogeen rechts Druva 1 x 1 S201/ serv.bypass afs</v>
          </cell>
          <cell r="K247">
            <v>42767</v>
          </cell>
          <cell r="L247" t="str">
            <v>p54.15F</v>
          </cell>
          <cell r="M247" t="str">
            <v>Decentrale opstelling medische gassen</v>
          </cell>
          <cell r="N247" t="str">
            <v>Herkeur cil. 2007!!!</v>
          </cell>
          <cell r="O247">
            <v>54</v>
          </cell>
          <cell r="P247" t="str">
            <v>Gassen</v>
          </cell>
          <cell r="Q247" t="str">
            <v>15.54.50</v>
          </cell>
          <cell r="R247" t="str">
            <v>Decentrale medische gassen</v>
          </cell>
          <cell r="S247" t="str">
            <v>Locatieteam (Hotel en werkplaats)</v>
          </cell>
          <cell r="U247" t="str">
            <v>PI 1</v>
          </cell>
          <cell r="V247" t="str">
            <v>Druva</v>
          </cell>
          <cell r="AK247">
            <v>0</v>
          </cell>
        </row>
        <row r="248">
          <cell r="E248" t="str">
            <v>EE_16_61_5402</v>
          </cell>
          <cell r="G248" t="str">
            <v>In gebruik</v>
          </cell>
          <cell r="H248" t="str">
            <v>Beoordeeld</v>
          </cell>
          <cell r="I248" t="str">
            <v>Decentrale gassen station CO2 2 x 1 Druva A208/C</v>
          </cell>
          <cell r="K248">
            <v>44593</v>
          </cell>
          <cell r="L248" t="str">
            <v>p54.15Fa</v>
          </cell>
          <cell r="M248" t="str">
            <v>Hoge druk slangen decentrale medische gassen</v>
          </cell>
          <cell r="O248">
            <v>54</v>
          </cell>
          <cell r="P248" t="str">
            <v>Gassen</v>
          </cell>
          <cell r="Q248" t="str">
            <v>15.54.50</v>
          </cell>
          <cell r="R248" t="str">
            <v>Decentrale medische gassen</v>
          </cell>
          <cell r="S248" t="str">
            <v>Locatieteam (Hotel en werkplaats)</v>
          </cell>
          <cell r="AK248">
            <v>0</v>
          </cell>
        </row>
        <row r="249">
          <cell r="E249" t="str">
            <v>EE_16_61_5402</v>
          </cell>
          <cell r="G249" t="str">
            <v>In gebruik</v>
          </cell>
          <cell r="H249" t="str">
            <v>Beoordeeld</v>
          </cell>
          <cell r="I249" t="str">
            <v>Decentrale gassen station CO2 2 x 1 Druva A208/C</v>
          </cell>
          <cell r="K249">
            <v>44593</v>
          </cell>
          <cell r="L249" t="str">
            <v>p54.15F</v>
          </cell>
          <cell r="M249" t="str">
            <v>Decentrale opstelling medische gassen</v>
          </cell>
          <cell r="O249">
            <v>54</v>
          </cell>
          <cell r="P249" t="str">
            <v>Gassen</v>
          </cell>
          <cell r="Q249" t="str">
            <v>15.54.50</v>
          </cell>
          <cell r="R249" t="str">
            <v>Decentrale medische gassen</v>
          </cell>
          <cell r="S249" t="str">
            <v>Locatieteam (Hotel en werkplaats)</v>
          </cell>
          <cell r="AK249">
            <v>0</v>
          </cell>
        </row>
        <row r="250">
          <cell r="E250" t="str">
            <v>EE_17_12_5401</v>
          </cell>
          <cell r="G250" t="str">
            <v>In gebruik</v>
          </cell>
          <cell r="H250" t="str">
            <v>Beoordeeld</v>
          </cell>
          <cell r="I250" t="str">
            <v>Decentrale gassen station CO2  2 x 1 Druva A208/C serv.bypass afsl. (2011)</v>
          </cell>
          <cell r="K250">
            <v>42767</v>
          </cell>
          <cell r="L250" t="str">
            <v>p54.15Fa</v>
          </cell>
          <cell r="M250" t="str">
            <v>Hoge druk slangen decentrale medische gassen</v>
          </cell>
          <cell r="O250">
            <v>54</v>
          </cell>
          <cell r="P250" t="str">
            <v>Gassen</v>
          </cell>
          <cell r="Q250" t="str">
            <v>15.54.50</v>
          </cell>
          <cell r="R250" t="str">
            <v>Decentrale medische gassen</v>
          </cell>
          <cell r="S250" t="str">
            <v>Locatieteam (Hotel en werkplaats)</v>
          </cell>
          <cell r="U250" t="str">
            <v>HW 2</v>
          </cell>
          <cell r="V250" t="str">
            <v>Druva</v>
          </cell>
          <cell r="AK250">
            <v>0</v>
          </cell>
        </row>
        <row r="251">
          <cell r="E251" t="str">
            <v>EE_17_12_5401</v>
          </cell>
          <cell r="G251" t="str">
            <v>In gebruik</v>
          </cell>
          <cell r="H251" t="str">
            <v>Beoordeeld</v>
          </cell>
          <cell r="I251" t="str">
            <v>Decentrale gassen station CO2  2 x 1 Druva A208/C serv.bypass afsl. (2011)</v>
          </cell>
          <cell r="K251">
            <v>42767</v>
          </cell>
          <cell r="L251" t="str">
            <v>p54.15F</v>
          </cell>
          <cell r="M251" t="str">
            <v>Decentrale opstelling medische gassen</v>
          </cell>
          <cell r="O251">
            <v>54</v>
          </cell>
          <cell r="P251" t="str">
            <v>Gassen</v>
          </cell>
          <cell r="Q251" t="str">
            <v>15.54.50</v>
          </cell>
          <cell r="R251" t="str">
            <v>Decentrale medische gassen</v>
          </cell>
          <cell r="S251" t="str">
            <v>Locatieteam (Hotel en werkplaats)</v>
          </cell>
          <cell r="U251" t="str">
            <v>HW 2</v>
          </cell>
          <cell r="V251" t="str">
            <v>Druva</v>
          </cell>
          <cell r="AK251">
            <v>0</v>
          </cell>
        </row>
        <row r="252">
          <cell r="E252" t="str">
            <v>EE_17_12_5402</v>
          </cell>
          <cell r="G252" t="str">
            <v>In gebruik</v>
          </cell>
          <cell r="H252" t="str">
            <v>Beoordeeld</v>
          </cell>
          <cell r="I252" t="str">
            <v>Decentrale gassen station CO2  2 x 2  Druva A208/C serv.bypass afsl. (2011)</v>
          </cell>
          <cell r="K252">
            <v>42767</v>
          </cell>
          <cell r="L252" t="str">
            <v>p54.15Fa</v>
          </cell>
          <cell r="M252" t="str">
            <v>Hoge druk slangen decentrale medische gassen</v>
          </cell>
          <cell r="O252">
            <v>54</v>
          </cell>
          <cell r="P252" t="str">
            <v>Gassen</v>
          </cell>
          <cell r="Q252" t="str">
            <v>15.54.50</v>
          </cell>
          <cell r="R252" t="str">
            <v>Decentrale medische gassen</v>
          </cell>
          <cell r="S252" t="str">
            <v>Locatieteam (Hotel en werkplaats)</v>
          </cell>
          <cell r="U252" t="str">
            <v>HW 4</v>
          </cell>
          <cell r="V252" t="str">
            <v>Druva</v>
          </cell>
          <cell r="AK252">
            <v>0</v>
          </cell>
        </row>
        <row r="253">
          <cell r="E253" t="str">
            <v>EE_17_12_5402</v>
          </cell>
          <cell r="G253" t="str">
            <v>In gebruik</v>
          </cell>
          <cell r="H253" t="str">
            <v>Beoordeeld</v>
          </cell>
          <cell r="I253" t="str">
            <v>Decentrale gassen station CO2  2 x 2  Druva A208/C serv.bypass afsl. (2011)</v>
          </cell>
          <cell r="K253">
            <v>42767</v>
          </cell>
          <cell r="L253" t="str">
            <v>p54.15F</v>
          </cell>
          <cell r="M253" t="str">
            <v>Decentrale opstelling medische gassen</v>
          </cell>
          <cell r="O253">
            <v>54</v>
          </cell>
          <cell r="P253" t="str">
            <v>Gassen</v>
          </cell>
          <cell r="Q253" t="str">
            <v>15.54.50</v>
          </cell>
          <cell r="R253" t="str">
            <v>Decentrale medische gassen</v>
          </cell>
          <cell r="S253" t="str">
            <v>Locatieteam (Hotel en werkplaats)</v>
          </cell>
          <cell r="U253" t="str">
            <v>HW 4</v>
          </cell>
          <cell r="V253" t="str">
            <v>Druva</v>
          </cell>
          <cell r="AK253">
            <v>0</v>
          </cell>
        </row>
        <row r="254">
          <cell r="E254" t="str">
            <v>EE_17_55_5401</v>
          </cell>
          <cell r="G254" t="str">
            <v>Niet in gebruik</v>
          </cell>
          <cell r="H254" t="str">
            <v>Uitgesteld</v>
          </cell>
          <cell r="I254" t="str">
            <v>Decentrale gassen station N2 1 x 1</v>
          </cell>
          <cell r="K254">
            <v>42767</v>
          </cell>
          <cell r="L254" t="str">
            <v>p54.15Fa</v>
          </cell>
          <cell r="M254" t="str">
            <v>Hoge druk slangen decentrale medische gassen</v>
          </cell>
          <cell r="O254">
            <v>54</v>
          </cell>
          <cell r="P254" t="str">
            <v>Gassen</v>
          </cell>
          <cell r="Q254" t="str">
            <v>15.54.50</v>
          </cell>
          <cell r="R254" t="str">
            <v>Decentrale medische gassen</v>
          </cell>
          <cell r="S254" t="str">
            <v>Locatieteam (Hotel en werkplaats)</v>
          </cell>
          <cell r="AK254">
            <v>0</v>
          </cell>
        </row>
        <row r="255">
          <cell r="E255" t="str">
            <v>EE_17_55_5401</v>
          </cell>
          <cell r="G255" t="str">
            <v>Niet in gebruik</v>
          </cell>
          <cell r="H255" t="str">
            <v>Uitgesteld</v>
          </cell>
          <cell r="I255" t="str">
            <v>Decentrale gassen station N2 1 x 1</v>
          </cell>
          <cell r="K255">
            <v>42767</v>
          </cell>
          <cell r="L255" t="str">
            <v>p54.15F</v>
          </cell>
          <cell r="M255" t="str">
            <v>Decentrale opstelling medische gassen</v>
          </cell>
          <cell r="O255">
            <v>54</v>
          </cell>
          <cell r="P255" t="str">
            <v>Gassen</v>
          </cell>
          <cell r="Q255" t="str">
            <v>15.54.50</v>
          </cell>
          <cell r="R255" t="str">
            <v>Decentrale medische gassen</v>
          </cell>
          <cell r="S255" t="str">
            <v>Locatieteam (Hotel en werkplaats)</v>
          </cell>
          <cell r="AK255">
            <v>0</v>
          </cell>
        </row>
        <row r="256">
          <cell r="E256" t="str">
            <v>EE_17_85_5401</v>
          </cell>
          <cell r="G256" t="str">
            <v>In gebruik</v>
          </cell>
          <cell r="H256" t="str">
            <v>Beoordeeld</v>
          </cell>
          <cell r="I256" t="str">
            <v>Decentrale gassen station CO2 2x2 Druva  A208/C serv.bypass afsl. (2011)</v>
          </cell>
          <cell r="K256">
            <v>42767</v>
          </cell>
          <cell r="L256" t="str">
            <v>p54.15Fa</v>
          </cell>
          <cell r="M256" t="str">
            <v>Hoge druk slangen decentrale medische gassen</v>
          </cell>
          <cell r="O256">
            <v>54</v>
          </cell>
          <cell r="P256" t="str">
            <v>Gassen</v>
          </cell>
          <cell r="Q256" t="str">
            <v>15.54.50</v>
          </cell>
          <cell r="R256" t="str">
            <v>Decentrale medische gassen</v>
          </cell>
          <cell r="S256" t="str">
            <v>Locatieteam (Hotel en werkplaats)</v>
          </cell>
          <cell r="U256" t="str">
            <v>HW 4</v>
          </cell>
          <cell r="V256" t="str">
            <v>Druva</v>
          </cell>
          <cell r="AK256">
            <v>0</v>
          </cell>
        </row>
        <row r="257">
          <cell r="E257" t="str">
            <v>EE_17_85_5401</v>
          </cell>
          <cell r="G257" t="str">
            <v>In gebruik</v>
          </cell>
          <cell r="H257" t="str">
            <v>Beoordeeld</v>
          </cell>
          <cell r="I257" t="str">
            <v>Decentrale gassen station CO2 2x2 Druva  A208/C serv.bypass afsl. (2011)</v>
          </cell>
          <cell r="K257">
            <v>42767</v>
          </cell>
          <cell r="L257" t="str">
            <v>p54.15F</v>
          </cell>
          <cell r="M257" t="str">
            <v>Decentrale opstelling medische gassen</v>
          </cell>
          <cell r="O257">
            <v>54</v>
          </cell>
          <cell r="P257" t="str">
            <v>Gassen</v>
          </cell>
          <cell r="Q257" t="str">
            <v>15.54.50</v>
          </cell>
          <cell r="R257" t="str">
            <v>Decentrale medische gassen</v>
          </cell>
          <cell r="S257" t="str">
            <v>Locatieteam (Hotel en werkplaats)</v>
          </cell>
          <cell r="U257" t="str">
            <v>HW 4</v>
          </cell>
          <cell r="V257" t="str">
            <v>Druva</v>
          </cell>
          <cell r="AK257">
            <v>0</v>
          </cell>
        </row>
        <row r="258">
          <cell r="E258" t="str">
            <v>EE_19_39_5401</v>
          </cell>
          <cell r="G258" t="str">
            <v>Niet in gebruik</v>
          </cell>
          <cell r="H258" t="str">
            <v>Uitgesteld</v>
          </cell>
          <cell r="I258" t="str">
            <v>Decentrale gassen station Medische perslucht 2x1 Druva incl. afblaasveiligheid</v>
          </cell>
          <cell r="K258">
            <v>44562</v>
          </cell>
          <cell r="L258" t="str">
            <v>p54.15Fa</v>
          </cell>
          <cell r="M258" t="str">
            <v>Hoge druk slangen decentrale medische gassen</v>
          </cell>
          <cell r="O258">
            <v>54</v>
          </cell>
          <cell r="P258" t="str">
            <v>Gassen</v>
          </cell>
          <cell r="Q258" t="str">
            <v>15.54.50</v>
          </cell>
          <cell r="R258" t="str">
            <v>Decentrale medische gassen</v>
          </cell>
          <cell r="V258" t="str">
            <v>Druva</v>
          </cell>
          <cell r="AH258" t="str">
            <v>Dräger</v>
          </cell>
          <cell r="AJ258" t="str">
            <v>SPIE Erasmus MC</v>
          </cell>
          <cell r="AK258">
            <v>0</v>
          </cell>
        </row>
        <row r="259">
          <cell r="E259" t="str">
            <v>EE_19_39_5401</v>
          </cell>
          <cell r="G259" t="str">
            <v>Niet in gebruik</v>
          </cell>
          <cell r="H259" t="str">
            <v>Uitgesteld</v>
          </cell>
          <cell r="I259" t="str">
            <v>Decentrale gassen station Medische perslucht 2x1 Druva incl. afblaasveiligheid</v>
          </cell>
          <cell r="K259">
            <v>44593</v>
          </cell>
          <cell r="L259" t="str">
            <v>p54.15F</v>
          </cell>
          <cell r="M259" t="str">
            <v>Decentrale opstelling medische gassen</v>
          </cell>
          <cell r="O259">
            <v>54</v>
          </cell>
          <cell r="P259" t="str">
            <v>Gassen</v>
          </cell>
          <cell r="Q259" t="str">
            <v>15.54.50</v>
          </cell>
          <cell r="R259" t="str">
            <v>Decentrale medische gassen</v>
          </cell>
          <cell r="V259" t="str">
            <v>Druva</v>
          </cell>
          <cell r="AH259" t="str">
            <v>Dräger</v>
          </cell>
          <cell r="AJ259" t="str">
            <v>SPIE Erasmus MC</v>
          </cell>
          <cell r="AK259">
            <v>0</v>
          </cell>
        </row>
        <row r="260">
          <cell r="E260" t="str">
            <v>EE_22_62_5401</v>
          </cell>
          <cell r="G260" t="str">
            <v>In gebruik</v>
          </cell>
          <cell r="H260" t="str">
            <v>Beoordeeld</v>
          </cell>
          <cell r="I260" t="str">
            <v>Decentrale gassen station CO2 2 x 1 Druva  A208/C serv.bypass afsl. (2011)</v>
          </cell>
          <cell r="K260">
            <v>42767</v>
          </cell>
          <cell r="L260" t="str">
            <v>p54.15Fa</v>
          </cell>
          <cell r="M260" t="str">
            <v>Hoge druk slangen decentrale medische gassen</v>
          </cell>
          <cell r="O260">
            <v>54</v>
          </cell>
          <cell r="P260" t="str">
            <v>Gassen</v>
          </cell>
          <cell r="Q260" t="str">
            <v>15.54.50</v>
          </cell>
          <cell r="R260" t="str">
            <v>Decentrale medische gassen</v>
          </cell>
          <cell r="S260" t="str">
            <v>Locatieteam (Hotel en werkplaats)</v>
          </cell>
          <cell r="U260" t="str">
            <v>HW 2</v>
          </cell>
          <cell r="V260" t="str">
            <v>Druva</v>
          </cell>
          <cell r="AK260">
            <v>0</v>
          </cell>
        </row>
        <row r="261">
          <cell r="E261" t="str">
            <v>EE_22_62_5401</v>
          </cell>
          <cell r="G261" t="str">
            <v>In gebruik</v>
          </cell>
          <cell r="H261" t="str">
            <v>Beoordeeld</v>
          </cell>
          <cell r="I261" t="str">
            <v>Decentrale gassen station CO2 2 x 1 Druva  A208/C serv.bypass afsl. (2011)</v>
          </cell>
          <cell r="K261">
            <v>42767</v>
          </cell>
          <cell r="L261" t="str">
            <v>p54.15F</v>
          </cell>
          <cell r="M261" t="str">
            <v>Decentrale opstelling medische gassen</v>
          </cell>
          <cell r="O261">
            <v>54</v>
          </cell>
          <cell r="P261" t="str">
            <v>Gassen</v>
          </cell>
          <cell r="Q261" t="str">
            <v>15.54.50</v>
          </cell>
          <cell r="R261" t="str">
            <v>Decentrale medische gassen</v>
          </cell>
          <cell r="S261" t="str">
            <v>Locatieteam (Hotel en werkplaats)</v>
          </cell>
          <cell r="U261" t="str">
            <v>HW 2</v>
          </cell>
          <cell r="V261" t="str">
            <v>Druva</v>
          </cell>
          <cell r="AK261">
            <v>0</v>
          </cell>
        </row>
        <row r="262">
          <cell r="E262" t="str">
            <v>EE_22_79_5401</v>
          </cell>
          <cell r="G262" t="str">
            <v>In gebruik</v>
          </cell>
          <cell r="H262" t="str">
            <v>Beoordeeld</v>
          </cell>
          <cell r="I262" t="str">
            <v>Decentrale gassen station CO2 2x1Trescom D42590-15-32-A1+Lijnregelaar 12bar</v>
          </cell>
          <cell r="K262">
            <v>42767</v>
          </cell>
          <cell r="L262" t="str">
            <v>p54.15Fa</v>
          </cell>
          <cell r="M262" t="str">
            <v>Hoge druk slangen decentrale medische gassen</v>
          </cell>
          <cell r="O262">
            <v>54</v>
          </cell>
          <cell r="P262" t="str">
            <v>Gassen</v>
          </cell>
          <cell r="Q262" t="str">
            <v>15.54.50</v>
          </cell>
          <cell r="R262" t="str">
            <v>Decentrale medische gassen</v>
          </cell>
          <cell r="S262" t="str">
            <v>Locatieteam (Hotel en werkplaats)</v>
          </cell>
          <cell r="U262" t="str">
            <v>HW 2</v>
          </cell>
          <cell r="V262" t="str">
            <v>Trescom</v>
          </cell>
          <cell r="AK262">
            <v>0</v>
          </cell>
        </row>
        <row r="263">
          <cell r="E263" t="str">
            <v>EE_22_79_5401</v>
          </cell>
          <cell r="G263" t="str">
            <v>In gebruik</v>
          </cell>
          <cell r="H263" t="str">
            <v>Beoordeeld</v>
          </cell>
          <cell r="I263" t="str">
            <v>Decentrale gassen station CO2 2x1Trescom D42590-15-32-A1+Lijnregelaar 12bar</v>
          </cell>
          <cell r="K263">
            <v>42767</v>
          </cell>
          <cell r="L263" t="str">
            <v>p54.15F</v>
          </cell>
          <cell r="M263" t="str">
            <v>Decentrale opstelling medische gassen</v>
          </cell>
          <cell r="O263">
            <v>54</v>
          </cell>
          <cell r="P263" t="str">
            <v>Gassen</v>
          </cell>
          <cell r="Q263" t="str">
            <v>15.54.50</v>
          </cell>
          <cell r="R263" t="str">
            <v>Decentrale medische gassen</v>
          </cell>
          <cell r="S263" t="str">
            <v>Locatieteam (Hotel en werkplaats)</v>
          </cell>
          <cell r="U263" t="str">
            <v>HW 2</v>
          </cell>
          <cell r="V263" t="str">
            <v>Trescom</v>
          </cell>
          <cell r="AK263">
            <v>0</v>
          </cell>
        </row>
        <row r="264">
          <cell r="E264" t="str">
            <v>EE_23_18_5401</v>
          </cell>
          <cell r="G264" t="str">
            <v>In gebruik</v>
          </cell>
          <cell r="H264" t="str">
            <v>Beoordeeld</v>
          </cell>
          <cell r="I264" t="str">
            <v>Decentrale gassen station N2(5.0)  1 x 1 Trescom D44645-SM-2-1</v>
          </cell>
          <cell r="K264">
            <v>42767</v>
          </cell>
          <cell r="L264" t="str">
            <v>p54.15Fa</v>
          </cell>
          <cell r="M264" t="str">
            <v>Hoge druk slangen decentrale medische gassen</v>
          </cell>
          <cell r="O264">
            <v>54</v>
          </cell>
          <cell r="P264" t="str">
            <v>Gassen</v>
          </cell>
          <cell r="Q264" t="str">
            <v>15.54.50</v>
          </cell>
          <cell r="R264" t="str">
            <v>Decentrale medische gassen</v>
          </cell>
          <cell r="S264" t="str">
            <v>Locatieteam (Hotel en werkplaats)</v>
          </cell>
          <cell r="U264" t="str">
            <v>HW 1</v>
          </cell>
          <cell r="V264" t="str">
            <v>Trescom</v>
          </cell>
          <cell r="AK264">
            <v>0</v>
          </cell>
        </row>
        <row r="265">
          <cell r="E265" t="str">
            <v>EE_23_18_5401</v>
          </cell>
          <cell r="G265" t="str">
            <v>In gebruik</v>
          </cell>
          <cell r="H265" t="str">
            <v>Beoordeeld</v>
          </cell>
          <cell r="I265" t="str">
            <v>Decentrale gassen station N2(5.0)  1 x 1 Trescom D44645-SM-2-1</v>
          </cell>
          <cell r="K265">
            <v>42767</v>
          </cell>
          <cell r="L265" t="str">
            <v>p54.15F</v>
          </cell>
          <cell r="M265" t="str">
            <v>Decentrale opstelling medische gassen</v>
          </cell>
          <cell r="O265">
            <v>54</v>
          </cell>
          <cell r="P265" t="str">
            <v>Gassen</v>
          </cell>
          <cell r="Q265" t="str">
            <v>15.54.50</v>
          </cell>
          <cell r="R265" t="str">
            <v>Decentrale medische gassen</v>
          </cell>
          <cell r="S265" t="str">
            <v>Locatieteam (Hotel en werkplaats)</v>
          </cell>
          <cell r="U265" t="str">
            <v>HW 1</v>
          </cell>
          <cell r="V265" t="str">
            <v>Trescom</v>
          </cell>
          <cell r="AK265">
            <v>0</v>
          </cell>
        </row>
        <row r="266">
          <cell r="E266" t="str">
            <v>EE_23_61_5403</v>
          </cell>
          <cell r="G266" t="str">
            <v>In gebruik</v>
          </cell>
          <cell r="H266" t="str">
            <v>Beoordeeld</v>
          </cell>
          <cell r="I266" t="str">
            <v>Decentrale gassen station N2 1 x 1 Druva S201 serv. + bypass afsl. (2011)</v>
          </cell>
          <cell r="K266">
            <v>42767</v>
          </cell>
          <cell r="L266" t="str">
            <v>p54.15Fa</v>
          </cell>
          <cell r="M266" t="str">
            <v>Hoge druk slangen decentrale medische gassen</v>
          </cell>
          <cell r="O266">
            <v>54</v>
          </cell>
          <cell r="P266" t="str">
            <v>Gassen</v>
          </cell>
          <cell r="Q266" t="str">
            <v>15.54.50</v>
          </cell>
          <cell r="R266" t="str">
            <v>Decentrale medische gassen</v>
          </cell>
          <cell r="S266" t="str">
            <v>Locatieteam (Hotel en werkplaats)</v>
          </cell>
          <cell r="U266" t="str">
            <v>ZK 1</v>
          </cell>
          <cell r="V266" t="str">
            <v>Druva</v>
          </cell>
          <cell r="AK266">
            <v>0</v>
          </cell>
        </row>
        <row r="267">
          <cell r="E267" t="str">
            <v>EE_23_61_5403</v>
          </cell>
          <cell r="G267" t="str">
            <v>In gebruik</v>
          </cell>
          <cell r="H267" t="str">
            <v>Beoordeeld</v>
          </cell>
          <cell r="I267" t="str">
            <v>Decentrale gassen station N2 1 x 1 Druva S201 serv. + bypass afsl. (2011)</v>
          </cell>
          <cell r="K267">
            <v>42767</v>
          </cell>
          <cell r="L267" t="str">
            <v>p54.15F</v>
          </cell>
          <cell r="M267" t="str">
            <v>Decentrale opstelling medische gassen</v>
          </cell>
          <cell r="O267">
            <v>54</v>
          </cell>
          <cell r="P267" t="str">
            <v>Gassen</v>
          </cell>
          <cell r="Q267" t="str">
            <v>15.54.50</v>
          </cell>
          <cell r="R267" t="str">
            <v>Decentrale medische gassen</v>
          </cell>
          <cell r="S267" t="str">
            <v>Locatieteam (Hotel en werkplaats)</v>
          </cell>
          <cell r="U267" t="str">
            <v>ZK 1</v>
          </cell>
          <cell r="V267" t="str">
            <v>Druva</v>
          </cell>
          <cell r="AK267">
            <v>0</v>
          </cell>
        </row>
        <row r="268">
          <cell r="E268" t="str">
            <v>EE_23_61_5404</v>
          </cell>
          <cell r="G268" t="str">
            <v>In gebruik</v>
          </cell>
          <cell r="H268" t="str">
            <v>Beoordeeld</v>
          </cell>
          <cell r="I268" t="str">
            <v>Decentrale gassen station Lucht 1 x 1  Druva S201 serv. + bypass afsl. (2011)</v>
          </cell>
          <cell r="K268">
            <v>42767</v>
          </cell>
          <cell r="L268" t="str">
            <v>p54.15F</v>
          </cell>
          <cell r="M268" t="str">
            <v>Decentrale opstelling medische gassen</v>
          </cell>
          <cell r="O268">
            <v>54</v>
          </cell>
          <cell r="P268" t="str">
            <v>Gassen</v>
          </cell>
          <cell r="Q268" t="str">
            <v>15.54.50</v>
          </cell>
          <cell r="R268" t="str">
            <v>Decentrale medische gassen</v>
          </cell>
          <cell r="S268" t="str">
            <v>Locatieteam (Hotel en werkplaats)</v>
          </cell>
          <cell r="U268" t="str">
            <v>PI 2</v>
          </cell>
          <cell r="V268" t="str">
            <v>Druva</v>
          </cell>
          <cell r="AK268">
            <v>0</v>
          </cell>
        </row>
        <row r="269">
          <cell r="E269" t="str">
            <v>EE_23_61_5404</v>
          </cell>
          <cell r="G269" t="str">
            <v>In gebruik</v>
          </cell>
          <cell r="H269" t="str">
            <v>Beoordeeld</v>
          </cell>
          <cell r="I269" t="str">
            <v>Decentrale gassen station Lucht 1 x 1  Druva S201 serv. + bypass afsl. (2011)</v>
          </cell>
          <cell r="K269">
            <v>42767</v>
          </cell>
          <cell r="L269" t="str">
            <v>p54.15Fa</v>
          </cell>
          <cell r="M269" t="str">
            <v>Hoge druk slangen decentrale medische gassen</v>
          </cell>
          <cell r="O269">
            <v>54</v>
          </cell>
          <cell r="P269" t="str">
            <v>Gassen</v>
          </cell>
          <cell r="Q269" t="str">
            <v>15.54.50</v>
          </cell>
          <cell r="R269" t="str">
            <v>Decentrale medische gassen</v>
          </cell>
          <cell r="S269" t="str">
            <v>Locatieteam (Hotel en werkplaats)</v>
          </cell>
          <cell r="U269" t="str">
            <v>PI 2</v>
          </cell>
          <cell r="V269" t="str">
            <v>Druva</v>
          </cell>
          <cell r="AK269">
            <v>0</v>
          </cell>
        </row>
        <row r="270">
          <cell r="E270" t="str">
            <v>EE_23_67_5401</v>
          </cell>
          <cell r="G270" t="str">
            <v>In gebruik</v>
          </cell>
          <cell r="H270" t="str">
            <v>Beoordeeld</v>
          </cell>
          <cell r="I270" t="str">
            <v>Decentrale gassen station N2 1 x 1 Druva S201 serv. + bypass afsl. (2011)</v>
          </cell>
          <cell r="K270">
            <v>42767</v>
          </cell>
          <cell r="L270" t="str">
            <v>p54.15Fa</v>
          </cell>
          <cell r="M270" t="str">
            <v>Hoge druk slangen decentrale medische gassen</v>
          </cell>
          <cell r="O270">
            <v>54</v>
          </cell>
          <cell r="P270" t="str">
            <v>Gassen</v>
          </cell>
          <cell r="Q270" t="str">
            <v>15.54.50</v>
          </cell>
          <cell r="R270" t="str">
            <v>Decentrale medische gassen</v>
          </cell>
          <cell r="S270" t="str">
            <v>Locatieteam (Hotel en werkplaats)</v>
          </cell>
          <cell r="U270" t="str">
            <v>ZK 1</v>
          </cell>
          <cell r="V270" t="str">
            <v>Druva</v>
          </cell>
          <cell r="AK270">
            <v>0</v>
          </cell>
        </row>
        <row r="271">
          <cell r="E271" t="str">
            <v>EE_23_67_5401</v>
          </cell>
          <cell r="G271" t="str">
            <v>In gebruik</v>
          </cell>
          <cell r="H271" t="str">
            <v>Beoordeeld</v>
          </cell>
          <cell r="I271" t="str">
            <v>Decentrale gassen station N2 1 x 1 Druva S201 serv. + bypass afsl. (2011)</v>
          </cell>
          <cell r="K271">
            <v>42767</v>
          </cell>
          <cell r="L271" t="str">
            <v>p54.15F</v>
          </cell>
          <cell r="M271" t="str">
            <v>Decentrale opstelling medische gassen</v>
          </cell>
          <cell r="O271">
            <v>54</v>
          </cell>
          <cell r="P271" t="str">
            <v>Gassen</v>
          </cell>
          <cell r="Q271" t="str">
            <v>15.54.50</v>
          </cell>
          <cell r="R271" t="str">
            <v>Decentrale medische gassen</v>
          </cell>
          <cell r="S271" t="str">
            <v>Locatieteam (Hotel en werkplaats)</v>
          </cell>
          <cell r="U271" t="str">
            <v>ZK 1</v>
          </cell>
          <cell r="V271" t="str">
            <v>Druva</v>
          </cell>
          <cell r="AK271">
            <v>0</v>
          </cell>
        </row>
        <row r="272">
          <cell r="E272" t="str">
            <v>EE_23_67_5402</v>
          </cell>
          <cell r="G272" t="str">
            <v>In gebruik</v>
          </cell>
          <cell r="H272" t="str">
            <v>Beoordeeld</v>
          </cell>
          <cell r="I272" t="str">
            <v>Decentrale gassen station Lucht 1 x 1 Druva   S201 serv. + bypass afsl. (2011)</v>
          </cell>
          <cell r="K272">
            <v>42767</v>
          </cell>
          <cell r="L272" t="str">
            <v>p54.15F</v>
          </cell>
          <cell r="M272" t="str">
            <v>Decentrale opstelling medische gassen</v>
          </cell>
          <cell r="O272">
            <v>54</v>
          </cell>
          <cell r="P272" t="str">
            <v>Gassen</v>
          </cell>
          <cell r="Q272" t="str">
            <v>15.54.50</v>
          </cell>
          <cell r="R272" t="str">
            <v>Decentrale medische gassen</v>
          </cell>
          <cell r="S272" t="str">
            <v>Locatieteam (Hotel en werkplaats)</v>
          </cell>
          <cell r="U272" t="str">
            <v>PI 1 21,8</v>
          </cell>
          <cell r="V272" t="str">
            <v>Druva</v>
          </cell>
          <cell r="AK272">
            <v>0</v>
          </cell>
        </row>
        <row r="273">
          <cell r="E273" t="str">
            <v>EE_23_67_5402</v>
          </cell>
          <cell r="G273" t="str">
            <v>In gebruik</v>
          </cell>
          <cell r="H273" t="str">
            <v>Beoordeeld</v>
          </cell>
          <cell r="I273" t="str">
            <v>Decentrale gassen station Lucht 1 x 1 Druva   S201 serv. + bypass afsl. (2011)</v>
          </cell>
          <cell r="K273">
            <v>42767</v>
          </cell>
          <cell r="L273" t="str">
            <v>p54.15Fa</v>
          </cell>
          <cell r="M273" t="str">
            <v>Hoge druk slangen decentrale medische gassen</v>
          </cell>
          <cell r="O273">
            <v>54</v>
          </cell>
          <cell r="P273" t="str">
            <v>Gassen</v>
          </cell>
          <cell r="Q273" t="str">
            <v>15.54.50</v>
          </cell>
          <cell r="R273" t="str">
            <v>Decentrale medische gassen</v>
          </cell>
          <cell r="S273" t="str">
            <v>Locatieteam (Hotel en werkplaats)</v>
          </cell>
          <cell r="U273" t="str">
            <v>PI 1 21,8</v>
          </cell>
          <cell r="V273" t="str">
            <v>Druva</v>
          </cell>
          <cell r="AK273">
            <v>0</v>
          </cell>
        </row>
        <row r="274">
          <cell r="E274" t="str">
            <v>EE_23_71_5401</v>
          </cell>
          <cell r="G274" t="str">
            <v>In gebruik</v>
          </cell>
          <cell r="H274" t="str">
            <v>Beoordeeld</v>
          </cell>
          <cell r="I274" t="str">
            <v>Decentrale gassen station CO2 2 x 1  Trescom D44781-SM-1-S  Lijnregelaar 1,5</v>
          </cell>
          <cell r="K274">
            <v>42767</v>
          </cell>
          <cell r="L274" t="str">
            <v>p54.15Fa</v>
          </cell>
          <cell r="M274" t="str">
            <v>Hoge druk slangen decentrale medische gassen</v>
          </cell>
          <cell r="O274">
            <v>54</v>
          </cell>
          <cell r="P274" t="str">
            <v>Gassen</v>
          </cell>
          <cell r="Q274" t="str">
            <v>15.54.50</v>
          </cell>
          <cell r="R274" t="str">
            <v>Decentrale medische gassen</v>
          </cell>
          <cell r="S274" t="str">
            <v>Locatieteam (Hotel en werkplaats)</v>
          </cell>
          <cell r="U274" t="str">
            <v>HW 2</v>
          </cell>
          <cell r="V274" t="str">
            <v>Trescom</v>
          </cell>
          <cell r="AK274">
            <v>0</v>
          </cell>
        </row>
        <row r="275">
          <cell r="E275" t="str">
            <v>EE_23_71_5401</v>
          </cell>
          <cell r="G275" t="str">
            <v>In gebruik</v>
          </cell>
          <cell r="H275" t="str">
            <v>Beoordeeld</v>
          </cell>
          <cell r="I275" t="str">
            <v>Decentrale gassen station CO2 2 x 1  Trescom D44781-SM-1-S  Lijnregelaar 1,5</v>
          </cell>
          <cell r="K275">
            <v>42767</v>
          </cell>
          <cell r="L275" t="str">
            <v>p54.15F</v>
          </cell>
          <cell r="M275" t="str">
            <v>Decentrale opstelling medische gassen</v>
          </cell>
          <cell r="O275">
            <v>54</v>
          </cell>
          <cell r="P275" t="str">
            <v>Gassen</v>
          </cell>
          <cell r="Q275" t="str">
            <v>15.54.50</v>
          </cell>
          <cell r="R275" t="str">
            <v>Decentrale medische gassen</v>
          </cell>
          <cell r="S275" t="str">
            <v>Locatieteam (Hotel en werkplaats)</v>
          </cell>
          <cell r="U275" t="str">
            <v>HW 2</v>
          </cell>
          <cell r="V275" t="str">
            <v>Trescom</v>
          </cell>
          <cell r="AK275">
            <v>0</v>
          </cell>
        </row>
        <row r="276">
          <cell r="E276" t="str">
            <v>EE_23_82_5401</v>
          </cell>
          <cell r="G276" t="str">
            <v>In gebruik</v>
          </cell>
          <cell r="H276" t="str">
            <v>Beoordeeld</v>
          </cell>
          <cell r="I276" t="str">
            <v>Decentrale gassen station CO2  1 x 1 Druva  S201 serv.+bypass afsl. (2011)</v>
          </cell>
          <cell r="K276">
            <v>42767</v>
          </cell>
          <cell r="L276" t="str">
            <v>p54.15Fa</v>
          </cell>
          <cell r="M276" t="str">
            <v>Hoge druk slangen decentrale medische gassen</v>
          </cell>
          <cell r="O276">
            <v>54</v>
          </cell>
          <cell r="P276" t="str">
            <v>Gassen</v>
          </cell>
          <cell r="Q276" t="str">
            <v>15.54.50</v>
          </cell>
          <cell r="R276" t="str">
            <v>Decentrale medische gassen</v>
          </cell>
          <cell r="S276" t="str">
            <v>Locatieteam (Hotel en werkplaats)</v>
          </cell>
          <cell r="U276" t="str">
            <v>HW 1</v>
          </cell>
          <cell r="V276" t="str">
            <v>Trescom</v>
          </cell>
          <cell r="AK276">
            <v>0</v>
          </cell>
        </row>
        <row r="277">
          <cell r="E277" t="str">
            <v>EE_23_82_5401</v>
          </cell>
          <cell r="G277" t="str">
            <v>In gebruik</v>
          </cell>
          <cell r="H277" t="str">
            <v>Beoordeeld</v>
          </cell>
          <cell r="I277" t="str">
            <v>Decentrale gassen station CO2  1 x 1 Druva  S201 serv.+bypass afsl. (2011)</v>
          </cell>
          <cell r="K277">
            <v>42767</v>
          </cell>
          <cell r="L277" t="str">
            <v>p54.15F</v>
          </cell>
          <cell r="M277" t="str">
            <v>Decentrale opstelling medische gassen</v>
          </cell>
          <cell r="O277">
            <v>54</v>
          </cell>
          <cell r="P277" t="str">
            <v>Gassen</v>
          </cell>
          <cell r="Q277" t="str">
            <v>15.54.50</v>
          </cell>
          <cell r="R277" t="str">
            <v>Decentrale medische gassen</v>
          </cell>
          <cell r="S277" t="str">
            <v>Locatieteam (Hotel en werkplaats)</v>
          </cell>
          <cell r="U277" t="str">
            <v>HW 1</v>
          </cell>
          <cell r="V277" t="str">
            <v>Trescom</v>
          </cell>
          <cell r="AK277">
            <v>0</v>
          </cell>
        </row>
        <row r="278">
          <cell r="E278" t="str">
            <v>EE_23_82_5402</v>
          </cell>
          <cell r="G278" t="str">
            <v>In gebruik</v>
          </cell>
          <cell r="H278" t="str">
            <v>Beoordeeld</v>
          </cell>
          <cell r="I278" t="str">
            <v>Decentrale gassen station N2 1 x 1 Druva  S201 serv.+bypass afsl. (2011)</v>
          </cell>
          <cell r="K278">
            <v>42767</v>
          </cell>
          <cell r="L278" t="str">
            <v>p54.15Fa</v>
          </cell>
          <cell r="M278" t="str">
            <v>Hoge druk slangen decentrale medische gassen</v>
          </cell>
          <cell r="O278">
            <v>54</v>
          </cell>
          <cell r="P278" t="str">
            <v>Gassen</v>
          </cell>
          <cell r="Q278" t="str">
            <v>15.54.50</v>
          </cell>
          <cell r="R278" t="str">
            <v>Decentrale medische gassen</v>
          </cell>
          <cell r="S278" t="str">
            <v>Locatieteam (Hotel en werkplaats)</v>
          </cell>
          <cell r="U278" t="str">
            <v>HW 1</v>
          </cell>
          <cell r="V278" t="str">
            <v>Trescom</v>
          </cell>
          <cell r="AK278">
            <v>0</v>
          </cell>
        </row>
        <row r="279">
          <cell r="E279" t="str">
            <v>EE_23_82_5402</v>
          </cell>
          <cell r="G279" t="str">
            <v>In gebruik</v>
          </cell>
          <cell r="H279" t="str">
            <v>Beoordeeld</v>
          </cell>
          <cell r="I279" t="str">
            <v>Decentrale gassen station N2 1 x 1 Druva  S201 serv.+bypass afsl. (2011)</v>
          </cell>
          <cell r="K279">
            <v>42767</v>
          </cell>
          <cell r="L279" t="str">
            <v>p54.15F</v>
          </cell>
          <cell r="M279" t="str">
            <v>Decentrale opstelling medische gassen</v>
          </cell>
          <cell r="O279">
            <v>54</v>
          </cell>
          <cell r="P279" t="str">
            <v>Gassen</v>
          </cell>
          <cell r="Q279" t="str">
            <v>15.54.50</v>
          </cell>
          <cell r="R279" t="str">
            <v>Decentrale medische gassen</v>
          </cell>
          <cell r="S279" t="str">
            <v>Locatieteam (Hotel en werkplaats)</v>
          </cell>
          <cell r="U279" t="str">
            <v>HW 1</v>
          </cell>
          <cell r="V279" t="str">
            <v>Trescom</v>
          </cell>
          <cell r="AK279">
            <v>0</v>
          </cell>
        </row>
        <row r="280">
          <cell r="E280" t="str">
            <v>EE_23_82_5403</v>
          </cell>
          <cell r="G280" t="str">
            <v>Niet in gebruik</v>
          </cell>
          <cell r="H280" t="str">
            <v>Uitgesteld</v>
          </cell>
          <cell r="I280" t="str">
            <v>Decentrale gassen station He 2 x 2  chloorcentrale</v>
          </cell>
          <cell r="K280">
            <v>42767</v>
          </cell>
          <cell r="L280" t="str">
            <v>p54.15Fa</v>
          </cell>
          <cell r="M280" t="str">
            <v>Hoge druk slangen decentrale medische gassen</v>
          </cell>
          <cell r="N280" t="str">
            <v>(links)</v>
          </cell>
          <cell r="O280">
            <v>54</v>
          </cell>
          <cell r="P280" t="str">
            <v>Gassen</v>
          </cell>
          <cell r="Q280" t="str">
            <v>15.54.50</v>
          </cell>
          <cell r="R280" t="str">
            <v>Decentrale medische gassen</v>
          </cell>
          <cell r="S280" t="str">
            <v>Locatieteam (Hotel en werkplaats)</v>
          </cell>
          <cell r="U280" t="str">
            <v>ZK 4</v>
          </cell>
          <cell r="AK280">
            <v>0</v>
          </cell>
        </row>
        <row r="281">
          <cell r="E281" t="str">
            <v>EE_23_82_5403</v>
          </cell>
          <cell r="G281" t="str">
            <v>Niet in gebruik</v>
          </cell>
          <cell r="H281" t="str">
            <v>Uitgesteld</v>
          </cell>
          <cell r="I281" t="str">
            <v>Decentrale gassen station He 2 x 2  chloorcentrale</v>
          </cell>
          <cell r="K281">
            <v>42767</v>
          </cell>
          <cell r="L281" t="str">
            <v>p54.15F</v>
          </cell>
          <cell r="M281" t="str">
            <v>Decentrale opstelling medische gassen</v>
          </cell>
          <cell r="N281" t="str">
            <v>(links)</v>
          </cell>
          <cell r="O281">
            <v>54</v>
          </cell>
          <cell r="P281" t="str">
            <v>Gassen</v>
          </cell>
          <cell r="Q281" t="str">
            <v>15.54.50</v>
          </cell>
          <cell r="R281" t="str">
            <v>Decentrale medische gassen</v>
          </cell>
          <cell r="S281" t="str">
            <v>Locatieteam (Hotel en werkplaats)</v>
          </cell>
          <cell r="U281" t="str">
            <v>ZK 4</v>
          </cell>
          <cell r="AK281">
            <v>0</v>
          </cell>
        </row>
        <row r="282">
          <cell r="E282" t="str">
            <v>EE_24_09_5400</v>
          </cell>
          <cell r="G282" t="str">
            <v>In gebruik</v>
          </cell>
          <cell r="H282" t="str">
            <v>Beoordeeld</v>
          </cell>
          <cell r="I282" t="str">
            <v>Decentrale gassen station Argon 2 x 1 Druva</v>
          </cell>
          <cell r="K282">
            <v>44562</v>
          </cell>
          <cell r="L282" t="str">
            <v>p54.15Fa</v>
          </cell>
          <cell r="M282" t="str">
            <v>Hoge druk slangen decentrale medische gassen</v>
          </cell>
          <cell r="O282">
            <v>54</v>
          </cell>
          <cell r="P282" t="str">
            <v>Gassen</v>
          </cell>
          <cell r="Q282" t="str">
            <v>15.54.50</v>
          </cell>
          <cell r="R282" t="str">
            <v>Decentrale medische gassen</v>
          </cell>
          <cell r="V282" t="str">
            <v>Druva</v>
          </cell>
          <cell r="AH282" t="str">
            <v>Dräger</v>
          </cell>
          <cell r="AJ282" t="str">
            <v>SPIE Erasmus MC</v>
          </cell>
          <cell r="AK282">
            <v>0</v>
          </cell>
        </row>
        <row r="283">
          <cell r="E283" t="str">
            <v>EE_24_09_5400</v>
          </cell>
          <cell r="G283" t="str">
            <v>In gebruik</v>
          </cell>
          <cell r="H283" t="str">
            <v>Beoordeeld</v>
          </cell>
          <cell r="I283" t="str">
            <v>Decentrale gassen station Argon 2 x 1 Druva</v>
          </cell>
          <cell r="K283">
            <v>44593</v>
          </cell>
          <cell r="L283" t="str">
            <v>p54.15F</v>
          </cell>
          <cell r="M283" t="str">
            <v>Decentrale opstelling medische gassen</v>
          </cell>
          <cell r="O283">
            <v>54</v>
          </cell>
          <cell r="P283" t="str">
            <v>Gassen</v>
          </cell>
          <cell r="Q283" t="str">
            <v>15.54.50</v>
          </cell>
          <cell r="R283" t="str">
            <v>Decentrale medische gassen</v>
          </cell>
          <cell r="V283" t="str">
            <v>Druva</v>
          </cell>
          <cell r="AH283" t="str">
            <v>Dräger</v>
          </cell>
          <cell r="AJ283" t="str">
            <v>SPIE Erasmus MC</v>
          </cell>
          <cell r="AK283">
            <v>0</v>
          </cell>
        </row>
        <row r="284">
          <cell r="E284" t="str">
            <v>EE_24_09_5401</v>
          </cell>
          <cell r="G284" t="str">
            <v>Niet in gebruik</v>
          </cell>
          <cell r="H284" t="str">
            <v>Uitgesteld</v>
          </cell>
          <cell r="I284" t="str">
            <v>Decentrale gassen station H2 1 x 1  Trescom      D44645-SM-2-1</v>
          </cell>
          <cell r="K284">
            <v>42767</v>
          </cell>
          <cell r="L284" t="str">
            <v>p54.15Fa</v>
          </cell>
          <cell r="M284" t="str">
            <v>Hoge druk slangen decentrale medische gassen</v>
          </cell>
          <cell r="O284">
            <v>54</v>
          </cell>
          <cell r="P284" t="str">
            <v>Gassen</v>
          </cell>
          <cell r="Q284" t="str">
            <v>15.54.50</v>
          </cell>
          <cell r="R284" t="str">
            <v>Decentrale medische gassen</v>
          </cell>
          <cell r="S284" t="str">
            <v>Locatieteam (Hotel en werkplaats)</v>
          </cell>
          <cell r="U284" t="str">
            <v>HW 10liter</v>
          </cell>
          <cell r="V284" t="str">
            <v>Trescom</v>
          </cell>
          <cell r="AK284">
            <v>0</v>
          </cell>
        </row>
        <row r="285">
          <cell r="E285" t="str">
            <v>EE_24_09_5401</v>
          </cell>
          <cell r="G285" t="str">
            <v>Niet in gebruik</v>
          </cell>
          <cell r="H285" t="str">
            <v>Uitgesteld</v>
          </cell>
          <cell r="I285" t="str">
            <v>Decentrale gassen station H2 1 x 1  Trescom      D44645-SM-2-1</v>
          </cell>
          <cell r="K285">
            <v>42767</v>
          </cell>
          <cell r="L285" t="str">
            <v>p54.15F</v>
          </cell>
          <cell r="M285" t="str">
            <v>Decentrale opstelling medische gassen</v>
          </cell>
          <cell r="O285">
            <v>54</v>
          </cell>
          <cell r="P285" t="str">
            <v>Gassen</v>
          </cell>
          <cell r="Q285" t="str">
            <v>15.54.50</v>
          </cell>
          <cell r="R285" t="str">
            <v>Decentrale medische gassen</v>
          </cell>
          <cell r="S285" t="str">
            <v>Locatieteam (Hotel en werkplaats)</v>
          </cell>
          <cell r="U285" t="str">
            <v>HW 10liter</v>
          </cell>
          <cell r="V285" t="str">
            <v>Trescom</v>
          </cell>
          <cell r="AK285">
            <v>0</v>
          </cell>
        </row>
        <row r="286">
          <cell r="E286" t="str">
            <v>EE_24_12_5401</v>
          </cell>
          <cell r="G286" t="str">
            <v>Niet in gebruik</v>
          </cell>
          <cell r="H286" t="str">
            <v>Uitgesteld</v>
          </cell>
          <cell r="I286" t="str">
            <v>Decentrale gassen station Lucht 1 x 1  Trescom    D44645-SM-2-1</v>
          </cell>
          <cell r="K286">
            <v>42767</v>
          </cell>
          <cell r="L286" t="str">
            <v>p54.15Fa</v>
          </cell>
          <cell r="M286" t="str">
            <v>Hoge druk slangen decentrale medische gassen</v>
          </cell>
          <cell r="O286">
            <v>54</v>
          </cell>
          <cell r="P286" t="str">
            <v>Gassen</v>
          </cell>
          <cell r="Q286" t="str">
            <v>15.54.50</v>
          </cell>
          <cell r="R286" t="str">
            <v>Decentrale medische gassen</v>
          </cell>
          <cell r="S286" t="str">
            <v>Locatieteam (Hotel en werkplaats)</v>
          </cell>
          <cell r="U286" t="str">
            <v>HW 1</v>
          </cell>
          <cell r="V286" t="str">
            <v>Trescom</v>
          </cell>
          <cell r="AK286">
            <v>0</v>
          </cell>
        </row>
        <row r="287">
          <cell r="E287" t="str">
            <v>EE_24_12_5401</v>
          </cell>
          <cell r="G287" t="str">
            <v>Niet in gebruik</v>
          </cell>
          <cell r="H287" t="str">
            <v>Uitgesteld</v>
          </cell>
          <cell r="I287" t="str">
            <v>Decentrale gassen station Lucht 1 x 1  Trescom    D44645-SM-2-1</v>
          </cell>
          <cell r="K287">
            <v>42767</v>
          </cell>
          <cell r="L287" t="str">
            <v>p54.15F</v>
          </cell>
          <cell r="M287" t="str">
            <v>Decentrale opstelling medische gassen</v>
          </cell>
          <cell r="O287">
            <v>54</v>
          </cell>
          <cell r="P287" t="str">
            <v>Gassen</v>
          </cell>
          <cell r="Q287" t="str">
            <v>15.54.50</v>
          </cell>
          <cell r="R287" t="str">
            <v>Decentrale medische gassen</v>
          </cell>
          <cell r="S287" t="str">
            <v>Locatieteam (Hotel en werkplaats)</v>
          </cell>
          <cell r="U287" t="str">
            <v>HW 1</v>
          </cell>
          <cell r="V287" t="str">
            <v>Trescom</v>
          </cell>
          <cell r="AK287">
            <v>0</v>
          </cell>
        </row>
        <row r="288">
          <cell r="E288" t="str">
            <v>EE_24_12_5402</v>
          </cell>
          <cell r="G288" t="str">
            <v>Niet in gebruik</v>
          </cell>
          <cell r="H288" t="str">
            <v>Uitgesteld</v>
          </cell>
          <cell r="I288" t="str">
            <v>Decentrale gassen station He(5.0)  2 x 1 Trescom D44781-SM-1-5 +Lijnregelaar</v>
          </cell>
          <cell r="K288">
            <v>42767</v>
          </cell>
          <cell r="L288" t="str">
            <v>p54.15Fa</v>
          </cell>
          <cell r="M288" t="str">
            <v>Hoge druk slangen decentrale medische gassen</v>
          </cell>
          <cell r="O288">
            <v>54</v>
          </cell>
          <cell r="P288" t="str">
            <v>Gassen</v>
          </cell>
          <cell r="Q288" t="str">
            <v>15.54.50</v>
          </cell>
          <cell r="R288" t="str">
            <v>Decentrale medische gassen</v>
          </cell>
          <cell r="S288" t="str">
            <v>Locatieteam (Hotel en werkplaats)</v>
          </cell>
          <cell r="U288" t="str">
            <v>HW 2</v>
          </cell>
          <cell r="V288" t="str">
            <v>Trescom</v>
          </cell>
          <cell r="AK288">
            <v>0</v>
          </cell>
        </row>
        <row r="289">
          <cell r="E289" t="str">
            <v>EE_24_12_5402</v>
          </cell>
          <cell r="G289" t="str">
            <v>Niet in gebruik</v>
          </cell>
          <cell r="H289" t="str">
            <v>Uitgesteld</v>
          </cell>
          <cell r="I289" t="str">
            <v>Decentrale gassen station He(5.0)  2 x 1 Trescom D44781-SM-1-5 +Lijnregelaar</v>
          </cell>
          <cell r="K289">
            <v>42767</v>
          </cell>
          <cell r="L289" t="str">
            <v>p54.15F</v>
          </cell>
          <cell r="M289" t="str">
            <v>Decentrale opstelling medische gassen</v>
          </cell>
          <cell r="O289">
            <v>54</v>
          </cell>
          <cell r="P289" t="str">
            <v>Gassen</v>
          </cell>
          <cell r="Q289" t="str">
            <v>15.54.50</v>
          </cell>
          <cell r="R289" t="str">
            <v>Decentrale medische gassen</v>
          </cell>
          <cell r="S289" t="str">
            <v>Locatieteam (Hotel en werkplaats)</v>
          </cell>
          <cell r="U289" t="str">
            <v>HW 2</v>
          </cell>
          <cell r="V289" t="str">
            <v>Trescom</v>
          </cell>
          <cell r="AK289">
            <v>0</v>
          </cell>
        </row>
        <row r="290">
          <cell r="E290" t="str">
            <v>EE_24_14_5401</v>
          </cell>
          <cell r="G290" t="str">
            <v>Niet in gebruik</v>
          </cell>
          <cell r="H290" t="str">
            <v>Uitgesteld</v>
          </cell>
          <cell r="I290" t="str">
            <v>Decentrale gassen station N2 1 x 1 Tescom D44645-SM-2-1</v>
          </cell>
          <cell r="K290">
            <v>42767</v>
          </cell>
          <cell r="L290" t="str">
            <v>p54.15Fa</v>
          </cell>
          <cell r="M290" t="str">
            <v>Hoge druk slangen decentrale medische gassen</v>
          </cell>
          <cell r="O290">
            <v>54</v>
          </cell>
          <cell r="P290" t="str">
            <v>Gassen</v>
          </cell>
          <cell r="Q290" t="str">
            <v>15.54.50</v>
          </cell>
          <cell r="R290" t="str">
            <v>Decentrale medische gassen</v>
          </cell>
          <cell r="S290" t="str">
            <v>Locatieteam (Hotel en werkplaats)</v>
          </cell>
          <cell r="U290" t="str">
            <v>HW 1</v>
          </cell>
          <cell r="V290" t="str">
            <v>Trescom</v>
          </cell>
          <cell r="AK290">
            <v>0</v>
          </cell>
        </row>
        <row r="291">
          <cell r="E291" t="str">
            <v>EE_24_14_5401</v>
          </cell>
          <cell r="G291" t="str">
            <v>Niet in gebruik</v>
          </cell>
          <cell r="H291" t="str">
            <v>Uitgesteld</v>
          </cell>
          <cell r="I291" t="str">
            <v>Decentrale gassen station N2 1 x 1 Tescom D44645-SM-2-1</v>
          </cell>
          <cell r="K291">
            <v>42767</v>
          </cell>
          <cell r="L291" t="str">
            <v>p54.15F</v>
          </cell>
          <cell r="M291" t="str">
            <v>Decentrale opstelling medische gassen</v>
          </cell>
          <cell r="O291">
            <v>54</v>
          </cell>
          <cell r="P291" t="str">
            <v>Gassen</v>
          </cell>
          <cell r="Q291" t="str">
            <v>15.54.50</v>
          </cell>
          <cell r="R291" t="str">
            <v>Decentrale medische gassen</v>
          </cell>
          <cell r="S291" t="str">
            <v>Locatieteam (Hotel en werkplaats)</v>
          </cell>
          <cell r="U291" t="str">
            <v>HW 1</v>
          </cell>
          <cell r="V291" t="str">
            <v>Trescom</v>
          </cell>
          <cell r="AK291">
            <v>0</v>
          </cell>
        </row>
        <row r="292">
          <cell r="E292" t="str">
            <v>EE_24_14_5402</v>
          </cell>
          <cell r="G292" t="str">
            <v>In gebruik</v>
          </cell>
          <cell r="H292" t="str">
            <v>Beoordeeld</v>
          </cell>
          <cell r="I292" t="str">
            <v>Decentrale gassen station N2(3.0) 2x1Trescom D44781-SM-1-S+Lijnregelaar5bar</v>
          </cell>
          <cell r="K292">
            <v>42767</v>
          </cell>
          <cell r="L292" t="str">
            <v>p54.15Fa</v>
          </cell>
          <cell r="M292" t="str">
            <v>Hoge druk slangen decentrale medische gassen</v>
          </cell>
          <cell r="O292">
            <v>54</v>
          </cell>
          <cell r="P292" t="str">
            <v>Gassen</v>
          </cell>
          <cell r="Q292" t="str">
            <v>15.54.50</v>
          </cell>
          <cell r="R292" t="str">
            <v>Decentrale medische gassen</v>
          </cell>
          <cell r="S292" t="str">
            <v>Locatieteam (Hotel en werkplaats)</v>
          </cell>
          <cell r="U292" t="str">
            <v>HW 2</v>
          </cell>
          <cell r="V292" t="str">
            <v>Trescom</v>
          </cell>
          <cell r="AK292">
            <v>0</v>
          </cell>
        </row>
        <row r="293">
          <cell r="E293" t="str">
            <v>EE_24_14_5402</v>
          </cell>
          <cell r="G293" t="str">
            <v>In gebruik</v>
          </cell>
          <cell r="H293" t="str">
            <v>Beoordeeld</v>
          </cell>
          <cell r="I293" t="str">
            <v>Decentrale gassen station N2(3.0) 2x1Trescom D44781-SM-1-S+Lijnregelaar5bar</v>
          </cell>
          <cell r="K293">
            <v>42767</v>
          </cell>
          <cell r="L293" t="str">
            <v>p54.15F</v>
          </cell>
          <cell r="M293" t="str">
            <v>Decentrale opstelling medische gassen</v>
          </cell>
          <cell r="O293">
            <v>54</v>
          </cell>
          <cell r="P293" t="str">
            <v>Gassen</v>
          </cell>
          <cell r="Q293" t="str">
            <v>15.54.50</v>
          </cell>
          <cell r="R293" t="str">
            <v>Decentrale medische gassen</v>
          </cell>
          <cell r="S293" t="str">
            <v>Locatieteam (Hotel en werkplaats)</v>
          </cell>
          <cell r="U293" t="str">
            <v>HW 2</v>
          </cell>
          <cell r="V293" t="str">
            <v>Trescom</v>
          </cell>
          <cell r="AK293">
            <v>0</v>
          </cell>
        </row>
        <row r="294">
          <cell r="E294" t="str">
            <v>EE_24_58_5401</v>
          </cell>
          <cell r="G294" t="str">
            <v>In gebruik</v>
          </cell>
          <cell r="H294" t="str">
            <v>Beoordeeld</v>
          </cell>
          <cell r="I294" t="str">
            <v>Decentrale gassen station Menggas  1 x 1 Druva S201+serv.bypass afsl (2011)</v>
          </cell>
          <cell r="K294">
            <v>42767</v>
          </cell>
          <cell r="L294" t="str">
            <v>p54.15Fa</v>
          </cell>
          <cell r="M294" t="str">
            <v>Hoge druk slangen decentrale medische gassen</v>
          </cell>
          <cell r="O294">
            <v>54</v>
          </cell>
          <cell r="P294" t="str">
            <v>Gassen</v>
          </cell>
          <cell r="Q294" t="str">
            <v>15.54.50</v>
          </cell>
          <cell r="R294" t="str">
            <v>Decentrale medische gassen</v>
          </cell>
          <cell r="S294" t="str">
            <v>Locatieteam (Hotel en werkplaats)</v>
          </cell>
          <cell r="V294" t="str">
            <v>Druva</v>
          </cell>
          <cell r="AK294">
            <v>0</v>
          </cell>
        </row>
        <row r="295">
          <cell r="E295" t="str">
            <v>EE_24_58_5401</v>
          </cell>
          <cell r="G295" t="str">
            <v>In gebruik</v>
          </cell>
          <cell r="H295" t="str">
            <v>Beoordeeld</v>
          </cell>
          <cell r="I295" t="str">
            <v>Decentrale gassen station Menggas  1 x 1 Druva S201+serv.bypass afsl (2011)</v>
          </cell>
          <cell r="K295">
            <v>42767</v>
          </cell>
          <cell r="L295" t="str">
            <v>p54.15F</v>
          </cell>
          <cell r="M295" t="str">
            <v>Decentrale opstelling medische gassen</v>
          </cell>
          <cell r="O295">
            <v>54</v>
          </cell>
          <cell r="P295" t="str">
            <v>Gassen</v>
          </cell>
          <cell r="Q295" t="str">
            <v>15.54.50</v>
          </cell>
          <cell r="R295" t="str">
            <v>Decentrale medische gassen</v>
          </cell>
          <cell r="S295" t="str">
            <v>Locatieteam (Hotel en werkplaats)</v>
          </cell>
          <cell r="V295" t="str">
            <v>Druva</v>
          </cell>
          <cell r="AK295">
            <v>0</v>
          </cell>
        </row>
        <row r="296">
          <cell r="E296" t="str">
            <v>EE_24_58_5402</v>
          </cell>
          <cell r="G296" t="str">
            <v>In gebruik</v>
          </cell>
          <cell r="H296" t="str">
            <v>Beoordeeld</v>
          </cell>
          <cell r="I296" t="str">
            <v>Decentrale gassen station Menggas 1 x 1</v>
          </cell>
          <cell r="K296">
            <v>42767</v>
          </cell>
          <cell r="L296" t="str">
            <v>p54.15Fa</v>
          </cell>
          <cell r="M296" t="str">
            <v>Hoge druk slangen decentrale medische gassen</v>
          </cell>
          <cell r="O296">
            <v>54</v>
          </cell>
          <cell r="P296" t="str">
            <v>Gassen</v>
          </cell>
          <cell r="Q296" t="str">
            <v>15.54.50</v>
          </cell>
          <cell r="R296" t="str">
            <v>Decentrale medische gassen</v>
          </cell>
          <cell r="S296" t="str">
            <v>Locatieteam (Hotel en werkplaats)</v>
          </cell>
          <cell r="AK296">
            <v>0</v>
          </cell>
        </row>
        <row r="297">
          <cell r="E297" t="str">
            <v>EE_24_58_5402</v>
          </cell>
          <cell r="G297" t="str">
            <v>In gebruik</v>
          </cell>
          <cell r="H297" t="str">
            <v>Beoordeeld</v>
          </cell>
          <cell r="I297" t="str">
            <v>Decentrale gassen station Menggas 1 x 1</v>
          </cell>
          <cell r="K297">
            <v>42767</v>
          </cell>
          <cell r="L297" t="str">
            <v>p54.15F</v>
          </cell>
          <cell r="M297" t="str">
            <v>Decentrale opstelling medische gassen</v>
          </cell>
          <cell r="O297">
            <v>54</v>
          </cell>
          <cell r="P297" t="str">
            <v>Gassen</v>
          </cell>
          <cell r="Q297" t="str">
            <v>15.54.50</v>
          </cell>
          <cell r="R297" t="str">
            <v>Decentrale medische gassen</v>
          </cell>
          <cell r="S297" t="str">
            <v>Locatieteam (Hotel en werkplaats)</v>
          </cell>
          <cell r="AK297">
            <v>0</v>
          </cell>
        </row>
        <row r="298">
          <cell r="E298" t="str">
            <v>EE_24_59_5401</v>
          </cell>
          <cell r="G298" t="str">
            <v>Niet in gebruik</v>
          </cell>
          <cell r="H298" t="str">
            <v>Uitgesteld</v>
          </cell>
          <cell r="I298" t="str">
            <v>Decentrale gassen station N2 en He  losse regelaars</v>
          </cell>
          <cell r="K298">
            <v>42767</v>
          </cell>
          <cell r="L298" t="str">
            <v>p54.15F</v>
          </cell>
          <cell r="M298" t="str">
            <v>Decentrale opstelling medische gassen</v>
          </cell>
          <cell r="O298">
            <v>54</v>
          </cell>
          <cell r="P298" t="str">
            <v>Gassen</v>
          </cell>
          <cell r="Q298" t="str">
            <v>15.54.50</v>
          </cell>
          <cell r="R298" t="str">
            <v>Decentrale medische gassen</v>
          </cell>
          <cell r="S298" t="str">
            <v>Locatieteam (Hotel en werkplaats)</v>
          </cell>
          <cell r="U298" t="str">
            <v>ZK 2</v>
          </cell>
          <cell r="V298" t="str">
            <v>Trescom</v>
          </cell>
          <cell r="AK298">
            <v>0</v>
          </cell>
        </row>
        <row r="299">
          <cell r="E299" t="str">
            <v>EE_24_59_5401</v>
          </cell>
          <cell r="G299" t="str">
            <v>Niet in gebruik</v>
          </cell>
          <cell r="H299" t="str">
            <v>Uitgesteld</v>
          </cell>
          <cell r="I299" t="str">
            <v>Decentrale gassen station N2 en He  losse regelaars</v>
          </cell>
          <cell r="K299">
            <v>42767</v>
          </cell>
          <cell r="L299" t="str">
            <v>p54.15Fa</v>
          </cell>
          <cell r="M299" t="str">
            <v>Hoge druk slangen decentrale medische gassen</v>
          </cell>
          <cell r="O299">
            <v>54</v>
          </cell>
          <cell r="P299" t="str">
            <v>Gassen</v>
          </cell>
          <cell r="Q299" t="str">
            <v>15.54.50</v>
          </cell>
          <cell r="R299" t="str">
            <v>Decentrale medische gassen</v>
          </cell>
          <cell r="S299" t="str">
            <v>Locatieteam (Hotel en werkplaats)</v>
          </cell>
          <cell r="U299" t="str">
            <v>ZK 2</v>
          </cell>
          <cell r="V299" t="str">
            <v>Trescom</v>
          </cell>
          <cell r="AK299">
            <v>0</v>
          </cell>
        </row>
        <row r="300">
          <cell r="E300" t="str">
            <v>EE_AXXX_5401</v>
          </cell>
          <cell r="G300" t="str">
            <v>In gebruik</v>
          </cell>
          <cell r="H300" t="str">
            <v>Beoordeeld</v>
          </cell>
          <cell r="I300" t="str">
            <v>Leidingnet medische gassen</v>
          </cell>
          <cell r="K300">
            <v>41640</v>
          </cell>
          <cell r="L300" t="str">
            <v>p54.10</v>
          </cell>
          <cell r="M300" t="str">
            <v>leidingsystemen, medische gassen</v>
          </cell>
          <cell r="N300" t="str">
            <v>Medische gassen distributiesysteem, leidingnet</v>
          </cell>
          <cell r="O300">
            <v>54</v>
          </cell>
          <cell r="P300" t="str">
            <v>Gassen</v>
          </cell>
          <cell r="Q300" t="str">
            <v>15.54.34</v>
          </cell>
          <cell r="R300" t="str">
            <v>Leidingnet medicinale gassen</v>
          </cell>
          <cell r="S300" t="str">
            <v>Special Care (Hotfloor)</v>
          </cell>
          <cell r="Z300">
            <v>35065</v>
          </cell>
          <cell r="AE300">
            <v>1996</v>
          </cell>
          <cell r="AK300">
            <v>2500</v>
          </cell>
        </row>
        <row r="301">
          <cell r="E301" t="str">
            <v>G_00_XX_5401</v>
          </cell>
          <cell r="G301" t="str">
            <v>In gebruik</v>
          </cell>
          <cell r="H301" t="str">
            <v>Beoordeeld</v>
          </cell>
          <cell r="I301" t="str">
            <v>Leidingnet medische gassen G-00</v>
          </cell>
          <cell r="K301">
            <v>45078</v>
          </cell>
          <cell r="L301" t="str">
            <v>p15.54.34</v>
          </cell>
          <cell r="M301" t="str">
            <v>Leidingnet medicinale gassen</v>
          </cell>
          <cell r="N301" t="str">
            <v>Medische gassen distributiesysteem, leidingnet</v>
          </cell>
          <cell r="O301">
            <v>54</v>
          </cell>
          <cell r="P301" t="str">
            <v>Gassen</v>
          </cell>
          <cell r="Q301" t="str">
            <v>15.54.34</v>
          </cell>
          <cell r="R301" t="str">
            <v>Leidingnet medicinale gassen</v>
          </cell>
          <cell r="Z301">
            <v>42867</v>
          </cell>
          <cell r="AE301">
            <v>2017</v>
          </cell>
          <cell r="AK301">
            <v>716</v>
          </cell>
        </row>
        <row r="302">
          <cell r="E302" t="str">
            <v>KP__AXXX_5401</v>
          </cell>
          <cell r="G302" t="str">
            <v>In gebruik</v>
          </cell>
          <cell r="H302" t="str">
            <v>Beoordeeld</v>
          </cell>
          <cell r="I302" t="str">
            <v>Leidingnet medische gassen perslucht</v>
          </cell>
          <cell r="K302">
            <v>41640</v>
          </cell>
          <cell r="L302" t="str">
            <v>p54.10</v>
          </cell>
          <cell r="M302" t="str">
            <v>leidingsystemen, medische gassen</v>
          </cell>
          <cell r="N302" t="str">
            <v>Medische gassen distributiesysteem, leidingnet</v>
          </cell>
          <cell r="O302">
            <v>54</v>
          </cell>
          <cell r="P302" t="str">
            <v>Gassen</v>
          </cell>
          <cell r="Q302" t="str">
            <v>15.54.34</v>
          </cell>
          <cell r="R302" t="str">
            <v>Leidingnet medicinale gassen</v>
          </cell>
          <cell r="S302" t="str">
            <v>Special Care (Hotfloor)</v>
          </cell>
          <cell r="Z302">
            <v>33604</v>
          </cell>
          <cell r="AE302">
            <v>1992</v>
          </cell>
          <cell r="AK302">
            <v>120</v>
          </cell>
        </row>
        <row r="303">
          <cell r="E303" t="str">
            <v>LT__AXXX_5401</v>
          </cell>
          <cell r="G303" t="str">
            <v>In gebruik</v>
          </cell>
          <cell r="H303" t="str">
            <v>Niet-beoordeeld</v>
          </cell>
          <cell r="I303" t="str">
            <v>Leidingnet medische gassen</v>
          </cell>
          <cell r="K303">
            <v>44927</v>
          </cell>
          <cell r="L303" t="str">
            <v>p15.54.34</v>
          </cell>
          <cell r="M303" t="str">
            <v>Leidingnet medicinale gassen</v>
          </cell>
          <cell r="N303" t="str">
            <v>Medische gassen distributiesysteem, leidingnet</v>
          </cell>
          <cell r="O303">
            <v>54</v>
          </cell>
          <cell r="P303" t="str">
            <v>Gassen</v>
          </cell>
          <cell r="Q303" t="str">
            <v>15.54.34</v>
          </cell>
          <cell r="R303" t="str">
            <v>Leidingnet medicinale gassen</v>
          </cell>
          <cell r="AK303">
            <v>2285</v>
          </cell>
        </row>
        <row r="304">
          <cell r="E304" t="str">
            <v>NA_00_XX_5401</v>
          </cell>
          <cell r="G304" t="str">
            <v>In gebruik</v>
          </cell>
          <cell r="H304" t="str">
            <v>Beoordeeld</v>
          </cell>
          <cell r="I304" t="str">
            <v>Leidingnet medische gassen NA-00</v>
          </cell>
          <cell r="K304">
            <v>45078</v>
          </cell>
          <cell r="L304" t="str">
            <v>p15.54.34</v>
          </cell>
          <cell r="M304" t="str">
            <v>Leidingnet medicinale gassen</v>
          </cell>
          <cell r="N304" t="str">
            <v>Medische gassen distributiesysteem, leidingnet</v>
          </cell>
          <cell r="O304">
            <v>54</v>
          </cell>
          <cell r="P304" t="str">
            <v>Gassen</v>
          </cell>
          <cell r="Q304" t="str">
            <v>15.54.34</v>
          </cell>
          <cell r="R304" t="str">
            <v>Leidingnet medicinale gassen</v>
          </cell>
          <cell r="Z304">
            <v>41275</v>
          </cell>
          <cell r="AE304">
            <v>2013</v>
          </cell>
          <cell r="AK304">
            <v>360</v>
          </cell>
        </row>
        <row r="305">
          <cell r="E305" t="str">
            <v>NB__AXXX_5401</v>
          </cell>
          <cell r="G305" t="str">
            <v>In gebruik</v>
          </cell>
          <cell r="H305" t="str">
            <v>Niet-beoordeeld</v>
          </cell>
          <cell r="I305" t="str">
            <v>Leidingnet medische gassen</v>
          </cell>
          <cell r="K305">
            <v>44927</v>
          </cell>
          <cell r="L305" t="str">
            <v>p15.54.34</v>
          </cell>
          <cell r="M305" t="str">
            <v>Leidingnet medicinale gassen</v>
          </cell>
          <cell r="N305" t="str">
            <v>Medische gassen distributiesysteem, leidingnet</v>
          </cell>
          <cell r="O305">
            <v>54</v>
          </cell>
          <cell r="P305" t="str">
            <v>Gassen</v>
          </cell>
          <cell r="Q305" t="str">
            <v>15.54.34</v>
          </cell>
          <cell r="R305" t="str">
            <v>Leidingnet medicinale gassen</v>
          </cell>
          <cell r="Z305">
            <v>41275</v>
          </cell>
          <cell r="AE305">
            <v>2013</v>
          </cell>
          <cell r="AK305">
            <v>3957</v>
          </cell>
        </row>
        <row r="306">
          <cell r="E306" t="str">
            <v>NB_00_XX_5401</v>
          </cell>
          <cell r="F306" t="str">
            <v>NB__AXXX_5401</v>
          </cell>
          <cell r="G306" t="str">
            <v>In gebruik</v>
          </cell>
          <cell r="H306" t="str">
            <v>Beoordeeld</v>
          </cell>
          <cell r="I306" t="str">
            <v>Leidingnet medische gassen NB-00</v>
          </cell>
          <cell r="K306">
            <v>45078</v>
          </cell>
          <cell r="L306" t="str">
            <v>p15.54.34</v>
          </cell>
          <cell r="M306" t="str">
            <v>Leidingnet medicinale gassen</v>
          </cell>
          <cell r="N306" t="str">
            <v>Medische gassen distributiesysteem, leidingnet</v>
          </cell>
          <cell r="O306">
            <v>54</v>
          </cell>
          <cell r="P306" t="str">
            <v>Gassen</v>
          </cell>
          <cell r="Q306" t="str">
            <v>15.54.34</v>
          </cell>
          <cell r="R306" t="str">
            <v>Leidingnet medicinale gassen</v>
          </cell>
          <cell r="Z306">
            <v>41275</v>
          </cell>
          <cell r="AE306">
            <v>2013</v>
          </cell>
          <cell r="AK306">
            <v>1492</v>
          </cell>
        </row>
        <row r="307">
          <cell r="E307" t="str">
            <v>NB_02_XX_5401</v>
          </cell>
          <cell r="F307" t="str">
            <v>NB__AXXX_5401</v>
          </cell>
          <cell r="G307" t="str">
            <v>In gebruik</v>
          </cell>
          <cell r="H307" t="str">
            <v>Beoordeeld</v>
          </cell>
          <cell r="I307" t="str">
            <v>Leidingnet medische gassen NB-02</v>
          </cell>
          <cell r="K307">
            <v>45078</v>
          </cell>
          <cell r="L307" t="str">
            <v>p15.54.34</v>
          </cell>
          <cell r="M307" t="str">
            <v>Leidingnet medicinale gassen</v>
          </cell>
          <cell r="N307" t="str">
            <v>Medische gassen distributiesysteem, leidingnet</v>
          </cell>
          <cell r="O307">
            <v>54</v>
          </cell>
          <cell r="P307" t="str">
            <v>Gassen</v>
          </cell>
          <cell r="Q307" t="str">
            <v>15.54.34</v>
          </cell>
          <cell r="R307" t="str">
            <v>Leidingnet medicinale gassen</v>
          </cell>
          <cell r="Z307">
            <v>41275</v>
          </cell>
          <cell r="AE307">
            <v>2013</v>
          </cell>
          <cell r="AK307">
            <v>102</v>
          </cell>
        </row>
        <row r="308">
          <cell r="E308" t="str">
            <v>NB_03_XX_5401</v>
          </cell>
          <cell r="F308" t="str">
            <v>NB__AXXX_5401</v>
          </cell>
          <cell r="G308" t="str">
            <v>In gebruik</v>
          </cell>
          <cell r="H308" t="str">
            <v>Beoordeeld</v>
          </cell>
          <cell r="I308" t="str">
            <v>Leidingnet medische gassen NB-03</v>
          </cell>
          <cell r="K308">
            <v>45078</v>
          </cell>
          <cell r="L308" t="str">
            <v>p15.54.34</v>
          </cell>
          <cell r="M308" t="str">
            <v>Leidingnet medicinale gassen</v>
          </cell>
          <cell r="N308" t="str">
            <v>Medische gassen distributiesysteem, leidingnet</v>
          </cell>
          <cell r="O308">
            <v>54</v>
          </cell>
          <cell r="P308" t="str">
            <v>Gassen</v>
          </cell>
          <cell r="Q308" t="str">
            <v>15.54.34</v>
          </cell>
          <cell r="R308" t="str">
            <v>Leidingnet medicinale gassen</v>
          </cell>
          <cell r="Z308">
            <v>41275</v>
          </cell>
          <cell r="AE308">
            <v>2013</v>
          </cell>
          <cell r="AK308">
            <v>110</v>
          </cell>
        </row>
        <row r="309">
          <cell r="E309" t="str">
            <v>NB_04_XX_5401</v>
          </cell>
          <cell r="F309" t="str">
            <v>NB__AXXX_5401</v>
          </cell>
          <cell r="G309" t="str">
            <v>In gebruik</v>
          </cell>
          <cell r="H309" t="str">
            <v>Beoordeeld</v>
          </cell>
          <cell r="I309" t="str">
            <v>Leidingnet medische gassen NB-04</v>
          </cell>
          <cell r="K309">
            <v>45078</v>
          </cell>
          <cell r="L309" t="str">
            <v>p15.54.34</v>
          </cell>
          <cell r="M309" t="str">
            <v>Leidingnet medicinale gassen</v>
          </cell>
          <cell r="N309" t="str">
            <v>Medische gassen distributiesysteem, leidingnet</v>
          </cell>
          <cell r="O309">
            <v>54</v>
          </cell>
          <cell r="P309" t="str">
            <v>Gassen</v>
          </cell>
          <cell r="Q309" t="str">
            <v>15.54.34</v>
          </cell>
          <cell r="R309" t="str">
            <v>Leidingnet medicinale gassen</v>
          </cell>
          <cell r="Z309">
            <v>41275</v>
          </cell>
          <cell r="AE309">
            <v>2013</v>
          </cell>
          <cell r="AK309">
            <v>68</v>
          </cell>
        </row>
        <row r="310">
          <cell r="E310" t="str">
            <v>NB_05_XX_5401</v>
          </cell>
          <cell r="F310" t="str">
            <v>NB__AXXX_5401</v>
          </cell>
          <cell r="G310" t="str">
            <v>In gebruik</v>
          </cell>
          <cell r="H310" t="str">
            <v>Beoordeeld</v>
          </cell>
          <cell r="I310" t="str">
            <v>Leidingnet medische gassen NB-05</v>
          </cell>
          <cell r="K310">
            <v>45078</v>
          </cell>
          <cell r="L310" t="str">
            <v>p15.54.34</v>
          </cell>
          <cell r="M310" t="str">
            <v>Leidingnet medicinale gassen</v>
          </cell>
          <cell r="N310" t="str">
            <v>Medische gassen distributiesysteem, leidingnet</v>
          </cell>
          <cell r="O310">
            <v>54</v>
          </cell>
          <cell r="P310" t="str">
            <v>Gassen</v>
          </cell>
          <cell r="Q310" t="str">
            <v>15.54.34</v>
          </cell>
          <cell r="R310" t="str">
            <v>Leidingnet medicinale gassen</v>
          </cell>
          <cell r="Z310">
            <v>41275</v>
          </cell>
          <cell r="AE310">
            <v>2013</v>
          </cell>
          <cell r="AK310">
            <v>222</v>
          </cell>
        </row>
        <row r="311">
          <cell r="E311" t="str">
            <v>NB_06_XX_5401</v>
          </cell>
          <cell r="F311" t="str">
            <v>NB__AXXX_5401</v>
          </cell>
          <cell r="G311" t="str">
            <v>In gebruik</v>
          </cell>
          <cell r="H311" t="str">
            <v>Beoordeeld</v>
          </cell>
          <cell r="I311" t="str">
            <v>Leidingnet medische gassen NB-06</v>
          </cell>
          <cell r="K311">
            <v>45078</v>
          </cell>
          <cell r="L311" t="str">
            <v>p15.54.34</v>
          </cell>
          <cell r="M311" t="str">
            <v>Leidingnet medicinale gassen</v>
          </cell>
          <cell r="N311" t="str">
            <v>Medische gassen distributiesysteem, leidingnet</v>
          </cell>
          <cell r="O311">
            <v>54</v>
          </cell>
          <cell r="P311" t="str">
            <v>Gassen</v>
          </cell>
          <cell r="Q311" t="str">
            <v>15.54.34</v>
          </cell>
          <cell r="R311" t="str">
            <v>Leidingnet medicinale gassen</v>
          </cell>
          <cell r="Z311">
            <v>41275</v>
          </cell>
          <cell r="AE311">
            <v>2013</v>
          </cell>
          <cell r="AK311">
            <v>177</v>
          </cell>
        </row>
        <row r="312">
          <cell r="E312" t="str">
            <v>NB_07_12_5424</v>
          </cell>
          <cell r="G312" t="str">
            <v>In gebruik</v>
          </cell>
          <cell r="H312" t="str">
            <v>Beoordeeld</v>
          </cell>
          <cell r="I312" t="str">
            <v>Drukregelstation technische perslucht</v>
          </cell>
          <cell r="K312">
            <v>44652</v>
          </cell>
          <cell r="L312" t="str">
            <v>p82.22.82</v>
          </cell>
          <cell r="M312" t="str">
            <v>Drukregelstation</v>
          </cell>
          <cell r="N312" t="str">
            <v>Custom made</v>
          </cell>
          <cell r="O312">
            <v>54</v>
          </cell>
          <cell r="P312" t="str">
            <v>Gassen</v>
          </cell>
          <cell r="Q312" t="str">
            <v>15.54.36</v>
          </cell>
          <cell r="R312" t="str">
            <v>Drukregelstation</v>
          </cell>
          <cell r="Z312">
            <v>43101</v>
          </cell>
          <cell r="AE312">
            <v>2017</v>
          </cell>
          <cell r="AH312" t="str">
            <v>Dräger Medical B.V.</v>
          </cell>
          <cell r="AJ312" t="str">
            <v>Dräger Nederland B.V.</v>
          </cell>
          <cell r="AK312">
            <v>0</v>
          </cell>
        </row>
        <row r="313">
          <cell r="E313" t="str">
            <v>NB_07_12_5425</v>
          </cell>
          <cell r="G313" t="str">
            <v>In gebruik</v>
          </cell>
          <cell r="H313" t="str">
            <v>Beoordeeld</v>
          </cell>
          <cell r="I313" t="str">
            <v>Drukregelstation medische perslucht</v>
          </cell>
          <cell r="K313">
            <v>44652</v>
          </cell>
          <cell r="L313" t="str">
            <v>p82.22.82</v>
          </cell>
          <cell r="M313" t="str">
            <v>Drukregelstation</v>
          </cell>
          <cell r="N313" t="str">
            <v>Custom made</v>
          </cell>
          <cell r="O313">
            <v>54</v>
          </cell>
          <cell r="P313" t="str">
            <v>Gassen</v>
          </cell>
          <cell r="Q313" t="str">
            <v>15.54.36</v>
          </cell>
          <cell r="R313" t="str">
            <v>Drukregelstation</v>
          </cell>
          <cell r="Z313">
            <v>43101</v>
          </cell>
          <cell r="AE313">
            <v>2017</v>
          </cell>
          <cell r="AH313" t="str">
            <v>Dräger Medical B.V.</v>
          </cell>
          <cell r="AJ313" t="str">
            <v>Dräger Nederland B.V.</v>
          </cell>
          <cell r="AK313">
            <v>0</v>
          </cell>
        </row>
        <row r="314">
          <cell r="E314" t="str">
            <v>NB_07_12_5426</v>
          </cell>
          <cell r="G314" t="str">
            <v>In gebruik</v>
          </cell>
          <cell r="H314" t="str">
            <v>Beoordeeld</v>
          </cell>
          <cell r="I314" t="str">
            <v>Drukregelstation medische zuurstof</v>
          </cell>
          <cell r="K314">
            <v>44652</v>
          </cell>
          <cell r="L314" t="str">
            <v>p82.22.82</v>
          </cell>
          <cell r="M314" t="str">
            <v>Drukregelstation</v>
          </cell>
          <cell r="N314" t="str">
            <v>Custom made</v>
          </cell>
          <cell r="O314">
            <v>54</v>
          </cell>
          <cell r="P314" t="str">
            <v>Gassen</v>
          </cell>
          <cell r="Q314" t="str">
            <v>15.54.36</v>
          </cell>
          <cell r="R314" t="str">
            <v>Drukregelstation</v>
          </cell>
          <cell r="Z314">
            <v>43101</v>
          </cell>
          <cell r="AE314">
            <v>2017</v>
          </cell>
          <cell r="AH314" t="str">
            <v>Dräger Medical B.V.</v>
          </cell>
          <cell r="AJ314" t="str">
            <v>Dräger Nederland B.V.</v>
          </cell>
          <cell r="AK314">
            <v>0</v>
          </cell>
        </row>
        <row r="315">
          <cell r="E315" t="str">
            <v>NB_07_XX_5401</v>
          </cell>
          <cell r="F315" t="str">
            <v>NB__AXXX_5401</v>
          </cell>
          <cell r="G315" t="str">
            <v>In gebruik</v>
          </cell>
          <cell r="H315" t="str">
            <v>Beoordeeld</v>
          </cell>
          <cell r="I315" t="str">
            <v>Leidingnet medische gassen NB-07</v>
          </cell>
          <cell r="K315">
            <v>45078</v>
          </cell>
          <cell r="L315" t="str">
            <v>p15.54.34</v>
          </cell>
          <cell r="M315" t="str">
            <v>Leidingnet medicinale gassen</v>
          </cell>
          <cell r="N315" t="str">
            <v>Medische gassen distributiesysteem, leidingnet</v>
          </cell>
          <cell r="O315">
            <v>54</v>
          </cell>
          <cell r="P315" t="str">
            <v>Gassen</v>
          </cell>
          <cell r="Q315" t="str">
            <v>15.54.34</v>
          </cell>
          <cell r="R315" t="str">
            <v>Leidingnet medicinale gassen</v>
          </cell>
          <cell r="Z315">
            <v>41275</v>
          </cell>
          <cell r="AE315">
            <v>2013</v>
          </cell>
          <cell r="AK315">
            <v>127</v>
          </cell>
        </row>
        <row r="316">
          <cell r="E316" t="str">
            <v>NB_08_XX_5401</v>
          </cell>
          <cell r="F316" t="str">
            <v>NB__AXXX_5401</v>
          </cell>
          <cell r="G316" t="str">
            <v>In gebruik</v>
          </cell>
          <cell r="H316" t="str">
            <v>Beoordeeld</v>
          </cell>
          <cell r="I316" t="str">
            <v>Leidingnet medische gassen NB-08</v>
          </cell>
          <cell r="K316">
            <v>45078</v>
          </cell>
          <cell r="L316" t="str">
            <v>p15.54.34</v>
          </cell>
          <cell r="M316" t="str">
            <v>Leidingnet medicinale gassen</v>
          </cell>
          <cell r="N316" t="str">
            <v>Medische gassen distributiesysteem, leidingnet</v>
          </cell>
          <cell r="O316">
            <v>54</v>
          </cell>
          <cell r="P316" t="str">
            <v>Gassen</v>
          </cell>
          <cell r="Q316" t="str">
            <v>15.54.34</v>
          </cell>
          <cell r="R316" t="str">
            <v>Leidingnet medicinale gassen</v>
          </cell>
          <cell r="Z316">
            <v>41275</v>
          </cell>
          <cell r="AE316">
            <v>2013</v>
          </cell>
          <cell r="AK316">
            <v>261</v>
          </cell>
        </row>
        <row r="317">
          <cell r="E317" t="str">
            <v>NB_09_13_5401</v>
          </cell>
          <cell r="G317" t="str">
            <v>In gebruik</v>
          </cell>
          <cell r="H317" t="str">
            <v>Beoordeeld</v>
          </cell>
          <cell r="I317" t="str">
            <v>Decentrale gassen station menggas 2 x 1</v>
          </cell>
          <cell r="K317">
            <v>44652</v>
          </cell>
          <cell r="L317" t="str">
            <v>p54.15Fa</v>
          </cell>
          <cell r="M317" t="str">
            <v>Hoge druk slangen decentrale medische gassen</v>
          </cell>
          <cell r="N317" t="str">
            <v>BMD50235BCF6 (KI) 2x1</v>
          </cell>
          <cell r="O317">
            <v>54</v>
          </cell>
          <cell r="P317" t="str">
            <v>Gassen</v>
          </cell>
          <cell r="Q317" t="str">
            <v>15.54.50</v>
          </cell>
          <cell r="R317" t="str">
            <v>Decentrale medische gassen</v>
          </cell>
          <cell r="Z317">
            <v>43101</v>
          </cell>
          <cell r="AE317">
            <v>2017</v>
          </cell>
          <cell r="AH317" t="str">
            <v>Dräger Medical B.V.</v>
          </cell>
          <cell r="AJ317" t="str">
            <v>Dräger Nederland B.V.</v>
          </cell>
          <cell r="AK317">
            <v>0</v>
          </cell>
        </row>
        <row r="318">
          <cell r="E318" t="str">
            <v>NB_09_13_5401</v>
          </cell>
          <cell r="G318" t="str">
            <v>In gebruik</v>
          </cell>
          <cell r="H318" t="str">
            <v>Beoordeeld</v>
          </cell>
          <cell r="I318" t="str">
            <v>Decentrale gassen station menggas 2 x 1</v>
          </cell>
          <cell r="K318">
            <v>44652</v>
          </cell>
          <cell r="L318" t="str">
            <v>p54.15F</v>
          </cell>
          <cell r="M318" t="str">
            <v>Decentrale opstelling medische gassen</v>
          </cell>
          <cell r="N318" t="str">
            <v>BMD50235BCF6 (KI) 2x1</v>
          </cell>
          <cell r="O318">
            <v>54</v>
          </cell>
          <cell r="P318" t="str">
            <v>Gassen</v>
          </cell>
          <cell r="Q318" t="str">
            <v>15.54.50</v>
          </cell>
          <cell r="R318" t="str">
            <v>Decentrale medische gassen</v>
          </cell>
          <cell r="Z318">
            <v>43101</v>
          </cell>
          <cell r="AE318">
            <v>2017</v>
          </cell>
          <cell r="AH318" t="str">
            <v>Dräger Medical B.V.</v>
          </cell>
          <cell r="AJ318" t="str">
            <v>Dräger Nederland B.V.</v>
          </cell>
          <cell r="AK318">
            <v>0</v>
          </cell>
        </row>
        <row r="319">
          <cell r="E319" t="str">
            <v>NB_09_XX_5401</v>
          </cell>
          <cell r="F319" t="str">
            <v>NB__AXXX_5401</v>
          </cell>
          <cell r="G319" t="str">
            <v>In gebruik</v>
          </cell>
          <cell r="H319" t="str">
            <v>Beoordeeld</v>
          </cell>
          <cell r="I319" t="str">
            <v>Leidingnet medische gassen NB-09</v>
          </cell>
          <cell r="K319">
            <v>45078</v>
          </cell>
          <cell r="L319" t="str">
            <v>p15.54.34</v>
          </cell>
          <cell r="M319" t="str">
            <v>Leidingnet medicinale gassen</v>
          </cell>
          <cell r="N319" t="str">
            <v>Medische gassen distributiesysteem, leidingnet</v>
          </cell>
          <cell r="O319">
            <v>54</v>
          </cell>
          <cell r="P319" t="str">
            <v>Gassen</v>
          </cell>
          <cell r="Q319" t="str">
            <v>15.54.34</v>
          </cell>
          <cell r="R319" t="str">
            <v>Leidingnet medicinale gassen</v>
          </cell>
          <cell r="Z319">
            <v>41275</v>
          </cell>
          <cell r="AE319">
            <v>2013</v>
          </cell>
          <cell r="AK319">
            <v>332</v>
          </cell>
        </row>
        <row r="320">
          <cell r="E320" t="str">
            <v>NB_10_XX_5401</v>
          </cell>
          <cell r="F320" t="str">
            <v>NB__AXXX_5401</v>
          </cell>
          <cell r="G320" t="str">
            <v>In gebruik</v>
          </cell>
          <cell r="H320" t="str">
            <v>Beoordeeld</v>
          </cell>
          <cell r="I320" t="str">
            <v>Leidingnet medische gassen NB-10</v>
          </cell>
          <cell r="K320">
            <v>45078</v>
          </cell>
          <cell r="L320" t="str">
            <v>p15.54.34</v>
          </cell>
          <cell r="M320" t="str">
            <v>Leidingnet medicinale gassen</v>
          </cell>
          <cell r="N320" t="str">
            <v>Medische gassen distributiesysteem, leidingnet</v>
          </cell>
          <cell r="O320">
            <v>54</v>
          </cell>
          <cell r="P320" t="str">
            <v>Gassen</v>
          </cell>
          <cell r="Q320" t="str">
            <v>15.54.34</v>
          </cell>
          <cell r="R320" t="str">
            <v>Leidingnet medicinale gassen</v>
          </cell>
          <cell r="Z320">
            <v>41275</v>
          </cell>
          <cell r="AE320">
            <v>2013</v>
          </cell>
          <cell r="AK320">
            <v>209</v>
          </cell>
        </row>
        <row r="321">
          <cell r="E321" t="str">
            <v>NB_11_XX_5401</v>
          </cell>
          <cell r="F321" t="str">
            <v>NB__AXXX_5401</v>
          </cell>
          <cell r="G321" t="str">
            <v>In gebruik</v>
          </cell>
          <cell r="H321" t="str">
            <v>Beoordeeld</v>
          </cell>
          <cell r="I321" t="str">
            <v>Leidingnet medische gassen NB-11</v>
          </cell>
          <cell r="K321">
            <v>45078</v>
          </cell>
          <cell r="L321" t="str">
            <v>p15.54.34</v>
          </cell>
          <cell r="M321" t="str">
            <v>Leidingnet medicinale gassen</v>
          </cell>
          <cell r="N321" t="str">
            <v>Medische gassen distributiesysteem, leidingnet</v>
          </cell>
          <cell r="O321">
            <v>54</v>
          </cell>
          <cell r="P321" t="str">
            <v>Gassen</v>
          </cell>
          <cell r="Q321" t="str">
            <v>15.54.34</v>
          </cell>
          <cell r="R321" t="str">
            <v>Leidingnet medicinale gassen</v>
          </cell>
          <cell r="Z321">
            <v>41275</v>
          </cell>
          <cell r="AE321">
            <v>2013</v>
          </cell>
          <cell r="AK321">
            <v>446</v>
          </cell>
        </row>
        <row r="322">
          <cell r="E322" t="str">
            <v>NB_12_XX_5401</v>
          </cell>
          <cell r="F322" t="str">
            <v>NB__AXXX_5401</v>
          </cell>
          <cell r="G322" t="str">
            <v>In gebruik</v>
          </cell>
          <cell r="H322" t="str">
            <v>Beoordeeld</v>
          </cell>
          <cell r="I322" t="str">
            <v>Leidingnet medische gassen NB-12</v>
          </cell>
          <cell r="K322">
            <v>45078</v>
          </cell>
          <cell r="L322" t="str">
            <v>p15.54.34</v>
          </cell>
          <cell r="M322" t="str">
            <v>Leidingnet medicinale gassen</v>
          </cell>
          <cell r="N322" t="str">
            <v>Medische gassen distributiesysteem, leidingnet</v>
          </cell>
          <cell r="O322">
            <v>54</v>
          </cell>
          <cell r="P322" t="str">
            <v>Gassen</v>
          </cell>
          <cell r="Q322" t="str">
            <v>15.54.34</v>
          </cell>
          <cell r="R322" t="str">
            <v>Leidingnet medicinale gassen</v>
          </cell>
          <cell r="Z322">
            <v>41275</v>
          </cell>
          <cell r="AE322">
            <v>2013</v>
          </cell>
          <cell r="AK322">
            <v>358</v>
          </cell>
        </row>
        <row r="323">
          <cell r="E323" t="str">
            <v>NB_13_XX_5401</v>
          </cell>
          <cell r="F323" t="str">
            <v>NB__AXXX_5401</v>
          </cell>
          <cell r="G323" t="str">
            <v>In gebruik</v>
          </cell>
          <cell r="H323" t="str">
            <v>Beoordeeld</v>
          </cell>
          <cell r="I323" t="str">
            <v>Leidingnet medische gassen NB-13</v>
          </cell>
          <cell r="K323">
            <v>45078</v>
          </cell>
          <cell r="L323" t="str">
            <v>p15.54.34</v>
          </cell>
          <cell r="M323" t="str">
            <v>Leidingnet medicinale gassen</v>
          </cell>
          <cell r="N323" t="str">
            <v>Medische gassen distributiesysteem, leidingnet</v>
          </cell>
          <cell r="O323">
            <v>54</v>
          </cell>
          <cell r="P323" t="str">
            <v>Gassen</v>
          </cell>
          <cell r="Q323" t="str">
            <v>15.54.34</v>
          </cell>
          <cell r="R323" t="str">
            <v>Leidingnet medicinale gassen</v>
          </cell>
          <cell r="Z323">
            <v>41275</v>
          </cell>
          <cell r="AE323">
            <v>2013</v>
          </cell>
          <cell r="AK323">
            <v>55</v>
          </cell>
        </row>
        <row r="324">
          <cell r="E324" t="str">
            <v>NC__AXXX_5401</v>
          </cell>
          <cell r="G324" t="str">
            <v>In gebruik</v>
          </cell>
          <cell r="H324" t="str">
            <v>Niet-beoordeeld</v>
          </cell>
          <cell r="I324" t="str">
            <v>Leidingnet medische gassen</v>
          </cell>
          <cell r="K324">
            <v>44927</v>
          </cell>
          <cell r="L324" t="str">
            <v>p15.54.34</v>
          </cell>
          <cell r="M324" t="str">
            <v>Leidingnet medicinale gassen</v>
          </cell>
          <cell r="N324" t="str">
            <v>Medische gassen distributiesysteem, leidingnet</v>
          </cell>
          <cell r="O324">
            <v>54</v>
          </cell>
          <cell r="P324" t="str">
            <v>Gassen</v>
          </cell>
          <cell r="Q324" t="str">
            <v>15.54.34</v>
          </cell>
          <cell r="R324" t="str">
            <v>Leidingnet medicinale gassen</v>
          </cell>
          <cell r="Z324">
            <v>41275</v>
          </cell>
          <cell r="AE324">
            <v>2013</v>
          </cell>
          <cell r="AK324">
            <v>7926</v>
          </cell>
        </row>
        <row r="325">
          <cell r="E325" t="str">
            <v>NC_00_XX_5401</v>
          </cell>
          <cell r="F325" t="str">
            <v>NC__AXXX_5401</v>
          </cell>
          <cell r="G325" t="str">
            <v>In gebruik</v>
          </cell>
          <cell r="H325" t="str">
            <v>Beoordeeld</v>
          </cell>
          <cell r="I325" t="str">
            <v>Leidingnet medische gassen NC-00</v>
          </cell>
          <cell r="K325">
            <v>45078</v>
          </cell>
          <cell r="L325" t="str">
            <v>p15.54.34</v>
          </cell>
          <cell r="M325" t="str">
            <v>Leidingnet medicinale gassen</v>
          </cell>
          <cell r="N325" t="str">
            <v>Medische gassen distributiesysteem, leidingnet</v>
          </cell>
          <cell r="O325">
            <v>54</v>
          </cell>
          <cell r="P325" t="str">
            <v>Gassen</v>
          </cell>
          <cell r="Q325" t="str">
            <v>15.54.34</v>
          </cell>
          <cell r="R325" t="str">
            <v>Leidingnet medicinale gassen</v>
          </cell>
          <cell r="Z325">
            <v>41275</v>
          </cell>
          <cell r="AE325">
            <v>2013</v>
          </cell>
          <cell r="AK325">
            <v>300</v>
          </cell>
        </row>
        <row r="326">
          <cell r="E326" t="str">
            <v>NC_02_XX_5401</v>
          </cell>
          <cell r="F326" t="str">
            <v>NC__AXXX_5401</v>
          </cell>
          <cell r="G326" t="str">
            <v>In gebruik</v>
          </cell>
          <cell r="H326" t="str">
            <v>Beoordeeld</v>
          </cell>
          <cell r="I326" t="str">
            <v>Leidingnet medische gassen NC-02</v>
          </cell>
          <cell r="K326">
            <v>45078</v>
          </cell>
          <cell r="L326" t="str">
            <v>p15.54.34</v>
          </cell>
          <cell r="M326" t="str">
            <v>Leidingnet medicinale gassen</v>
          </cell>
          <cell r="N326" t="str">
            <v>Medische gassen distributiesysteem, leidingnet</v>
          </cell>
          <cell r="O326">
            <v>54</v>
          </cell>
          <cell r="P326" t="str">
            <v>Gassen</v>
          </cell>
          <cell r="Q326" t="str">
            <v>15.54.34</v>
          </cell>
          <cell r="R326" t="str">
            <v>Leidingnet medicinale gassen</v>
          </cell>
          <cell r="Z326">
            <v>41275</v>
          </cell>
          <cell r="AE326">
            <v>2013</v>
          </cell>
          <cell r="AK326">
            <v>375</v>
          </cell>
        </row>
        <row r="327">
          <cell r="E327" t="str">
            <v>NC_03_XX_5401</v>
          </cell>
          <cell r="F327" t="str">
            <v>NC__AXXX_5401</v>
          </cell>
          <cell r="G327" t="str">
            <v>In gebruik</v>
          </cell>
          <cell r="H327" t="str">
            <v>Beoordeeld</v>
          </cell>
          <cell r="I327" t="str">
            <v>Leidingnet medische gassen NC-03</v>
          </cell>
          <cell r="K327">
            <v>45078</v>
          </cell>
          <cell r="L327" t="str">
            <v>p15.54.34</v>
          </cell>
          <cell r="M327" t="str">
            <v>Leidingnet medicinale gassen</v>
          </cell>
          <cell r="N327" t="str">
            <v>Medische gassen distributiesysteem, leidingnet</v>
          </cell>
          <cell r="O327">
            <v>54</v>
          </cell>
          <cell r="P327" t="str">
            <v>Gassen</v>
          </cell>
          <cell r="Q327" t="str">
            <v>15.54.34</v>
          </cell>
          <cell r="R327" t="str">
            <v>Leidingnet medicinale gassen</v>
          </cell>
          <cell r="Z327">
            <v>41275</v>
          </cell>
          <cell r="AE327">
            <v>2013</v>
          </cell>
          <cell r="AK327">
            <v>44</v>
          </cell>
        </row>
        <row r="328">
          <cell r="E328" t="str">
            <v>NC_04_XX_5401</v>
          </cell>
          <cell r="F328" t="str">
            <v>NC__AXXX_5401</v>
          </cell>
          <cell r="G328" t="str">
            <v>In gebruik</v>
          </cell>
          <cell r="H328" t="str">
            <v>Beoordeeld</v>
          </cell>
          <cell r="I328" t="str">
            <v>Leidingnet medische gassen NC-04</v>
          </cell>
          <cell r="K328">
            <v>45078</v>
          </cell>
          <cell r="L328" t="str">
            <v>p15.54.34</v>
          </cell>
          <cell r="M328" t="str">
            <v>Leidingnet medicinale gassen</v>
          </cell>
          <cell r="N328" t="str">
            <v>Medische gassen distributiesysteem, leidingnet</v>
          </cell>
          <cell r="O328">
            <v>54</v>
          </cell>
          <cell r="P328" t="str">
            <v>Gassen</v>
          </cell>
          <cell r="Q328" t="str">
            <v>15.54.34</v>
          </cell>
          <cell r="R328" t="str">
            <v>Leidingnet medicinale gassen</v>
          </cell>
          <cell r="Z328">
            <v>41275</v>
          </cell>
          <cell r="AE328">
            <v>2013</v>
          </cell>
          <cell r="AK328">
            <v>902</v>
          </cell>
        </row>
        <row r="329">
          <cell r="E329" t="str">
            <v>NC_05_XX_5401</v>
          </cell>
          <cell r="F329" t="str">
            <v>NC__AXXX_5401</v>
          </cell>
          <cell r="G329" t="str">
            <v>In gebruik</v>
          </cell>
          <cell r="H329" t="str">
            <v>Beoordeeld</v>
          </cell>
          <cell r="I329" t="str">
            <v>Leidingnet medische gassen NC-05</v>
          </cell>
          <cell r="K329">
            <v>45078</v>
          </cell>
          <cell r="L329" t="str">
            <v>p15.54.34</v>
          </cell>
          <cell r="M329" t="str">
            <v>Leidingnet medicinale gassen</v>
          </cell>
          <cell r="N329" t="str">
            <v>Medische gassen distributiesysteem, leidingnet</v>
          </cell>
          <cell r="O329">
            <v>54</v>
          </cell>
          <cell r="P329" t="str">
            <v>Gassen</v>
          </cell>
          <cell r="Q329" t="str">
            <v>15.54.34</v>
          </cell>
          <cell r="R329" t="str">
            <v>Leidingnet medicinale gassen</v>
          </cell>
          <cell r="Z329">
            <v>41275</v>
          </cell>
          <cell r="AE329">
            <v>2013</v>
          </cell>
          <cell r="AK329">
            <v>1498</v>
          </cell>
        </row>
        <row r="330">
          <cell r="E330" t="str">
            <v>NC_06_XX_5401</v>
          </cell>
          <cell r="F330" t="str">
            <v>NC__AXXX_5401</v>
          </cell>
          <cell r="G330" t="str">
            <v>In gebruik</v>
          </cell>
          <cell r="H330" t="str">
            <v>Beoordeeld</v>
          </cell>
          <cell r="I330" t="str">
            <v>Leidingnet medische gassen NC-06</v>
          </cell>
          <cell r="K330">
            <v>45078</v>
          </cell>
          <cell r="L330" t="str">
            <v>p15.54.34</v>
          </cell>
          <cell r="M330" t="str">
            <v>Leidingnet medicinale gassen</v>
          </cell>
          <cell r="N330" t="str">
            <v>Medische gassen distributiesysteem, leidingnet</v>
          </cell>
          <cell r="O330">
            <v>54</v>
          </cell>
          <cell r="P330" t="str">
            <v>Gassen</v>
          </cell>
          <cell r="Q330" t="str">
            <v>15.54.34</v>
          </cell>
          <cell r="R330" t="str">
            <v>Leidingnet medicinale gassen</v>
          </cell>
          <cell r="Z330">
            <v>41275</v>
          </cell>
          <cell r="AE330">
            <v>2013</v>
          </cell>
          <cell r="AK330">
            <v>1568</v>
          </cell>
        </row>
        <row r="331">
          <cell r="E331" t="str">
            <v>NC_07_26_5427</v>
          </cell>
          <cell r="G331" t="str">
            <v>In gebruik</v>
          </cell>
          <cell r="H331" t="str">
            <v>Beoordeeld</v>
          </cell>
          <cell r="I331" t="str">
            <v>Drukregelstation medische zuurstof</v>
          </cell>
          <cell r="K331">
            <v>44652</v>
          </cell>
          <cell r="L331" t="str">
            <v>p82.22.82</v>
          </cell>
          <cell r="M331" t="str">
            <v>Drukregelstation</v>
          </cell>
          <cell r="N331" t="str">
            <v>Custom made</v>
          </cell>
          <cell r="O331">
            <v>54</v>
          </cell>
          <cell r="P331" t="str">
            <v>Gassen</v>
          </cell>
          <cell r="Q331" t="str">
            <v>15.54.36</v>
          </cell>
          <cell r="R331" t="str">
            <v>Drukregelstation</v>
          </cell>
          <cell r="Z331">
            <v>43101</v>
          </cell>
          <cell r="AE331">
            <v>2017</v>
          </cell>
          <cell r="AH331" t="str">
            <v>Dräger Medical B.V.</v>
          </cell>
          <cell r="AJ331" t="str">
            <v>Dräger Nederland B.V.</v>
          </cell>
          <cell r="AK331">
            <v>0</v>
          </cell>
        </row>
        <row r="332">
          <cell r="E332" t="str">
            <v>NC_07_26_5428</v>
          </cell>
          <cell r="G332" t="str">
            <v>In gebruik</v>
          </cell>
          <cell r="H332" t="str">
            <v>Beoordeeld</v>
          </cell>
          <cell r="I332" t="str">
            <v>Drukregelstation technische perslucht</v>
          </cell>
          <cell r="K332">
            <v>44652</v>
          </cell>
          <cell r="L332" t="str">
            <v>p82.22.82</v>
          </cell>
          <cell r="M332" t="str">
            <v>Drukregelstation</v>
          </cell>
          <cell r="N332" t="str">
            <v>Custom made</v>
          </cell>
          <cell r="O332">
            <v>54</v>
          </cell>
          <cell r="P332" t="str">
            <v>Gassen</v>
          </cell>
          <cell r="Q332" t="str">
            <v>15.54.36</v>
          </cell>
          <cell r="R332" t="str">
            <v>Drukregelstation</v>
          </cell>
          <cell r="Z332">
            <v>43101</v>
          </cell>
          <cell r="AE332">
            <v>2017</v>
          </cell>
          <cell r="AH332" t="str">
            <v>Dräger Medical B.V.</v>
          </cell>
          <cell r="AJ332" t="str">
            <v>Dräger Nederland B.V.</v>
          </cell>
          <cell r="AK332">
            <v>0</v>
          </cell>
        </row>
        <row r="333">
          <cell r="E333" t="str">
            <v>NC_07_26_5429</v>
          </cell>
          <cell r="G333" t="str">
            <v>In gebruik</v>
          </cell>
          <cell r="H333" t="str">
            <v>Beoordeeld</v>
          </cell>
          <cell r="I333" t="str">
            <v>Drukregelstation medische perslucht</v>
          </cell>
          <cell r="K333">
            <v>44652</v>
          </cell>
          <cell r="L333" t="str">
            <v>p82.22.82</v>
          </cell>
          <cell r="M333" t="str">
            <v>Drukregelstation</v>
          </cell>
          <cell r="N333" t="str">
            <v>Custom made</v>
          </cell>
          <cell r="O333">
            <v>54</v>
          </cell>
          <cell r="P333" t="str">
            <v>Gassen</v>
          </cell>
          <cell r="Q333" t="str">
            <v>15.54.36</v>
          </cell>
          <cell r="R333" t="str">
            <v>Drukregelstation</v>
          </cell>
          <cell r="Z333">
            <v>43101</v>
          </cell>
          <cell r="AE333">
            <v>2017</v>
          </cell>
          <cell r="AH333" t="str">
            <v>Dräger Medical B.V.</v>
          </cell>
          <cell r="AJ333" t="str">
            <v>Dräger Nederland B.V.</v>
          </cell>
          <cell r="AK333">
            <v>0</v>
          </cell>
        </row>
        <row r="334">
          <cell r="E334" t="str">
            <v>NC_07_XX_5401</v>
          </cell>
          <cell r="F334" t="str">
            <v>NC__AXXX_5401</v>
          </cell>
          <cell r="G334" t="str">
            <v>In gebruik</v>
          </cell>
          <cell r="H334" t="str">
            <v>Beoordeeld</v>
          </cell>
          <cell r="I334" t="str">
            <v>Leidingnet medische gassen NC-07</v>
          </cell>
          <cell r="K334">
            <v>45078</v>
          </cell>
          <cell r="L334" t="str">
            <v>p15.54.34</v>
          </cell>
          <cell r="M334" t="str">
            <v>Leidingnet medicinale gassen</v>
          </cell>
          <cell r="N334" t="str">
            <v>Medische gassen distributiesysteem, leidingnet</v>
          </cell>
          <cell r="O334">
            <v>54</v>
          </cell>
          <cell r="P334" t="str">
            <v>Gassen</v>
          </cell>
          <cell r="Q334" t="str">
            <v>15.54.34</v>
          </cell>
          <cell r="R334" t="str">
            <v>Leidingnet medicinale gassen</v>
          </cell>
          <cell r="Z334">
            <v>41275</v>
          </cell>
          <cell r="AE334">
            <v>2013</v>
          </cell>
          <cell r="AK334">
            <v>663</v>
          </cell>
        </row>
        <row r="335">
          <cell r="E335" t="str">
            <v>NC_08_XX_5401</v>
          </cell>
          <cell r="F335" t="str">
            <v>NC__AXXX_5401</v>
          </cell>
          <cell r="G335" t="str">
            <v>In gebruik</v>
          </cell>
          <cell r="H335" t="str">
            <v>Beoordeeld</v>
          </cell>
          <cell r="I335" t="str">
            <v>Leidingnet medische gassen NC-08</v>
          </cell>
          <cell r="K335">
            <v>45078</v>
          </cell>
          <cell r="L335" t="str">
            <v>p15.54.34</v>
          </cell>
          <cell r="M335" t="str">
            <v>Leidingnet medicinale gassen</v>
          </cell>
          <cell r="N335" t="str">
            <v>Medische gassen distributiesysteem, leidingnet</v>
          </cell>
          <cell r="O335">
            <v>54</v>
          </cell>
          <cell r="P335" t="str">
            <v>Gassen</v>
          </cell>
          <cell r="Q335" t="str">
            <v>15.54.34</v>
          </cell>
          <cell r="R335" t="str">
            <v>Leidingnet medicinale gassen</v>
          </cell>
          <cell r="Z335">
            <v>41275</v>
          </cell>
          <cell r="AE335">
            <v>2013</v>
          </cell>
          <cell r="AK335">
            <v>744</v>
          </cell>
        </row>
        <row r="336">
          <cell r="E336" t="str">
            <v>NC_09_XX_5401</v>
          </cell>
          <cell r="F336" t="str">
            <v>NC__AXXX_5401</v>
          </cell>
          <cell r="G336" t="str">
            <v>In gebruik</v>
          </cell>
          <cell r="H336" t="str">
            <v>Beoordeeld</v>
          </cell>
          <cell r="I336" t="str">
            <v>Leidingnet medische gassen NC-09</v>
          </cell>
          <cell r="K336">
            <v>45078</v>
          </cell>
          <cell r="L336" t="str">
            <v>p15.54.34</v>
          </cell>
          <cell r="M336" t="str">
            <v>Leidingnet medicinale gassen</v>
          </cell>
          <cell r="N336" t="str">
            <v>Medische gassen distributiesysteem, leidingnet</v>
          </cell>
          <cell r="O336">
            <v>54</v>
          </cell>
          <cell r="P336" t="str">
            <v>Gassen</v>
          </cell>
          <cell r="Q336" t="str">
            <v>15.54.34</v>
          </cell>
          <cell r="R336" t="str">
            <v>Leidingnet medicinale gassen</v>
          </cell>
          <cell r="Z336">
            <v>41275</v>
          </cell>
          <cell r="AE336">
            <v>2013</v>
          </cell>
          <cell r="AK336">
            <v>941</v>
          </cell>
        </row>
        <row r="337">
          <cell r="E337" t="str">
            <v>NC_10_XX_5401</v>
          </cell>
          <cell r="F337" t="str">
            <v>NC__AXXX_5401</v>
          </cell>
          <cell r="G337" t="str">
            <v>In gebruik</v>
          </cell>
          <cell r="H337" t="str">
            <v>Beoordeeld</v>
          </cell>
          <cell r="I337" t="str">
            <v>Leidingnet medische gassen NC-10</v>
          </cell>
          <cell r="K337">
            <v>45078</v>
          </cell>
          <cell r="L337" t="str">
            <v>p15.54.34</v>
          </cell>
          <cell r="M337" t="str">
            <v>Leidingnet medicinale gassen</v>
          </cell>
          <cell r="N337" t="str">
            <v>Medische gassen distributiesysteem, leidingnet</v>
          </cell>
          <cell r="O337">
            <v>54</v>
          </cell>
          <cell r="P337" t="str">
            <v>Gassen</v>
          </cell>
          <cell r="Q337" t="str">
            <v>15.54.34</v>
          </cell>
          <cell r="R337" t="str">
            <v>Leidingnet medicinale gassen</v>
          </cell>
          <cell r="Z337">
            <v>41275</v>
          </cell>
          <cell r="AE337">
            <v>2013</v>
          </cell>
          <cell r="AK337">
            <v>891</v>
          </cell>
        </row>
        <row r="338">
          <cell r="E338" t="str">
            <v>ND_00_XX_5401</v>
          </cell>
          <cell r="F338" t="str">
            <v>ND_AXXX_5401</v>
          </cell>
          <cell r="G338" t="str">
            <v>In gebruik</v>
          </cell>
          <cell r="H338" t="str">
            <v>Beoordeeld</v>
          </cell>
          <cell r="I338" t="str">
            <v>Leidingnet medische gassen ND-00</v>
          </cell>
          <cell r="K338">
            <v>45078</v>
          </cell>
          <cell r="L338" t="str">
            <v>p15.54.34</v>
          </cell>
          <cell r="M338" t="str">
            <v>Leidingnet medicinale gassen</v>
          </cell>
          <cell r="N338" t="str">
            <v>Medische gassen distributiesysteem, leidingnet</v>
          </cell>
          <cell r="O338">
            <v>54</v>
          </cell>
          <cell r="P338" t="str">
            <v>Gassen</v>
          </cell>
          <cell r="Q338" t="str">
            <v>15.54.34</v>
          </cell>
          <cell r="R338" t="str">
            <v>Leidingnet medicinale gassen</v>
          </cell>
          <cell r="Z338">
            <v>42867</v>
          </cell>
          <cell r="AE338">
            <v>2017</v>
          </cell>
          <cell r="AK338">
            <v>171</v>
          </cell>
        </row>
        <row r="339">
          <cell r="E339" t="str">
            <v>ND_01_XX_5401</v>
          </cell>
          <cell r="F339" t="str">
            <v>ND_AXXX_5401</v>
          </cell>
          <cell r="G339" t="str">
            <v>In gebruik</v>
          </cell>
          <cell r="H339" t="str">
            <v>Beoordeeld</v>
          </cell>
          <cell r="I339" t="str">
            <v>Leidingnet medische gassen ND-01</v>
          </cell>
          <cell r="K339">
            <v>45078</v>
          </cell>
          <cell r="L339" t="str">
            <v>p15.54.34</v>
          </cell>
          <cell r="M339" t="str">
            <v>Leidingnet medicinale gassen</v>
          </cell>
          <cell r="N339" t="str">
            <v>Medische gassen distributiesysteem, leidingnet</v>
          </cell>
          <cell r="O339">
            <v>54</v>
          </cell>
          <cell r="P339" t="str">
            <v>Gassen</v>
          </cell>
          <cell r="Q339" t="str">
            <v>15.54.34</v>
          </cell>
          <cell r="R339" t="str">
            <v>Leidingnet medicinale gassen</v>
          </cell>
          <cell r="Z339">
            <v>42867</v>
          </cell>
          <cell r="AE339">
            <v>2017</v>
          </cell>
          <cell r="AK339">
            <v>15</v>
          </cell>
        </row>
        <row r="340">
          <cell r="E340" t="str">
            <v>ND_02_XX_5401</v>
          </cell>
          <cell r="F340" t="str">
            <v>ND_AXXX_5401</v>
          </cell>
          <cell r="G340" t="str">
            <v>In gebruik</v>
          </cell>
          <cell r="H340" t="str">
            <v>Beoordeeld</v>
          </cell>
          <cell r="I340" t="str">
            <v>Leidingnet medische gassen ND-02</v>
          </cell>
          <cell r="K340">
            <v>45078</v>
          </cell>
          <cell r="L340" t="str">
            <v>p15.54.34</v>
          </cell>
          <cell r="M340" t="str">
            <v>Leidingnet medicinale gassen</v>
          </cell>
          <cell r="N340" t="str">
            <v>Medische gassen distributiesysteem, leidingnet</v>
          </cell>
          <cell r="O340">
            <v>54</v>
          </cell>
          <cell r="P340" t="str">
            <v>Gassen</v>
          </cell>
          <cell r="Q340" t="str">
            <v>15.54.34</v>
          </cell>
          <cell r="R340" t="str">
            <v>Leidingnet medicinale gassen</v>
          </cell>
          <cell r="Z340">
            <v>42867</v>
          </cell>
          <cell r="AE340">
            <v>2017</v>
          </cell>
          <cell r="AK340">
            <v>57</v>
          </cell>
        </row>
        <row r="341">
          <cell r="E341" t="str">
            <v>ND_03_XX_5401</v>
          </cell>
          <cell r="F341" t="str">
            <v>ND_AXXX_5401</v>
          </cell>
          <cell r="G341" t="str">
            <v>In gebruik</v>
          </cell>
          <cell r="H341" t="str">
            <v>Beoordeeld</v>
          </cell>
          <cell r="I341" t="str">
            <v>Leidingnet medische gassen ND-03</v>
          </cell>
          <cell r="K341">
            <v>45078</v>
          </cell>
          <cell r="L341" t="str">
            <v>p15.54.34</v>
          </cell>
          <cell r="M341" t="str">
            <v>Leidingnet medicinale gassen</v>
          </cell>
          <cell r="N341" t="str">
            <v>Medische gassen distributiesysteem, leidingnet</v>
          </cell>
          <cell r="O341">
            <v>54</v>
          </cell>
          <cell r="P341" t="str">
            <v>Gassen</v>
          </cell>
          <cell r="Q341" t="str">
            <v>15.54.34</v>
          </cell>
          <cell r="R341" t="str">
            <v>Leidingnet medicinale gassen</v>
          </cell>
          <cell r="Z341">
            <v>42867</v>
          </cell>
          <cell r="AE341">
            <v>2017</v>
          </cell>
          <cell r="AK341">
            <v>59</v>
          </cell>
        </row>
        <row r="342">
          <cell r="E342" t="str">
            <v>ND_04_XX_5401</v>
          </cell>
          <cell r="F342" t="str">
            <v>ND_AXXX_5401</v>
          </cell>
          <cell r="G342" t="str">
            <v>In gebruik</v>
          </cell>
          <cell r="H342" t="str">
            <v>Beoordeeld</v>
          </cell>
          <cell r="I342" t="str">
            <v>Leidingnet medische gassen ND-04</v>
          </cell>
          <cell r="K342">
            <v>45078</v>
          </cell>
          <cell r="L342" t="str">
            <v>p15.54.34</v>
          </cell>
          <cell r="M342" t="str">
            <v>Leidingnet medicinale gassen</v>
          </cell>
          <cell r="N342" t="str">
            <v>Medische gassen distributiesysteem, leidingnet</v>
          </cell>
          <cell r="O342">
            <v>54</v>
          </cell>
          <cell r="P342" t="str">
            <v>Gassen</v>
          </cell>
          <cell r="Q342" t="str">
            <v>15.54.34</v>
          </cell>
          <cell r="R342" t="str">
            <v>Leidingnet medicinale gassen</v>
          </cell>
          <cell r="Z342">
            <v>42867</v>
          </cell>
          <cell r="AE342">
            <v>2017</v>
          </cell>
          <cell r="AK342">
            <v>760</v>
          </cell>
        </row>
        <row r="343">
          <cell r="E343" t="str">
            <v>ND_05_XX_5401</v>
          </cell>
          <cell r="F343" t="str">
            <v>ND_AXXX_5401</v>
          </cell>
          <cell r="G343" t="str">
            <v>In gebruik</v>
          </cell>
          <cell r="H343" t="str">
            <v>Beoordeeld</v>
          </cell>
          <cell r="I343" t="str">
            <v>Leidingnet medische gassen ND-05</v>
          </cell>
          <cell r="K343">
            <v>45078</v>
          </cell>
          <cell r="L343" t="str">
            <v>p15.54.34</v>
          </cell>
          <cell r="M343" t="str">
            <v>Leidingnet medicinale gassen</v>
          </cell>
          <cell r="N343" t="str">
            <v>Medische gassen distributiesysteem, leidingnet</v>
          </cell>
          <cell r="O343">
            <v>54</v>
          </cell>
          <cell r="P343" t="str">
            <v>Gassen</v>
          </cell>
          <cell r="Q343" t="str">
            <v>15.54.34</v>
          </cell>
          <cell r="R343" t="str">
            <v>Leidingnet medicinale gassen</v>
          </cell>
          <cell r="Z343">
            <v>42867</v>
          </cell>
          <cell r="AE343">
            <v>2017</v>
          </cell>
          <cell r="AK343">
            <v>255</v>
          </cell>
        </row>
        <row r="344">
          <cell r="E344" t="str">
            <v>ND_06_XX_5401</v>
          </cell>
          <cell r="F344" t="str">
            <v>ND_AXXX_5401</v>
          </cell>
          <cell r="G344" t="str">
            <v>In gebruik</v>
          </cell>
          <cell r="H344" t="str">
            <v>Beoordeeld</v>
          </cell>
          <cell r="I344" t="str">
            <v>Leidingnet medische gassen ND-06</v>
          </cell>
          <cell r="K344">
            <v>45078</v>
          </cell>
          <cell r="L344" t="str">
            <v>p15.54.34</v>
          </cell>
          <cell r="M344" t="str">
            <v>Leidingnet medicinale gassen</v>
          </cell>
          <cell r="N344" t="str">
            <v>Medische gassen distributiesysteem, leidingnet</v>
          </cell>
          <cell r="O344">
            <v>54</v>
          </cell>
          <cell r="P344" t="str">
            <v>Gassen</v>
          </cell>
          <cell r="Q344" t="str">
            <v>15.54.34</v>
          </cell>
          <cell r="R344" t="str">
            <v>Leidingnet medicinale gassen</v>
          </cell>
          <cell r="Z344">
            <v>42867</v>
          </cell>
          <cell r="AE344">
            <v>2017</v>
          </cell>
          <cell r="AK344">
            <v>934</v>
          </cell>
        </row>
        <row r="345">
          <cell r="E345" t="str">
            <v>ND_07_24_5401</v>
          </cell>
          <cell r="G345" t="str">
            <v>In gebruik</v>
          </cell>
          <cell r="H345" t="str">
            <v>Beoordeeld</v>
          </cell>
          <cell r="I345" t="str">
            <v>Drukregelstation medische perslucht</v>
          </cell>
          <cell r="K345">
            <v>44652</v>
          </cell>
          <cell r="L345" t="str">
            <v>p82.22.82</v>
          </cell>
          <cell r="M345" t="str">
            <v>Drukregelstation</v>
          </cell>
          <cell r="N345" t="str">
            <v>Medische perslucht</v>
          </cell>
          <cell r="O345">
            <v>54</v>
          </cell>
          <cell r="P345" t="str">
            <v>Gassen</v>
          </cell>
          <cell r="Q345" t="str">
            <v>15.54.36</v>
          </cell>
          <cell r="R345" t="str">
            <v>Drukregelstation</v>
          </cell>
          <cell r="Z345">
            <v>43101</v>
          </cell>
          <cell r="AE345">
            <v>2017</v>
          </cell>
          <cell r="AH345" t="str">
            <v>Dräger Medical B.V.</v>
          </cell>
          <cell r="AJ345" t="str">
            <v>Dräger Nederland B.V.</v>
          </cell>
          <cell r="AK345">
            <v>0</v>
          </cell>
        </row>
        <row r="346">
          <cell r="E346" t="str">
            <v>ND_07_24_5402</v>
          </cell>
          <cell r="G346" t="str">
            <v>In gebruik</v>
          </cell>
          <cell r="H346" t="str">
            <v>Beoordeeld</v>
          </cell>
          <cell r="I346" t="str">
            <v>Drukregelstation technische perslucht</v>
          </cell>
          <cell r="K346">
            <v>44652</v>
          </cell>
          <cell r="L346" t="str">
            <v>p82.22.82</v>
          </cell>
          <cell r="M346" t="str">
            <v>Drukregelstation</v>
          </cell>
          <cell r="N346" t="str">
            <v>Technische perslucht</v>
          </cell>
          <cell r="O346">
            <v>54</v>
          </cell>
          <cell r="P346" t="str">
            <v>Gassen</v>
          </cell>
          <cell r="Q346" t="str">
            <v>15.54.36</v>
          </cell>
          <cell r="R346" t="str">
            <v>Drukregelstation</v>
          </cell>
          <cell r="Z346">
            <v>43101</v>
          </cell>
          <cell r="AE346">
            <v>2017</v>
          </cell>
          <cell r="AH346" t="str">
            <v>Dräger Medical B.V.</v>
          </cell>
          <cell r="AJ346" t="str">
            <v>Dräger Nederland B.V.</v>
          </cell>
          <cell r="AK346">
            <v>0</v>
          </cell>
        </row>
        <row r="347">
          <cell r="E347" t="str">
            <v>ND_07_24_5403</v>
          </cell>
          <cell r="G347" t="str">
            <v>In gebruik</v>
          </cell>
          <cell r="H347" t="str">
            <v>Beoordeeld</v>
          </cell>
          <cell r="I347" t="str">
            <v>Drukregelstation medische zuurstof</v>
          </cell>
          <cell r="K347">
            <v>44652</v>
          </cell>
          <cell r="L347" t="str">
            <v>p82.22.82</v>
          </cell>
          <cell r="M347" t="str">
            <v>Drukregelstation</v>
          </cell>
          <cell r="N347" t="str">
            <v>Medische zuurstof</v>
          </cell>
          <cell r="O347">
            <v>54</v>
          </cell>
          <cell r="P347" t="str">
            <v>Gassen</v>
          </cell>
          <cell r="Q347" t="str">
            <v>15.54.36</v>
          </cell>
          <cell r="R347" t="str">
            <v>Drukregelstation</v>
          </cell>
          <cell r="Z347">
            <v>43101</v>
          </cell>
          <cell r="AE347">
            <v>2017</v>
          </cell>
          <cell r="AH347" t="str">
            <v>Dräger Medical B.V.</v>
          </cell>
          <cell r="AJ347" t="str">
            <v>Dräger Nederland B.V.</v>
          </cell>
          <cell r="AK347">
            <v>0</v>
          </cell>
        </row>
        <row r="348">
          <cell r="E348" t="str">
            <v>ND_07_XX_5401</v>
          </cell>
          <cell r="F348" t="str">
            <v>ND_AXXX_5401</v>
          </cell>
          <cell r="G348" t="str">
            <v>In gebruik</v>
          </cell>
          <cell r="H348" t="str">
            <v>Beoordeeld</v>
          </cell>
          <cell r="I348" t="str">
            <v>Leidingnet medische gassen ND-07</v>
          </cell>
          <cell r="K348">
            <v>45078</v>
          </cell>
          <cell r="L348" t="str">
            <v>p15.54.34</v>
          </cell>
          <cell r="M348" t="str">
            <v>Leidingnet medicinale gassen</v>
          </cell>
          <cell r="N348" t="str">
            <v>Medische gassen distributiesysteem, leidingnet</v>
          </cell>
          <cell r="O348">
            <v>54</v>
          </cell>
          <cell r="P348" t="str">
            <v>Gassen</v>
          </cell>
          <cell r="Q348" t="str">
            <v>15.54.34</v>
          </cell>
          <cell r="R348" t="str">
            <v>Leidingnet medicinale gassen</v>
          </cell>
          <cell r="Z348">
            <v>42867</v>
          </cell>
          <cell r="AE348">
            <v>2017</v>
          </cell>
          <cell r="AK348">
            <v>419</v>
          </cell>
        </row>
        <row r="349">
          <cell r="E349" t="str">
            <v>ND_08_XX_5401</v>
          </cell>
          <cell r="F349" t="str">
            <v>ND_AXXX_5401</v>
          </cell>
          <cell r="G349" t="str">
            <v>In gebruik</v>
          </cell>
          <cell r="H349" t="str">
            <v>Beoordeeld</v>
          </cell>
          <cell r="I349" t="str">
            <v>Leidingnet medische gassen ND-08</v>
          </cell>
          <cell r="K349">
            <v>45078</v>
          </cell>
          <cell r="L349" t="str">
            <v>p15.54.34</v>
          </cell>
          <cell r="M349" t="str">
            <v>Leidingnet medicinale gassen</v>
          </cell>
          <cell r="N349" t="str">
            <v>Medische gassen distributiesysteem, leidingnet</v>
          </cell>
          <cell r="O349">
            <v>54</v>
          </cell>
          <cell r="P349" t="str">
            <v>Gassen</v>
          </cell>
          <cell r="Q349" t="str">
            <v>15.54.34</v>
          </cell>
          <cell r="R349" t="str">
            <v>Leidingnet medicinale gassen</v>
          </cell>
          <cell r="Z349">
            <v>42867</v>
          </cell>
          <cell r="AE349">
            <v>2017</v>
          </cell>
          <cell r="AK349">
            <v>463</v>
          </cell>
        </row>
        <row r="350">
          <cell r="E350" t="str">
            <v>ND_09_XX_5401</v>
          </cell>
          <cell r="F350" t="str">
            <v>ND_AXXX_5401</v>
          </cell>
          <cell r="G350" t="str">
            <v>In gebruik</v>
          </cell>
          <cell r="H350" t="str">
            <v>Beoordeeld</v>
          </cell>
          <cell r="I350" t="str">
            <v>Leidingnet medische gassen ND-09</v>
          </cell>
          <cell r="K350">
            <v>45078</v>
          </cell>
          <cell r="L350" t="str">
            <v>p15.54.34</v>
          </cell>
          <cell r="M350" t="str">
            <v>Leidingnet medicinale gassen</v>
          </cell>
          <cell r="N350" t="str">
            <v>Medische gassen distributiesysteem, leidingnet</v>
          </cell>
          <cell r="O350">
            <v>54</v>
          </cell>
          <cell r="P350" t="str">
            <v>Gassen</v>
          </cell>
          <cell r="Q350" t="str">
            <v>15.54.34</v>
          </cell>
          <cell r="R350" t="str">
            <v>Leidingnet medicinale gassen</v>
          </cell>
          <cell r="Z350">
            <v>42867</v>
          </cell>
          <cell r="AE350">
            <v>2017</v>
          </cell>
          <cell r="AK350">
            <v>467</v>
          </cell>
        </row>
        <row r="351">
          <cell r="E351" t="str">
            <v>ND_10_XX_5401</v>
          </cell>
          <cell r="F351" t="str">
            <v>ND_AXXX_5401</v>
          </cell>
          <cell r="G351" t="str">
            <v>In gebruik</v>
          </cell>
          <cell r="H351" t="str">
            <v>Beoordeeld</v>
          </cell>
          <cell r="I351" t="str">
            <v>Leidingnet medische gassen ND-10</v>
          </cell>
          <cell r="K351">
            <v>45078</v>
          </cell>
          <cell r="L351" t="str">
            <v>p15.54.34</v>
          </cell>
          <cell r="M351" t="str">
            <v>Leidingnet medicinale gassen</v>
          </cell>
          <cell r="N351" t="str">
            <v>Medische gassen distributiesysteem, leidingnet</v>
          </cell>
          <cell r="O351">
            <v>54</v>
          </cell>
          <cell r="P351" t="str">
            <v>Gassen</v>
          </cell>
          <cell r="Q351" t="str">
            <v>15.54.34</v>
          </cell>
          <cell r="R351" t="str">
            <v>Leidingnet medicinale gassen</v>
          </cell>
          <cell r="Z351">
            <v>42867</v>
          </cell>
          <cell r="AE351">
            <v>2017</v>
          </cell>
          <cell r="AK351">
            <v>458</v>
          </cell>
        </row>
        <row r="352">
          <cell r="E352" t="str">
            <v>ND_AXXX_5401</v>
          </cell>
          <cell r="G352" t="str">
            <v>In gebruik</v>
          </cell>
          <cell r="H352" t="str">
            <v>Niet-beoordeeld</v>
          </cell>
          <cell r="I352" t="str">
            <v>Leidingnet medische gassen</v>
          </cell>
          <cell r="K352">
            <v>44927</v>
          </cell>
          <cell r="L352" t="str">
            <v>p15.54.34</v>
          </cell>
          <cell r="M352" t="str">
            <v>Leidingnet medicinale gassen</v>
          </cell>
          <cell r="N352" t="str">
            <v>Medische gassen distributiesysteem, leidingnet</v>
          </cell>
          <cell r="O352">
            <v>54</v>
          </cell>
          <cell r="P352" t="str">
            <v>Gassen</v>
          </cell>
          <cell r="Q352" t="str">
            <v>15.54.34</v>
          </cell>
          <cell r="R352" t="str">
            <v>Leidingnet medicinale gassen</v>
          </cell>
          <cell r="Z352">
            <v>42867</v>
          </cell>
          <cell r="AE352">
            <v>2017</v>
          </cell>
          <cell r="AK352">
            <v>4057</v>
          </cell>
        </row>
        <row r="353">
          <cell r="E353" t="str">
            <v>NE_00_XX_5401</v>
          </cell>
          <cell r="F353" t="str">
            <v>NE_AXXX_5401</v>
          </cell>
          <cell r="G353" t="str">
            <v>In gebruik</v>
          </cell>
          <cell r="H353" t="str">
            <v>Beoordeeld</v>
          </cell>
          <cell r="I353" t="str">
            <v>Leidingnet medische gassen NE-00</v>
          </cell>
          <cell r="K353">
            <v>45078</v>
          </cell>
          <cell r="L353" t="str">
            <v>p15.54.34</v>
          </cell>
          <cell r="M353" t="str">
            <v>Leidingnet medicinale gassen</v>
          </cell>
          <cell r="N353" t="str">
            <v>Medische gassen distributiesysteem, leidingnet</v>
          </cell>
          <cell r="O353">
            <v>54</v>
          </cell>
          <cell r="P353" t="str">
            <v>Gassen</v>
          </cell>
          <cell r="Q353" t="str">
            <v>15.54.34</v>
          </cell>
          <cell r="R353" t="str">
            <v>Leidingnet medicinale gassen</v>
          </cell>
          <cell r="Z353">
            <v>42867</v>
          </cell>
          <cell r="AE353">
            <v>2017</v>
          </cell>
          <cell r="AK353">
            <v>164</v>
          </cell>
        </row>
        <row r="354">
          <cell r="E354" t="str">
            <v>NE_01_XX_5401</v>
          </cell>
          <cell r="F354" t="str">
            <v>NE_AXXX_5401</v>
          </cell>
          <cell r="G354" t="str">
            <v>In gebruik</v>
          </cell>
          <cell r="H354" t="str">
            <v>Beoordeeld</v>
          </cell>
          <cell r="I354" t="str">
            <v>Leidingnet medische gassen NE-01</v>
          </cell>
          <cell r="K354">
            <v>45078</v>
          </cell>
          <cell r="L354" t="str">
            <v>p15.54.34</v>
          </cell>
          <cell r="M354" t="str">
            <v>Leidingnet medicinale gassen</v>
          </cell>
          <cell r="N354" t="str">
            <v>Medische gassen distributiesysteem, leidingnet</v>
          </cell>
          <cell r="O354">
            <v>54</v>
          </cell>
          <cell r="P354" t="str">
            <v>Gassen</v>
          </cell>
          <cell r="Q354" t="str">
            <v>15.54.34</v>
          </cell>
          <cell r="R354" t="str">
            <v>Leidingnet medicinale gassen</v>
          </cell>
          <cell r="Z354">
            <v>42867</v>
          </cell>
          <cell r="AE354">
            <v>2017</v>
          </cell>
          <cell r="AK354">
            <v>14</v>
          </cell>
        </row>
        <row r="355">
          <cell r="E355" t="str">
            <v>NE_02_XX_5401</v>
          </cell>
          <cell r="F355" t="str">
            <v>NE_AXXX_5401</v>
          </cell>
          <cell r="G355" t="str">
            <v>In gebruik</v>
          </cell>
          <cell r="H355" t="str">
            <v>Beoordeeld</v>
          </cell>
          <cell r="I355" t="str">
            <v>Leidingnet medische gassen NE-02</v>
          </cell>
          <cell r="K355">
            <v>45078</v>
          </cell>
          <cell r="L355" t="str">
            <v>p15.54.34</v>
          </cell>
          <cell r="M355" t="str">
            <v>Leidingnet medicinale gassen</v>
          </cell>
          <cell r="N355" t="str">
            <v>Medische gassen distributiesysteem, leidingnet</v>
          </cell>
          <cell r="O355">
            <v>54</v>
          </cell>
          <cell r="P355" t="str">
            <v>Gassen</v>
          </cell>
          <cell r="Q355" t="str">
            <v>15.54.34</v>
          </cell>
          <cell r="R355" t="str">
            <v>Leidingnet medicinale gassen</v>
          </cell>
          <cell r="Z355">
            <v>42867</v>
          </cell>
          <cell r="AE355">
            <v>2017</v>
          </cell>
          <cell r="AK355">
            <v>40</v>
          </cell>
        </row>
        <row r="356">
          <cell r="E356" t="str">
            <v>NE_03_XX_5401</v>
          </cell>
          <cell r="F356" t="str">
            <v>NE_AXXX_5401</v>
          </cell>
          <cell r="G356" t="str">
            <v>In gebruik</v>
          </cell>
          <cell r="H356" t="str">
            <v>Beoordeeld</v>
          </cell>
          <cell r="I356" t="str">
            <v>Leidingnet medische gassen NE-03</v>
          </cell>
          <cell r="K356">
            <v>45078</v>
          </cell>
          <cell r="L356" t="str">
            <v>p15.54.34</v>
          </cell>
          <cell r="M356" t="str">
            <v>Leidingnet medicinale gassen</v>
          </cell>
          <cell r="N356" t="str">
            <v>Medische gassen distributiesysteem, leidingnet</v>
          </cell>
          <cell r="O356">
            <v>54</v>
          </cell>
          <cell r="P356" t="str">
            <v>Gassen</v>
          </cell>
          <cell r="Q356" t="str">
            <v>15.54.34</v>
          </cell>
          <cell r="R356" t="str">
            <v>Leidingnet medicinale gassen</v>
          </cell>
          <cell r="Z356">
            <v>42867</v>
          </cell>
          <cell r="AE356">
            <v>2017</v>
          </cell>
          <cell r="AK356">
            <v>20</v>
          </cell>
        </row>
        <row r="357">
          <cell r="E357" t="str">
            <v>NE_04_XX_5401</v>
          </cell>
          <cell r="F357" t="str">
            <v>NE_AXXX_5401</v>
          </cell>
          <cell r="G357" t="str">
            <v>In gebruik</v>
          </cell>
          <cell r="H357" t="str">
            <v>Beoordeeld</v>
          </cell>
          <cell r="I357" t="str">
            <v>Leidingnet medische gassen NE-04</v>
          </cell>
          <cell r="K357">
            <v>45078</v>
          </cell>
          <cell r="L357" t="str">
            <v>p15.54.34</v>
          </cell>
          <cell r="M357" t="str">
            <v>Leidingnet medicinale gassen</v>
          </cell>
          <cell r="N357" t="str">
            <v>Medische gassen distributiesysteem, leidingnet</v>
          </cell>
          <cell r="O357">
            <v>54</v>
          </cell>
          <cell r="P357" t="str">
            <v>Gassen</v>
          </cell>
          <cell r="Q357" t="str">
            <v>15.54.34</v>
          </cell>
          <cell r="R357" t="str">
            <v>Leidingnet medicinale gassen</v>
          </cell>
          <cell r="Z357">
            <v>42867</v>
          </cell>
          <cell r="AE357">
            <v>2017</v>
          </cell>
          <cell r="AK357">
            <v>66</v>
          </cell>
        </row>
        <row r="358">
          <cell r="E358" t="str">
            <v>NE_05_XX_5401</v>
          </cell>
          <cell r="F358" t="str">
            <v>NE_AXXX_5401</v>
          </cell>
          <cell r="G358" t="str">
            <v>In gebruik</v>
          </cell>
          <cell r="H358" t="str">
            <v>Beoordeeld</v>
          </cell>
          <cell r="I358" t="str">
            <v>Leidingnet medische gassen NE-05</v>
          </cell>
          <cell r="K358">
            <v>45078</v>
          </cell>
          <cell r="L358" t="str">
            <v>p15.54.34</v>
          </cell>
          <cell r="M358" t="str">
            <v>Leidingnet medicinale gassen</v>
          </cell>
          <cell r="N358" t="str">
            <v>Medische gassen distributiesysteem, leidingnet</v>
          </cell>
          <cell r="O358">
            <v>54</v>
          </cell>
          <cell r="P358" t="str">
            <v>Gassen</v>
          </cell>
          <cell r="Q358" t="str">
            <v>15.54.34</v>
          </cell>
          <cell r="R358" t="str">
            <v>Leidingnet medicinale gassen</v>
          </cell>
          <cell r="Z358">
            <v>42867</v>
          </cell>
          <cell r="AE358">
            <v>2017</v>
          </cell>
          <cell r="AK358">
            <v>29</v>
          </cell>
        </row>
        <row r="359">
          <cell r="E359" t="str">
            <v>NE_06_XX_5401</v>
          </cell>
          <cell r="F359" t="str">
            <v>NE_AXXX_5401</v>
          </cell>
          <cell r="G359" t="str">
            <v>In gebruik</v>
          </cell>
          <cell r="H359" t="str">
            <v>Beoordeeld</v>
          </cell>
          <cell r="I359" t="str">
            <v>Leidingnet medische gassen NE-06</v>
          </cell>
          <cell r="K359">
            <v>45078</v>
          </cell>
          <cell r="L359" t="str">
            <v>p15.54.34</v>
          </cell>
          <cell r="M359" t="str">
            <v>Leidingnet medicinale gassen</v>
          </cell>
          <cell r="N359" t="str">
            <v>Medische gassen distributiesysteem, leidingnet</v>
          </cell>
          <cell r="O359">
            <v>54</v>
          </cell>
          <cell r="P359" t="str">
            <v>Gassen</v>
          </cell>
          <cell r="Q359" t="str">
            <v>15.54.34</v>
          </cell>
          <cell r="R359" t="str">
            <v>Leidingnet medicinale gassen</v>
          </cell>
          <cell r="Z359">
            <v>42867</v>
          </cell>
          <cell r="AE359">
            <v>2017</v>
          </cell>
          <cell r="AK359">
            <v>72</v>
          </cell>
        </row>
        <row r="360">
          <cell r="E360" t="str">
            <v>NE_07_04_5401</v>
          </cell>
          <cell r="G360" t="str">
            <v>In gebruik</v>
          </cell>
          <cell r="H360" t="str">
            <v>Beoordeeld</v>
          </cell>
          <cell r="I360" t="str">
            <v>Drukregelstation medische perslucht</v>
          </cell>
          <cell r="K360">
            <v>44652</v>
          </cell>
          <cell r="L360" t="str">
            <v>p82.22.82</v>
          </cell>
          <cell r="M360" t="str">
            <v>Drukregelstation</v>
          </cell>
          <cell r="N360" t="str">
            <v>Medische perslucht</v>
          </cell>
          <cell r="O360">
            <v>54</v>
          </cell>
          <cell r="P360" t="str">
            <v>Gassen</v>
          </cell>
          <cell r="Q360" t="str">
            <v>15.54.36</v>
          </cell>
          <cell r="R360" t="str">
            <v>Drukregelstation</v>
          </cell>
          <cell r="Z360">
            <v>43101</v>
          </cell>
          <cell r="AE360">
            <v>2017</v>
          </cell>
          <cell r="AH360" t="str">
            <v>Dräger Medical B.V.</v>
          </cell>
          <cell r="AJ360" t="str">
            <v>Dräger Nederland B.V.</v>
          </cell>
          <cell r="AK360">
            <v>0</v>
          </cell>
        </row>
        <row r="361">
          <cell r="E361" t="str">
            <v>NE_07_04_5402</v>
          </cell>
          <cell r="G361" t="str">
            <v>In gebruik</v>
          </cell>
          <cell r="H361" t="str">
            <v>Beoordeeld</v>
          </cell>
          <cell r="I361" t="str">
            <v>Drukregelstation medische zuurstof</v>
          </cell>
          <cell r="K361">
            <v>44652</v>
          </cell>
          <cell r="L361" t="str">
            <v>p82.22.82</v>
          </cell>
          <cell r="M361" t="str">
            <v>Drukregelstation</v>
          </cell>
          <cell r="N361" t="str">
            <v>Medische zuurstof</v>
          </cell>
          <cell r="O361">
            <v>54</v>
          </cell>
          <cell r="P361" t="str">
            <v>Gassen</v>
          </cell>
          <cell r="Q361" t="str">
            <v>15.54.36</v>
          </cell>
          <cell r="R361" t="str">
            <v>Drukregelstation</v>
          </cell>
          <cell r="Z361">
            <v>43101</v>
          </cell>
          <cell r="AE361">
            <v>2017</v>
          </cell>
          <cell r="AH361" t="str">
            <v>Dräger Medical B.V.</v>
          </cell>
          <cell r="AJ361" t="str">
            <v>Dräger Nederland B.V.</v>
          </cell>
          <cell r="AK361">
            <v>0</v>
          </cell>
        </row>
        <row r="362">
          <cell r="E362" t="str">
            <v>NE_07_04_5403</v>
          </cell>
          <cell r="G362" t="str">
            <v>In gebruik</v>
          </cell>
          <cell r="H362" t="str">
            <v>Beoordeeld</v>
          </cell>
          <cell r="I362" t="str">
            <v>Drukregelstation technische perslucht</v>
          </cell>
          <cell r="K362">
            <v>44652</v>
          </cell>
          <cell r="L362" t="str">
            <v>p82.22.82</v>
          </cell>
          <cell r="M362" t="str">
            <v>Drukregelstation</v>
          </cell>
          <cell r="N362" t="str">
            <v>Technische perslucht</v>
          </cell>
          <cell r="O362">
            <v>54</v>
          </cell>
          <cell r="P362" t="str">
            <v>Gassen</v>
          </cell>
          <cell r="Q362" t="str">
            <v>15.54.36</v>
          </cell>
          <cell r="R362" t="str">
            <v>Drukregelstation</v>
          </cell>
          <cell r="Z362">
            <v>43101</v>
          </cell>
          <cell r="AE362">
            <v>2017</v>
          </cell>
          <cell r="AH362" t="str">
            <v>Dräger Medical B.V.</v>
          </cell>
          <cell r="AJ362" t="str">
            <v>Dräger Nederland B.V.</v>
          </cell>
          <cell r="AK362">
            <v>0</v>
          </cell>
        </row>
        <row r="363">
          <cell r="E363" t="str">
            <v>NE_07_XX_5401</v>
          </cell>
          <cell r="F363" t="str">
            <v>NE_AXXX_5401</v>
          </cell>
          <cell r="G363" t="str">
            <v>In gebruik</v>
          </cell>
          <cell r="H363" t="str">
            <v>Beoordeeld</v>
          </cell>
          <cell r="I363" t="str">
            <v>Leidingnet medische gassen NE-07</v>
          </cell>
          <cell r="K363">
            <v>45078</v>
          </cell>
          <cell r="L363" t="str">
            <v>p15.54.34</v>
          </cell>
          <cell r="M363" t="str">
            <v>Leidingnet medicinale gassen</v>
          </cell>
          <cell r="N363" t="str">
            <v>Medische gassen distributiesysteem, leidingnet</v>
          </cell>
          <cell r="O363">
            <v>54</v>
          </cell>
          <cell r="P363" t="str">
            <v>Gassen</v>
          </cell>
          <cell r="Q363" t="str">
            <v>15.54.34</v>
          </cell>
          <cell r="R363" t="str">
            <v>Leidingnet medicinale gassen</v>
          </cell>
          <cell r="Z363">
            <v>42867</v>
          </cell>
          <cell r="AE363">
            <v>2017</v>
          </cell>
          <cell r="AK363">
            <v>206</v>
          </cell>
        </row>
        <row r="364">
          <cell r="E364" t="str">
            <v>NE_08_XX_5401</v>
          </cell>
          <cell r="F364" t="str">
            <v>NE_AXXX_5401</v>
          </cell>
          <cell r="G364" t="str">
            <v>In gebruik</v>
          </cell>
          <cell r="H364" t="str">
            <v>Beoordeeld</v>
          </cell>
          <cell r="I364" t="str">
            <v>Leidingnet medische gassen NE-08</v>
          </cell>
          <cell r="K364">
            <v>45078</v>
          </cell>
          <cell r="L364" t="str">
            <v>p15.54.34</v>
          </cell>
          <cell r="M364" t="str">
            <v>Leidingnet medicinale gassen</v>
          </cell>
          <cell r="N364" t="str">
            <v>Medische gassen distributiesysteem, leidingnet</v>
          </cell>
          <cell r="O364">
            <v>54</v>
          </cell>
          <cell r="P364" t="str">
            <v>Gassen</v>
          </cell>
          <cell r="Q364" t="str">
            <v>15.54.34</v>
          </cell>
          <cell r="R364" t="str">
            <v>Leidingnet medicinale gassen</v>
          </cell>
          <cell r="Z364">
            <v>42867</v>
          </cell>
          <cell r="AE364">
            <v>2017</v>
          </cell>
          <cell r="AK364">
            <v>424</v>
          </cell>
        </row>
        <row r="365">
          <cell r="E365" t="str">
            <v>NE_09_XX_5401</v>
          </cell>
          <cell r="F365" t="str">
            <v>NE_AXXX_5401</v>
          </cell>
          <cell r="G365" t="str">
            <v>In gebruik</v>
          </cell>
          <cell r="H365" t="str">
            <v>Beoordeeld</v>
          </cell>
          <cell r="I365" t="str">
            <v>Leidingnet medische gassen NE-09</v>
          </cell>
          <cell r="K365">
            <v>45078</v>
          </cell>
          <cell r="L365" t="str">
            <v>p15.54.34</v>
          </cell>
          <cell r="M365" t="str">
            <v>Leidingnet medicinale gassen</v>
          </cell>
          <cell r="N365" t="str">
            <v>Medische gassen distributiesysteem, leidingnet</v>
          </cell>
          <cell r="O365">
            <v>54</v>
          </cell>
          <cell r="P365" t="str">
            <v>Gassen</v>
          </cell>
          <cell r="Q365" t="str">
            <v>15.54.34</v>
          </cell>
          <cell r="R365" t="str">
            <v>Leidingnet medicinale gassen</v>
          </cell>
          <cell r="Z365">
            <v>42867</v>
          </cell>
          <cell r="AE365">
            <v>2017</v>
          </cell>
          <cell r="AK365">
            <v>408</v>
          </cell>
        </row>
        <row r="366">
          <cell r="E366" t="str">
            <v>NE_10_XX_5401</v>
          </cell>
          <cell r="F366" t="str">
            <v>NE_AXXX_5401</v>
          </cell>
          <cell r="G366" t="str">
            <v>In gebruik</v>
          </cell>
          <cell r="H366" t="str">
            <v>Beoordeeld</v>
          </cell>
          <cell r="I366" t="str">
            <v>Leidingnet medische gassen NE-10</v>
          </cell>
          <cell r="K366">
            <v>45078</v>
          </cell>
          <cell r="L366" t="str">
            <v>p15.54.34</v>
          </cell>
          <cell r="M366" t="str">
            <v>Leidingnet medicinale gassen</v>
          </cell>
          <cell r="N366" t="str">
            <v>Medische gassen distributiesysteem, leidingnet</v>
          </cell>
          <cell r="O366">
            <v>54</v>
          </cell>
          <cell r="P366" t="str">
            <v>Gassen</v>
          </cell>
          <cell r="Q366" t="str">
            <v>15.54.34</v>
          </cell>
          <cell r="R366" t="str">
            <v>Leidingnet medicinale gassen</v>
          </cell>
          <cell r="Z366">
            <v>42867</v>
          </cell>
          <cell r="AE366">
            <v>2017</v>
          </cell>
          <cell r="AK366">
            <v>416</v>
          </cell>
        </row>
        <row r="367">
          <cell r="E367" t="str">
            <v>NE_11_XX_5401</v>
          </cell>
          <cell r="F367" t="str">
            <v>NE_AXXX_5401</v>
          </cell>
          <cell r="G367" t="str">
            <v>In gebruik</v>
          </cell>
          <cell r="H367" t="str">
            <v>Beoordeeld</v>
          </cell>
          <cell r="I367" t="str">
            <v>Leidingnet medische gassen NE-11</v>
          </cell>
          <cell r="K367">
            <v>45078</v>
          </cell>
          <cell r="L367" t="str">
            <v>p15.54.34</v>
          </cell>
          <cell r="M367" t="str">
            <v>Leidingnet medicinale gassen</v>
          </cell>
          <cell r="N367" t="str">
            <v>Medische gassen distributiesysteem, leidingnet</v>
          </cell>
          <cell r="O367">
            <v>54</v>
          </cell>
          <cell r="P367" t="str">
            <v>Gassen</v>
          </cell>
          <cell r="Q367" t="str">
            <v>15.54.34</v>
          </cell>
          <cell r="R367" t="str">
            <v>Leidingnet medicinale gassen</v>
          </cell>
          <cell r="Z367">
            <v>42867</v>
          </cell>
          <cell r="AE367">
            <v>2017</v>
          </cell>
          <cell r="AK367">
            <v>489</v>
          </cell>
        </row>
        <row r="368">
          <cell r="E368" t="str">
            <v>NE_12_XX_5401</v>
          </cell>
          <cell r="F368" t="str">
            <v>NE_AXXX_5401</v>
          </cell>
          <cell r="G368" t="str">
            <v>In gebruik</v>
          </cell>
          <cell r="H368" t="str">
            <v>Beoordeeld</v>
          </cell>
          <cell r="I368" t="str">
            <v>Leidingnet medische gassen NE-12</v>
          </cell>
          <cell r="K368">
            <v>45078</v>
          </cell>
          <cell r="L368" t="str">
            <v>p15.54.34</v>
          </cell>
          <cell r="M368" t="str">
            <v>Leidingnet medicinale gassen</v>
          </cell>
          <cell r="N368" t="str">
            <v>Medische gassen distributiesysteem, leidingnet</v>
          </cell>
          <cell r="O368">
            <v>54</v>
          </cell>
          <cell r="P368" t="str">
            <v>Gassen</v>
          </cell>
          <cell r="Q368" t="str">
            <v>15.54.34</v>
          </cell>
          <cell r="R368" t="str">
            <v>Leidingnet medicinale gassen</v>
          </cell>
          <cell r="Z368">
            <v>42867</v>
          </cell>
          <cell r="AE368">
            <v>2017</v>
          </cell>
          <cell r="AK368">
            <v>432</v>
          </cell>
        </row>
        <row r="369">
          <cell r="E369" t="str">
            <v>NE_AXXX_5401</v>
          </cell>
          <cell r="G369" t="str">
            <v>In gebruik</v>
          </cell>
          <cell r="H369" t="str">
            <v>Niet-beoordeeld</v>
          </cell>
          <cell r="I369" t="str">
            <v>Leidingnet medische gassen</v>
          </cell>
          <cell r="K369">
            <v>44927</v>
          </cell>
          <cell r="L369" t="str">
            <v>p15.54.34</v>
          </cell>
          <cell r="M369" t="str">
            <v>Leidingnet medicinale gassen</v>
          </cell>
          <cell r="N369" t="str">
            <v>Medische gassen distributiesysteem, leidingnet</v>
          </cell>
          <cell r="O369">
            <v>54</v>
          </cell>
          <cell r="P369" t="str">
            <v>Gassen</v>
          </cell>
          <cell r="Q369" t="str">
            <v>15.54.34</v>
          </cell>
          <cell r="R369" t="str">
            <v>Leidingnet medicinale gassen</v>
          </cell>
          <cell r="Z369">
            <v>42867</v>
          </cell>
          <cell r="AE369">
            <v>2017</v>
          </cell>
          <cell r="AK369">
            <v>2780</v>
          </cell>
        </row>
        <row r="370">
          <cell r="E370" t="str">
            <v>NF_00_XX_5401</v>
          </cell>
          <cell r="F370" t="str">
            <v>NF_AXXX_5401</v>
          </cell>
          <cell r="G370" t="str">
            <v>In gebruik</v>
          </cell>
          <cell r="H370" t="str">
            <v>Beoordeeld</v>
          </cell>
          <cell r="I370" t="str">
            <v>Leidingnet medische gassen NF-00</v>
          </cell>
          <cell r="K370">
            <v>45078</v>
          </cell>
          <cell r="L370" t="str">
            <v>p15.54.34</v>
          </cell>
          <cell r="M370" t="str">
            <v>Leidingnet medicinale gassen</v>
          </cell>
          <cell r="N370" t="str">
            <v>Medische gassen distributiesysteem, leidingnet</v>
          </cell>
          <cell r="O370">
            <v>54</v>
          </cell>
          <cell r="P370" t="str">
            <v>Gassen</v>
          </cell>
          <cell r="Q370" t="str">
            <v>15.54.34</v>
          </cell>
          <cell r="R370" t="str">
            <v>Leidingnet medicinale gassen</v>
          </cell>
          <cell r="Z370">
            <v>42867</v>
          </cell>
          <cell r="AE370">
            <v>2017</v>
          </cell>
          <cell r="AK370">
            <v>161</v>
          </cell>
        </row>
        <row r="371">
          <cell r="E371" t="str">
            <v>NF_01_XX_5401</v>
          </cell>
          <cell r="F371" t="str">
            <v>NF_AXXX_5401</v>
          </cell>
          <cell r="G371" t="str">
            <v>In gebruik</v>
          </cell>
          <cell r="H371" t="str">
            <v>Beoordeeld</v>
          </cell>
          <cell r="I371" t="str">
            <v>Leidingnet medische gassen NF-01</v>
          </cell>
          <cell r="K371">
            <v>45078</v>
          </cell>
          <cell r="L371" t="str">
            <v>p15.54.34</v>
          </cell>
          <cell r="M371" t="str">
            <v>Leidingnet medicinale gassen</v>
          </cell>
          <cell r="N371" t="str">
            <v>Medische gassen distributiesysteem, leidingnet</v>
          </cell>
          <cell r="O371">
            <v>54</v>
          </cell>
          <cell r="P371" t="str">
            <v>Gassen</v>
          </cell>
          <cell r="Q371" t="str">
            <v>15.54.34</v>
          </cell>
          <cell r="R371" t="str">
            <v>Leidingnet medicinale gassen</v>
          </cell>
          <cell r="Z371">
            <v>42867</v>
          </cell>
          <cell r="AE371">
            <v>2017</v>
          </cell>
          <cell r="AK371">
            <v>16</v>
          </cell>
        </row>
        <row r="372">
          <cell r="E372" t="str">
            <v>NF_02_XX_5401</v>
          </cell>
          <cell r="F372" t="str">
            <v>NF_AXXX_5401</v>
          </cell>
          <cell r="G372" t="str">
            <v>In gebruik</v>
          </cell>
          <cell r="H372" t="str">
            <v>Beoordeeld</v>
          </cell>
          <cell r="I372" t="str">
            <v>Leidingnet medische gassen NF-02</v>
          </cell>
          <cell r="K372">
            <v>45078</v>
          </cell>
          <cell r="L372" t="str">
            <v>p15.54.34</v>
          </cell>
          <cell r="M372" t="str">
            <v>Leidingnet medicinale gassen</v>
          </cell>
          <cell r="N372" t="str">
            <v>Medische gassen distributiesysteem, leidingnet</v>
          </cell>
          <cell r="O372">
            <v>54</v>
          </cell>
          <cell r="P372" t="str">
            <v>Gassen</v>
          </cell>
          <cell r="Q372" t="str">
            <v>15.54.34</v>
          </cell>
          <cell r="R372" t="str">
            <v>Leidingnet medicinale gassen</v>
          </cell>
          <cell r="Z372">
            <v>42867</v>
          </cell>
          <cell r="AE372">
            <v>2017</v>
          </cell>
          <cell r="AK372">
            <v>17</v>
          </cell>
        </row>
        <row r="373">
          <cell r="E373" t="str">
            <v>NF_03_XX_5401</v>
          </cell>
          <cell r="F373" t="str">
            <v>NF_AXXX_5401</v>
          </cell>
          <cell r="G373" t="str">
            <v>In gebruik</v>
          </cell>
          <cell r="H373" t="str">
            <v>Beoordeeld</v>
          </cell>
          <cell r="I373" t="str">
            <v>Leidingnet medische gassen NF-03</v>
          </cell>
          <cell r="K373">
            <v>45078</v>
          </cell>
          <cell r="L373" t="str">
            <v>p15.54.34</v>
          </cell>
          <cell r="M373" t="str">
            <v>Leidingnet medicinale gassen</v>
          </cell>
          <cell r="N373" t="str">
            <v>Medische gassen distributiesysteem, leidingnet</v>
          </cell>
          <cell r="O373">
            <v>54</v>
          </cell>
          <cell r="P373" t="str">
            <v>Gassen</v>
          </cell>
          <cell r="Q373" t="str">
            <v>15.54.34</v>
          </cell>
          <cell r="R373" t="str">
            <v>Leidingnet medicinale gassen</v>
          </cell>
          <cell r="Z373">
            <v>42867</v>
          </cell>
          <cell r="AE373">
            <v>2017</v>
          </cell>
          <cell r="AK373">
            <v>53</v>
          </cell>
        </row>
        <row r="374">
          <cell r="E374" t="str">
            <v>NF_04_XX_5401</v>
          </cell>
          <cell r="F374" t="str">
            <v>NF_AXXX_5401</v>
          </cell>
          <cell r="G374" t="str">
            <v>In gebruik</v>
          </cell>
          <cell r="H374" t="str">
            <v>Beoordeeld</v>
          </cell>
          <cell r="I374" t="str">
            <v>Leidingnet medische gassen NF-04</v>
          </cell>
          <cell r="K374">
            <v>45078</v>
          </cell>
          <cell r="L374" t="str">
            <v>p15.54.34</v>
          </cell>
          <cell r="M374" t="str">
            <v>Leidingnet medicinale gassen</v>
          </cell>
          <cell r="N374" t="str">
            <v>Medische gassen distributiesysteem, leidingnet</v>
          </cell>
          <cell r="O374">
            <v>54</v>
          </cell>
          <cell r="P374" t="str">
            <v>Gassen</v>
          </cell>
          <cell r="Q374" t="str">
            <v>15.54.34</v>
          </cell>
          <cell r="R374" t="str">
            <v>Leidingnet medicinale gassen</v>
          </cell>
          <cell r="Z374">
            <v>42867</v>
          </cell>
          <cell r="AE374">
            <v>2017</v>
          </cell>
          <cell r="AK374">
            <v>532</v>
          </cell>
        </row>
        <row r="375">
          <cell r="E375" t="str">
            <v>NF_05_XX_5401</v>
          </cell>
          <cell r="F375" t="str">
            <v>NF_AXXX_5401</v>
          </cell>
          <cell r="G375" t="str">
            <v>In gebruik</v>
          </cell>
          <cell r="H375" t="str">
            <v>Beoordeeld</v>
          </cell>
          <cell r="I375" t="str">
            <v>Leidingnet medische gassen NF-05</v>
          </cell>
          <cell r="K375">
            <v>45078</v>
          </cell>
          <cell r="L375" t="str">
            <v>p15.54.34</v>
          </cell>
          <cell r="M375" t="str">
            <v>Leidingnet medicinale gassen</v>
          </cell>
          <cell r="N375" t="str">
            <v>Medische gassen distributiesysteem, leidingnet</v>
          </cell>
          <cell r="O375">
            <v>54</v>
          </cell>
          <cell r="P375" t="str">
            <v>Gassen</v>
          </cell>
          <cell r="Q375" t="str">
            <v>15.54.34</v>
          </cell>
          <cell r="R375" t="str">
            <v>Leidingnet medicinale gassen</v>
          </cell>
          <cell r="Z375">
            <v>42867</v>
          </cell>
          <cell r="AE375">
            <v>2017</v>
          </cell>
          <cell r="AK375">
            <v>66</v>
          </cell>
        </row>
        <row r="376">
          <cell r="E376" t="str">
            <v>NF_06_XX_5401</v>
          </cell>
          <cell r="F376" t="str">
            <v>NF_AXXX_5401</v>
          </cell>
          <cell r="G376" t="str">
            <v>In gebruik</v>
          </cell>
          <cell r="H376" t="str">
            <v>Beoordeeld</v>
          </cell>
          <cell r="I376" t="str">
            <v>Leidingnet medische gassen NF-06</v>
          </cell>
          <cell r="K376">
            <v>45078</v>
          </cell>
          <cell r="L376" t="str">
            <v>p15.54.34</v>
          </cell>
          <cell r="M376" t="str">
            <v>Leidingnet medicinale gassen</v>
          </cell>
          <cell r="N376" t="str">
            <v>Medische gassen distributiesysteem, leidingnet</v>
          </cell>
          <cell r="O376">
            <v>54</v>
          </cell>
          <cell r="P376" t="str">
            <v>Gassen</v>
          </cell>
          <cell r="Q376" t="str">
            <v>15.54.34</v>
          </cell>
          <cell r="R376" t="str">
            <v>Leidingnet medicinale gassen</v>
          </cell>
          <cell r="Z376">
            <v>42867</v>
          </cell>
          <cell r="AE376">
            <v>2017</v>
          </cell>
          <cell r="AK376">
            <v>251</v>
          </cell>
        </row>
        <row r="377">
          <cell r="E377" t="str">
            <v>NF_07_24_5401</v>
          </cell>
          <cell r="G377" t="str">
            <v>In gebruik</v>
          </cell>
          <cell r="H377" t="str">
            <v>Beoordeeld</v>
          </cell>
          <cell r="I377" t="str">
            <v>Drukregelstation medische zuurstof</v>
          </cell>
          <cell r="K377">
            <v>44652</v>
          </cell>
          <cell r="L377" t="str">
            <v>p82.22.82</v>
          </cell>
          <cell r="M377" t="str">
            <v>Drukregelstation</v>
          </cell>
          <cell r="N377" t="str">
            <v>Reduceercentrale Medische zuurstof / PI.GI.10</v>
          </cell>
          <cell r="O377">
            <v>54</v>
          </cell>
          <cell r="P377" t="str">
            <v>Gassen</v>
          </cell>
          <cell r="Q377" t="str">
            <v>15.54.36</v>
          </cell>
          <cell r="R377" t="str">
            <v>Drukregelstation</v>
          </cell>
          <cell r="Z377">
            <v>43101</v>
          </cell>
          <cell r="AE377">
            <v>2017</v>
          </cell>
          <cell r="AH377" t="str">
            <v>Dräger Medical B.V.</v>
          </cell>
          <cell r="AJ377" t="str">
            <v>Dräger Nederland B.V.</v>
          </cell>
          <cell r="AK377">
            <v>0</v>
          </cell>
        </row>
        <row r="378">
          <cell r="E378" t="str">
            <v>NF_07_24_5402</v>
          </cell>
          <cell r="G378" t="str">
            <v>In gebruik</v>
          </cell>
          <cell r="H378" t="str">
            <v>Beoordeeld</v>
          </cell>
          <cell r="I378" t="str">
            <v>Drukregelstation medische perslucht</v>
          </cell>
          <cell r="K378">
            <v>44652</v>
          </cell>
          <cell r="L378" t="str">
            <v>p82.22.82</v>
          </cell>
          <cell r="M378" t="str">
            <v>Drukregelstation</v>
          </cell>
          <cell r="N378" t="str">
            <v>Reduceercentrale Medische perslucht / PI.GI.10</v>
          </cell>
          <cell r="O378">
            <v>54</v>
          </cell>
          <cell r="P378" t="str">
            <v>Gassen</v>
          </cell>
          <cell r="Q378" t="str">
            <v>15.54.36</v>
          </cell>
          <cell r="R378" t="str">
            <v>Drukregelstation</v>
          </cell>
          <cell r="Z378">
            <v>43101</v>
          </cell>
          <cell r="AE378">
            <v>2017</v>
          </cell>
          <cell r="AH378" t="str">
            <v>Dräger Medical B.V.</v>
          </cell>
          <cell r="AJ378" t="str">
            <v>Dräger Nederland B.V.</v>
          </cell>
          <cell r="AK378">
            <v>0</v>
          </cell>
        </row>
        <row r="379">
          <cell r="E379" t="str">
            <v>NF_07_24_5403</v>
          </cell>
          <cell r="G379" t="str">
            <v>In gebruik</v>
          </cell>
          <cell r="H379" t="str">
            <v>Beoordeeld</v>
          </cell>
          <cell r="I379" t="str">
            <v>Drukregelstation technische perslucht</v>
          </cell>
          <cell r="K379">
            <v>44652</v>
          </cell>
          <cell r="L379" t="str">
            <v>p82.22.82</v>
          </cell>
          <cell r="M379" t="str">
            <v>Drukregelstation</v>
          </cell>
          <cell r="N379" t="str">
            <v>Reduceercentrale Technische perslucht / PI.GI.10</v>
          </cell>
          <cell r="O379">
            <v>54</v>
          </cell>
          <cell r="P379" t="str">
            <v>Gassen</v>
          </cell>
          <cell r="Q379" t="str">
            <v>15.54.36</v>
          </cell>
          <cell r="R379" t="str">
            <v>Drukregelstation</v>
          </cell>
          <cell r="Z379">
            <v>43101</v>
          </cell>
          <cell r="AE379">
            <v>2017</v>
          </cell>
          <cell r="AH379" t="str">
            <v>Dräger Medical B.V.</v>
          </cell>
          <cell r="AJ379" t="str">
            <v>Dräger Nederland B.V.</v>
          </cell>
          <cell r="AK379">
            <v>0</v>
          </cell>
        </row>
        <row r="380">
          <cell r="E380" t="str">
            <v>NF_07_XX_5401</v>
          </cell>
          <cell r="F380" t="str">
            <v>NF_AXXX_5401</v>
          </cell>
          <cell r="G380" t="str">
            <v>In gebruik</v>
          </cell>
          <cell r="H380" t="str">
            <v>Beoordeeld</v>
          </cell>
          <cell r="I380" t="str">
            <v>Leidingnet medische gassen NF-07</v>
          </cell>
          <cell r="K380">
            <v>45078</v>
          </cell>
          <cell r="L380" t="str">
            <v>p15.54.34</v>
          </cell>
          <cell r="M380" t="str">
            <v>Leidingnet medicinale gassen</v>
          </cell>
          <cell r="N380" t="str">
            <v>Medische gassen distributiesysteem, leidingnet</v>
          </cell>
          <cell r="O380">
            <v>54</v>
          </cell>
          <cell r="P380" t="str">
            <v>Gassen</v>
          </cell>
          <cell r="Q380" t="str">
            <v>15.54.34</v>
          </cell>
          <cell r="R380" t="str">
            <v>Leidingnet medicinale gassen</v>
          </cell>
          <cell r="Z380">
            <v>42867</v>
          </cell>
          <cell r="AE380">
            <v>2017</v>
          </cell>
          <cell r="AK380">
            <v>280</v>
          </cell>
        </row>
        <row r="381">
          <cell r="E381" t="str">
            <v>NF_08_XX_5401</v>
          </cell>
          <cell r="F381" t="str">
            <v>NF_AXXX_5401</v>
          </cell>
          <cell r="G381" t="str">
            <v>In gebruik</v>
          </cell>
          <cell r="H381" t="str">
            <v>Beoordeeld</v>
          </cell>
          <cell r="I381" t="str">
            <v>Leidingnet medische gassen NF-08</v>
          </cell>
          <cell r="K381">
            <v>45078</v>
          </cell>
          <cell r="L381" t="str">
            <v>p15.54.34</v>
          </cell>
          <cell r="M381" t="str">
            <v>Leidingnet medicinale gassen</v>
          </cell>
          <cell r="N381" t="str">
            <v>Medische gassen distributiesysteem, leidingnet</v>
          </cell>
          <cell r="O381">
            <v>54</v>
          </cell>
          <cell r="P381" t="str">
            <v>Gassen</v>
          </cell>
          <cell r="Q381" t="str">
            <v>15.54.34</v>
          </cell>
          <cell r="R381" t="str">
            <v>Leidingnet medicinale gassen</v>
          </cell>
          <cell r="Z381">
            <v>42867</v>
          </cell>
          <cell r="AE381">
            <v>2017</v>
          </cell>
          <cell r="AK381">
            <v>554</v>
          </cell>
        </row>
        <row r="382">
          <cell r="E382" t="str">
            <v>NF_09_XX_5401</v>
          </cell>
          <cell r="F382" t="str">
            <v>NF_AXXX_5401</v>
          </cell>
          <cell r="G382" t="str">
            <v>In gebruik</v>
          </cell>
          <cell r="H382" t="str">
            <v>Beoordeeld</v>
          </cell>
          <cell r="I382" t="str">
            <v>Leidingnet medische gassen NF-09</v>
          </cell>
          <cell r="K382">
            <v>45078</v>
          </cell>
          <cell r="L382" t="str">
            <v>p15.54.34</v>
          </cell>
          <cell r="M382" t="str">
            <v>Leidingnet medicinale gassen</v>
          </cell>
          <cell r="N382" t="str">
            <v>Medische gassen distributiesysteem, leidingnet</v>
          </cell>
          <cell r="O382">
            <v>54</v>
          </cell>
          <cell r="P382" t="str">
            <v>Gassen</v>
          </cell>
          <cell r="Q382" t="str">
            <v>15.54.34</v>
          </cell>
          <cell r="R382" t="str">
            <v>Leidingnet medicinale gassen</v>
          </cell>
          <cell r="Z382">
            <v>42867</v>
          </cell>
          <cell r="AE382">
            <v>2017</v>
          </cell>
          <cell r="AK382">
            <v>604</v>
          </cell>
        </row>
        <row r="383">
          <cell r="E383" t="str">
            <v>NF_10_XX_5401</v>
          </cell>
          <cell r="F383" t="str">
            <v>NF_AXXX_5401</v>
          </cell>
          <cell r="G383" t="str">
            <v>In gebruik</v>
          </cell>
          <cell r="H383" t="str">
            <v>Beoordeeld</v>
          </cell>
          <cell r="I383" t="str">
            <v>Leidingnet medische gassen NF-10</v>
          </cell>
          <cell r="K383">
            <v>45078</v>
          </cell>
          <cell r="L383" t="str">
            <v>p15.54.34</v>
          </cell>
          <cell r="M383" t="str">
            <v>Leidingnet medicinale gassen</v>
          </cell>
          <cell r="N383" t="str">
            <v>Medische gassen distributiesysteem, leidingnet</v>
          </cell>
          <cell r="O383">
            <v>54</v>
          </cell>
          <cell r="P383" t="str">
            <v>Gassen</v>
          </cell>
          <cell r="Q383" t="str">
            <v>15.54.34</v>
          </cell>
          <cell r="R383" t="str">
            <v>Leidingnet medicinale gassen</v>
          </cell>
          <cell r="Z383">
            <v>42867</v>
          </cell>
          <cell r="AE383">
            <v>2017</v>
          </cell>
          <cell r="AK383">
            <v>609</v>
          </cell>
        </row>
        <row r="384">
          <cell r="E384" t="str">
            <v>NF_11_XX_5401</v>
          </cell>
          <cell r="F384" t="str">
            <v>NF_AXXX_5401</v>
          </cell>
          <cell r="G384" t="str">
            <v>In gebruik</v>
          </cell>
          <cell r="H384" t="str">
            <v>Beoordeeld</v>
          </cell>
          <cell r="I384" t="str">
            <v>Leidingnet medische gassen NF-11</v>
          </cell>
          <cell r="K384">
            <v>45078</v>
          </cell>
          <cell r="L384" t="str">
            <v>p15.54.34</v>
          </cell>
          <cell r="M384" t="str">
            <v>Leidingnet medicinale gassen</v>
          </cell>
          <cell r="N384" t="str">
            <v>Medische gassen distributiesysteem, leidingnet</v>
          </cell>
          <cell r="O384">
            <v>54</v>
          </cell>
          <cell r="P384" t="str">
            <v>Gassen</v>
          </cell>
          <cell r="Q384" t="str">
            <v>15.54.34</v>
          </cell>
          <cell r="R384" t="str">
            <v>Leidingnet medicinale gassen</v>
          </cell>
          <cell r="Z384">
            <v>42867</v>
          </cell>
          <cell r="AE384">
            <v>2017</v>
          </cell>
          <cell r="AK384">
            <v>552</v>
          </cell>
        </row>
        <row r="385">
          <cell r="E385" t="str">
            <v>NF_12_XX_5401</v>
          </cell>
          <cell r="F385" t="str">
            <v>NF_AXXX_5401</v>
          </cell>
          <cell r="G385" t="str">
            <v>In gebruik</v>
          </cell>
          <cell r="H385" t="str">
            <v>Beoordeeld</v>
          </cell>
          <cell r="I385" t="str">
            <v>Leidingnet medische gassen NF-12</v>
          </cell>
          <cell r="K385">
            <v>45078</v>
          </cell>
          <cell r="L385" t="str">
            <v>p15.54.34</v>
          </cell>
          <cell r="M385" t="str">
            <v>Leidingnet medicinale gassen</v>
          </cell>
          <cell r="N385" t="str">
            <v>Medische gassen distributiesysteem, leidingnet</v>
          </cell>
          <cell r="O385">
            <v>54</v>
          </cell>
          <cell r="P385" t="str">
            <v>Gassen</v>
          </cell>
          <cell r="Q385" t="str">
            <v>15.54.34</v>
          </cell>
          <cell r="R385" t="str">
            <v>Leidingnet medicinale gassen</v>
          </cell>
          <cell r="Z385">
            <v>42867</v>
          </cell>
          <cell r="AE385">
            <v>2017</v>
          </cell>
          <cell r="AK385">
            <v>604</v>
          </cell>
        </row>
        <row r="386">
          <cell r="E386" t="str">
            <v>NF_AXXX_5401</v>
          </cell>
          <cell r="G386" t="str">
            <v>In gebruik</v>
          </cell>
          <cell r="H386" t="str">
            <v>Niet-beoordeeld</v>
          </cell>
          <cell r="I386" t="str">
            <v>Leidingnet medische gassen</v>
          </cell>
          <cell r="K386">
            <v>44927</v>
          </cell>
          <cell r="L386" t="str">
            <v>p15.54.34</v>
          </cell>
          <cell r="M386" t="str">
            <v>Leidingnet medicinale gassen</v>
          </cell>
          <cell r="N386" t="str">
            <v>Medische gassen distributiesysteem, leidingnet</v>
          </cell>
          <cell r="O386">
            <v>54</v>
          </cell>
          <cell r="P386" t="str">
            <v>Gassen</v>
          </cell>
          <cell r="Q386" t="str">
            <v>15.54.34</v>
          </cell>
          <cell r="R386" t="str">
            <v>Leidingnet medicinale gassen</v>
          </cell>
          <cell r="Z386">
            <v>42867</v>
          </cell>
          <cell r="AE386">
            <v>2017</v>
          </cell>
          <cell r="AK386">
            <v>4685</v>
          </cell>
        </row>
        <row r="387">
          <cell r="E387" t="str">
            <v>NF_S_XX_5401</v>
          </cell>
          <cell r="F387" t="str">
            <v>NF_AXXX_5401</v>
          </cell>
          <cell r="G387" t="str">
            <v>In gebruik</v>
          </cell>
          <cell r="H387" t="str">
            <v>Beoordeeld</v>
          </cell>
          <cell r="I387" t="str">
            <v>Leidingnet medische gassen NF-S</v>
          </cell>
          <cell r="K387">
            <v>45078</v>
          </cell>
          <cell r="L387" t="str">
            <v>p15.54.34</v>
          </cell>
          <cell r="M387" t="str">
            <v>Leidingnet medicinale gassen</v>
          </cell>
          <cell r="N387" t="str">
            <v>Medische gassen distributiesysteem, leidingnet</v>
          </cell>
          <cell r="O387">
            <v>54</v>
          </cell>
          <cell r="P387" t="str">
            <v>Gassen</v>
          </cell>
          <cell r="Q387" t="str">
            <v>15.54.34</v>
          </cell>
          <cell r="R387" t="str">
            <v>Leidingnet medicinale gassen</v>
          </cell>
          <cell r="Z387">
            <v>42867</v>
          </cell>
          <cell r="AE387">
            <v>2017</v>
          </cell>
          <cell r="AK387">
            <v>385</v>
          </cell>
        </row>
        <row r="388">
          <cell r="E388" t="str">
            <v>NG__AXXX_5401</v>
          </cell>
          <cell r="G388" t="str">
            <v>In gebruik</v>
          </cell>
          <cell r="H388" t="str">
            <v>Niet-beoordeeld</v>
          </cell>
          <cell r="I388" t="str">
            <v>Leidingnet medische gassen</v>
          </cell>
          <cell r="K388">
            <v>44927</v>
          </cell>
          <cell r="L388" t="str">
            <v>p15.54.34</v>
          </cell>
          <cell r="M388" t="str">
            <v>Leidingnet medicinale gassen</v>
          </cell>
          <cell r="N388" t="str">
            <v>Medische gassen distributiesysteem, leidingnet</v>
          </cell>
          <cell r="O388">
            <v>54</v>
          </cell>
          <cell r="P388" t="str">
            <v>Gassen</v>
          </cell>
          <cell r="Q388" t="str">
            <v>15.54.34</v>
          </cell>
          <cell r="R388" t="str">
            <v>Leidingnet medicinale gassen</v>
          </cell>
          <cell r="Z388">
            <v>42867</v>
          </cell>
          <cell r="AE388">
            <v>2017</v>
          </cell>
          <cell r="AK388">
            <v>6270</v>
          </cell>
        </row>
        <row r="389">
          <cell r="E389" t="str">
            <v>NG_00_XX_5401</v>
          </cell>
          <cell r="F389" t="str">
            <v>NG__AXXX_5401</v>
          </cell>
          <cell r="G389" t="str">
            <v>In gebruik</v>
          </cell>
          <cell r="H389" t="str">
            <v>Beoordeeld</v>
          </cell>
          <cell r="I389" t="str">
            <v>Leidingnet medische gassen NG-00</v>
          </cell>
          <cell r="K389">
            <v>45078</v>
          </cell>
          <cell r="L389" t="str">
            <v>p15.54.34</v>
          </cell>
          <cell r="M389" t="str">
            <v>Leidingnet medicinale gassen</v>
          </cell>
          <cell r="N389" t="str">
            <v>Medische gassen distributiesysteem, leidingnet</v>
          </cell>
          <cell r="O389">
            <v>54</v>
          </cell>
          <cell r="P389" t="str">
            <v>Gassen</v>
          </cell>
          <cell r="Q389" t="str">
            <v>15.54.34</v>
          </cell>
          <cell r="R389" t="str">
            <v>Leidingnet medicinale gassen</v>
          </cell>
          <cell r="Z389">
            <v>42867</v>
          </cell>
          <cell r="AE389">
            <v>2017</v>
          </cell>
          <cell r="AK389">
            <v>109</v>
          </cell>
        </row>
        <row r="390">
          <cell r="E390" t="str">
            <v>NG_01_XX_5401</v>
          </cell>
          <cell r="F390" t="str">
            <v>NG__AXXX_5401</v>
          </cell>
          <cell r="G390" t="str">
            <v>In gebruik</v>
          </cell>
          <cell r="H390" t="str">
            <v>Beoordeeld</v>
          </cell>
          <cell r="I390" t="str">
            <v>Leidingnet medische gassen NG-01</v>
          </cell>
          <cell r="K390">
            <v>45078</v>
          </cell>
          <cell r="L390" t="str">
            <v>p15.54.34</v>
          </cell>
          <cell r="M390" t="str">
            <v>Leidingnet medicinale gassen</v>
          </cell>
          <cell r="N390" t="str">
            <v>Medische gassen distributiesysteem, leidingnet</v>
          </cell>
          <cell r="O390">
            <v>54</v>
          </cell>
          <cell r="P390" t="str">
            <v>Gassen</v>
          </cell>
          <cell r="Q390" t="str">
            <v>15.54.34</v>
          </cell>
          <cell r="R390" t="str">
            <v>Leidingnet medicinale gassen</v>
          </cell>
          <cell r="Z390">
            <v>42867</v>
          </cell>
          <cell r="AE390">
            <v>2017</v>
          </cell>
          <cell r="AK390">
            <v>20</v>
          </cell>
        </row>
        <row r="391">
          <cell r="E391" t="str">
            <v>NG_03_XX_5401</v>
          </cell>
          <cell r="F391" t="str">
            <v>NG__AXXX_5401</v>
          </cell>
          <cell r="G391" t="str">
            <v>In gebruik</v>
          </cell>
          <cell r="H391" t="str">
            <v>Beoordeeld</v>
          </cell>
          <cell r="I391" t="str">
            <v>Leidingnet medische gassen NG-03</v>
          </cell>
          <cell r="K391">
            <v>45078</v>
          </cell>
          <cell r="L391" t="str">
            <v>p15.54.34</v>
          </cell>
          <cell r="M391" t="str">
            <v>Leidingnet medicinale gassen</v>
          </cell>
          <cell r="N391" t="str">
            <v>Medische gassen distributiesysteem, leidingnet</v>
          </cell>
          <cell r="O391">
            <v>54</v>
          </cell>
          <cell r="P391" t="str">
            <v>Gassen</v>
          </cell>
          <cell r="Q391" t="str">
            <v>15.54.34</v>
          </cell>
          <cell r="R391" t="str">
            <v>Leidingnet medicinale gassen</v>
          </cell>
          <cell r="Z391">
            <v>42867</v>
          </cell>
          <cell r="AE391">
            <v>2017</v>
          </cell>
          <cell r="AK391">
            <v>80</v>
          </cell>
        </row>
        <row r="392">
          <cell r="E392" t="str">
            <v>NG_04_XX_5401</v>
          </cell>
          <cell r="F392" t="str">
            <v>NG__AXXX_5401</v>
          </cell>
          <cell r="G392" t="str">
            <v>In gebruik</v>
          </cell>
          <cell r="H392" t="str">
            <v>Beoordeeld</v>
          </cell>
          <cell r="I392" t="str">
            <v>Leidingnet medische gassen NG-04</v>
          </cell>
          <cell r="K392">
            <v>45078</v>
          </cell>
          <cell r="L392" t="str">
            <v>p15.54.34</v>
          </cell>
          <cell r="M392" t="str">
            <v>Leidingnet medicinale gassen</v>
          </cell>
          <cell r="N392" t="str">
            <v>Medische gassen distributiesysteem, leidingnet</v>
          </cell>
          <cell r="O392">
            <v>54</v>
          </cell>
          <cell r="P392" t="str">
            <v>Gassen</v>
          </cell>
          <cell r="Q392" t="str">
            <v>15.54.34</v>
          </cell>
          <cell r="R392" t="str">
            <v>Leidingnet medicinale gassen</v>
          </cell>
          <cell r="Z392">
            <v>42867</v>
          </cell>
          <cell r="AE392">
            <v>2017</v>
          </cell>
          <cell r="AK392">
            <v>669</v>
          </cell>
        </row>
        <row r="393">
          <cell r="E393" t="str">
            <v>NG_05_XX_5401</v>
          </cell>
          <cell r="F393" t="str">
            <v>NG__AXXX_5401</v>
          </cell>
          <cell r="G393" t="str">
            <v>In gebruik</v>
          </cell>
          <cell r="H393" t="str">
            <v>Beoordeeld</v>
          </cell>
          <cell r="I393" t="str">
            <v>Leidingnet medische gassen NG-05</v>
          </cell>
          <cell r="K393">
            <v>45078</v>
          </cell>
          <cell r="L393" t="str">
            <v>p15.54.34</v>
          </cell>
          <cell r="M393" t="str">
            <v>Leidingnet medicinale gassen</v>
          </cell>
          <cell r="N393" t="str">
            <v>Medische gassen distributiesysteem, leidingnet</v>
          </cell>
          <cell r="O393">
            <v>54</v>
          </cell>
          <cell r="P393" t="str">
            <v>Gassen</v>
          </cell>
          <cell r="Q393" t="str">
            <v>15.54.34</v>
          </cell>
          <cell r="R393" t="str">
            <v>Leidingnet medicinale gassen</v>
          </cell>
          <cell r="Z393">
            <v>42867</v>
          </cell>
          <cell r="AE393">
            <v>2017</v>
          </cell>
          <cell r="AK393">
            <v>216</v>
          </cell>
        </row>
        <row r="394">
          <cell r="E394" t="str">
            <v>NG_06_XX_5401</v>
          </cell>
          <cell r="F394" t="str">
            <v>NG__AXXX_5401</v>
          </cell>
          <cell r="G394" t="str">
            <v>In gebruik</v>
          </cell>
          <cell r="H394" t="str">
            <v>Beoordeeld</v>
          </cell>
          <cell r="I394" t="str">
            <v>Leidingnet medische gassen NG-06</v>
          </cell>
          <cell r="K394">
            <v>45078</v>
          </cell>
          <cell r="L394" t="str">
            <v>p15.54.34</v>
          </cell>
          <cell r="M394" t="str">
            <v>Leidingnet medicinale gassen</v>
          </cell>
          <cell r="N394" t="str">
            <v>Medische gassen distributiesysteem, leidingnet</v>
          </cell>
          <cell r="O394">
            <v>54</v>
          </cell>
          <cell r="P394" t="str">
            <v>Gassen</v>
          </cell>
          <cell r="Q394" t="str">
            <v>15.54.34</v>
          </cell>
          <cell r="R394" t="str">
            <v>Leidingnet medicinale gassen</v>
          </cell>
          <cell r="Z394">
            <v>42867</v>
          </cell>
          <cell r="AE394">
            <v>2017</v>
          </cell>
          <cell r="AK394">
            <v>498</v>
          </cell>
        </row>
        <row r="395">
          <cell r="E395" t="str">
            <v>NG_07_24_5401</v>
          </cell>
          <cell r="G395" t="str">
            <v>In gebruik</v>
          </cell>
          <cell r="H395" t="str">
            <v>Beoordeeld</v>
          </cell>
          <cell r="I395" t="str">
            <v>Drukregelstation technische perslucht</v>
          </cell>
          <cell r="K395">
            <v>44652</v>
          </cell>
          <cell r="L395" t="str">
            <v>p82.22.82</v>
          </cell>
          <cell r="M395" t="str">
            <v>Drukregelstation</v>
          </cell>
          <cell r="N395" t="str">
            <v>Reduceerstation Technisch perslucht</v>
          </cell>
          <cell r="O395">
            <v>54</v>
          </cell>
          <cell r="P395" t="str">
            <v>Gassen</v>
          </cell>
          <cell r="Q395" t="str">
            <v>15.54.36</v>
          </cell>
          <cell r="R395" t="str">
            <v>Drukregelstation</v>
          </cell>
          <cell r="Z395">
            <v>43101</v>
          </cell>
          <cell r="AE395">
            <v>2017</v>
          </cell>
          <cell r="AH395" t="str">
            <v>Dräger Medical B.V.</v>
          </cell>
          <cell r="AJ395" t="str">
            <v>Dräger Nederland B.V.</v>
          </cell>
          <cell r="AK395">
            <v>0</v>
          </cell>
        </row>
        <row r="396">
          <cell r="E396" t="str">
            <v>NG_07_24_5402</v>
          </cell>
          <cell r="G396" t="str">
            <v>In gebruik</v>
          </cell>
          <cell r="H396" t="str">
            <v>Beoordeeld</v>
          </cell>
          <cell r="I396" t="str">
            <v>Drukregelstation medische perslucht</v>
          </cell>
          <cell r="K396">
            <v>44652</v>
          </cell>
          <cell r="L396" t="str">
            <v>p82.22.82</v>
          </cell>
          <cell r="M396" t="str">
            <v>Drukregelstation</v>
          </cell>
          <cell r="N396" t="str">
            <v>Reduceerstation Medische perslucht</v>
          </cell>
          <cell r="O396">
            <v>54</v>
          </cell>
          <cell r="P396" t="str">
            <v>Gassen</v>
          </cell>
          <cell r="Q396" t="str">
            <v>15.54.36</v>
          </cell>
          <cell r="R396" t="str">
            <v>Drukregelstation</v>
          </cell>
          <cell r="Z396">
            <v>43101</v>
          </cell>
          <cell r="AE396">
            <v>2017</v>
          </cell>
          <cell r="AH396" t="str">
            <v>Dräger Medical B.V.</v>
          </cell>
          <cell r="AJ396" t="str">
            <v>Dräger Nederland B.V.</v>
          </cell>
          <cell r="AK396">
            <v>0</v>
          </cell>
        </row>
        <row r="397">
          <cell r="E397" t="str">
            <v>NG_07_24_5403</v>
          </cell>
          <cell r="G397" t="str">
            <v>In gebruik</v>
          </cell>
          <cell r="H397" t="str">
            <v>Beoordeeld</v>
          </cell>
          <cell r="I397" t="str">
            <v>Drukregelstation medische zuurstof</v>
          </cell>
          <cell r="K397">
            <v>44652</v>
          </cell>
          <cell r="L397" t="str">
            <v>p82.22.82</v>
          </cell>
          <cell r="M397" t="str">
            <v>Drukregelstation</v>
          </cell>
          <cell r="N397" t="str">
            <v>Reduceerstation Zuurstof</v>
          </cell>
          <cell r="O397">
            <v>54</v>
          </cell>
          <cell r="P397" t="str">
            <v>Gassen</v>
          </cell>
          <cell r="Q397" t="str">
            <v>15.54.36</v>
          </cell>
          <cell r="R397" t="str">
            <v>Drukregelstation</v>
          </cell>
          <cell r="Z397">
            <v>43101</v>
          </cell>
          <cell r="AE397">
            <v>2017</v>
          </cell>
          <cell r="AH397" t="str">
            <v>Dräger Medical B.V.</v>
          </cell>
          <cell r="AJ397" t="str">
            <v>Dräger Nederland B.V.</v>
          </cell>
          <cell r="AK397">
            <v>0</v>
          </cell>
        </row>
        <row r="398">
          <cell r="E398" t="str">
            <v>NG_07_XX_5401</v>
          </cell>
          <cell r="F398" t="str">
            <v>NG__AXXX_5401</v>
          </cell>
          <cell r="G398" t="str">
            <v>In gebruik</v>
          </cell>
          <cell r="H398" t="str">
            <v>Beoordeeld</v>
          </cell>
          <cell r="I398" t="str">
            <v>Leidingnet medische gassen NG-07</v>
          </cell>
          <cell r="K398">
            <v>45078</v>
          </cell>
          <cell r="L398" t="str">
            <v>p15.54.34</v>
          </cell>
          <cell r="M398" t="str">
            <v>Leidingnet medicinale gassen</v>
          </cell>
          <cell r="N398" t="str">
            <v>Medische gassen distributiesysteem, leidingnet</v>
          </cell>
          <cell r="O398">
            <v>54</v>
          </cell>
          <cell r="P398" t="str">
            <v>Gassen</v>
          </cell>
          <cell r="Q398" t="str">
            <v>15.54.34</v>
          </cell>
          <cell r="R398" t="str">
            <v>Leidingnet medicinale gassen</v>
          </cell>
          <cell r="Z398">
            <v>42867</v>
          </cell>
          <cell r="AE398">
            <v>2017</v>
          </cell>
          <cell r="AK398">
            <v>590</v>
          </cell>
        </row>
        <row r="399">
          <cell r="E399" t="str">
            <v>NG_08_XX_5401</v>
          </cell>
          <cell r="F399" t="str">
            <v>NG__AXXX_5401</v>
          </cell>
          <cell r="G399" t="str">
            <v>In gebruik</v>
          </cell>
          <cell r="H399" t="str">
            <v>Beoordeeld</v>
          </cell>
          <cell r="I399" t="str">
            <v>Leidingnet medische gassen NG-08</v>
          </cell>
          <cell r="K399">
            <v>45078</v>
          </cell>
          <cell r="L399" t="str">
            <v>p15.54.34</v>
          </cell>
          <cell r="M399" t="str">
            <v>Leidingnet medicinale gassen</v>
          </cell>
          <cell r="N399" t="str">
            <v>Medische gassen distributiesysteem, leidingnet</v>
          </cell>
          <cell r="O399">
            <v>54</v>
          </cell>
          <cell r="P399" t="str">
            <v>Gassen</v>
          </cell>
          <cell r="Q399" t="str">
            <v>15.54.34</v>
          </cell>
          <cell r="R399" t="str">
            <v>Leidingnet medicinale gassen</v>
          </cell>
          <cell r="Z399">
            <v>42867</v>
          </cell>
          <cell r="AE399">
            <v>2017</v>
          </cell>
          <cell r="AK399">
            <v>716</v>
          </cell>
        </row>
        <row r="400">
          <cell r="E400" t="str">
            <v>NG_09_XX_5401</v>
          </cell>
          <cell r="F400" t="str">
            <v>NG__AXXX_5401</v>
          </cell>
          <cell r="G400" t="str">
            <v>In gebruik</v>
          </cell>
          <cell r="H400" t="str">
            <v>Beoordeeld</v>
          </cell>
          <cell r="I400" t="str">
            <v>Leidingnet medische gassen NG-09</v>
          </cell>
          <cell r="K400">
            <v>45078</v>
          </cell>
          <cell r="L400" t="str">
            <v>p15.54.34</v>
          </cell>
          <cell r="M400" t="str">
            <v>Leidingnet medicinale gassen</v>
          </cell>
          <cell r="N400" t="str">
            <v>Medische gassen distributiesysteem, leidingnet</v>
          </cell>
          <cell r="O400">
            <v>54</v>
          </cell>
          <cell r="P400" t="str">
            <v>Gassen</v>
          </cell>
          <cell r="Q400" t="str">
            <v>15.54.34</v>
          </cell>
          <cell r="R400" t="str">
            <v>Leidingnet medicinale gassen</v>
          </cell>
          <cell r="Z400">
            <v>42867</v>
          </cell>
          <cell r="AE400">
            <v>2017</v>
          </cell>
          <cell r="AK400">
            <v>767</v>
          </cell>
        </row>
        <row r="401">
          <cell r="E401" t="str">
            <v>NG_10_XX_5401</v>
          </cell>
          <cell r="F401" t="str">
            <v>NG__AXXX_5401</v>
          </cell>
          <cell r="G401" t="str">
            <v>In gebruik</v>
          </cell>
          <cell r="H401" t="str">
            <v>Beoordeeld</v>
          </cell>
          <cell r="I401" t="str">
            <v>Leidingnet medische gassen NG-10</v>
          </cell>
          <cell r="K401">
            <v>45078</v>
          </cell>
          <cell r="L401" t="str">
            <v>p15.54.34</v>
          </cell>
          <cell r="M401" t="str">
            <v>Leidingnet medicinale gassen</v>
          </cell>
          <cell r="N401" t="str">
            <v>Medische gassen distributiesysteem, leidingnet</v>
          </cell>
          <cell r="O401">
            <v>54</v>
          </cell>
          <cell r="P401" t="str">
            <v>Gassen</v>
          </cell>
          <cell r="Q401" t="str">
            <v>15.54.34</v>
          </cell>
          <cell r="R401" t="str">
            <v>Leidingnet medicinale gassen</v>
          </cell>
          <cell r="Z401">
            <v>42867</v>
          </cell>
          <cell r="AE401">
            <v>2017</v>
          </cell>
          <cell r="AK401">
            <v>738</v>
          </cell>
        </row>
        <row r="402">
          <cell r="E402" t="str">
            <v>NG_11_XX_5401</v>
          </cell>
          <cell r="F402" t="str">
            <v>NG__AXXX_5401</v>
          </cell>
          <cell r="G402" t="str">
            <v>In gebruik</v>
          </cell>
          <cell r="H402" t="str">
            <v>Beoordeeld</v>
          </cell>
          <cell r="I402" t="str">
            <v>Leidingnet medische gassen NG-11</v>
          </cell>
          <cell r="K402">
            <v>45078</v>
          </cell>
          <cell r="L402" t="str">
            <v>p15.54.34</v>
          </cell>
          <cell r="M402" t="str">
            <v>Leidingnet medicinale gassen</v>
          </cell>
          <cell r="N402" t="str">
            <v>Medische gassen distributiesysteem, leidingnet</v>
          </cell>
          <cell r="O402">
            <v>54</v>
          </cell>
          <cell r="P402" t="str">
            <v>Gassen</v>
          </cell>
          <cell r="Q402" t="str">
            <v>15.54.34</v>
          </cell>
          <cell r="R402" t="str">
            <v>Leidingnet medicinale gassen</v>
          </cell>
          <cell r="Z402">
            <v>42867</v>
          </cell>
          <cell r="AE402">
            <v>2017</v>
          </cell>
          <cell r="AK402">
            <v>689</v>
          </cell>
        </row>
        <row r="403">
          <cell r="E403" t="str">
            <v>NG_12_XX_5401</v>
          </cell>
          <cell r="F403" t="str">
            <v>NG__AXXX_5401</v>
          </cell>
          <cell r="G403" t="str">
            <v>In gebruik</v>
          </cell>
          <cell r="H403" t="str">
            <v>Beoordeeld</v>
          </cell>
          <cell r="I403" t="str">
            <v>Leidingnet medische gassen NG-12</v>
          </cell>
          <cell r="K403">
            <v>45078</v>
          </cell>
          <cell r="L403" t="str">
            <v>p15.54.34</v>
          </cell>
          <cell r="M403" t="str">
            <v>Leidingnet medicinale gassen</v>
          </cell>
          <cell r="N403" t="str">
            <v>Medische gassen distributiesysteem, leidingnet</v>
          </cell>
          <cell r="O403">
            <v>54</v>
          </cell>
          <cell r="P403" t="str">
            <v>Gassen</v>
          </cell>
          <cell r="Q403" t="str">
            <v>15.54.34</v>
          </cell>
          <cell r="R403" t="str">
            <v>Leidingnet medicinale gassen</v>
          </cell>
          <cell r="Z403">
            <v>42867</v>
          </cell>
          <cell r="AE403">
            <v>2017</v>
          </cell>
          <cell r="AK403">
            <v>704</v>
          </cell>
        </row>
        <row r="404">
          <cell r="E404" t="str">
            <v>NG_S_XX_5401</v>
          </cell>
          <cell r="F404" t="str">
            <v>NG__AXXX_5401</v>
          </cell>
          <cell r="G404" t="str">
            <v>In gebruik</v>
          </cell>
          <cell r="H404" t="str">
            <v>Beoordeeld</v>
          </cell>
          <cell r="I404" t="str">
            <v>Leidingnet medische gassen NG-S</v>
          </cell>
          <cell r="K404">
            <v>45078</v>
          </cell>
          <cell r="L404" t="str">
            <v>p15.54.34</v>
          </cell>
          <cell r="M404" t="str">
            <v>Leidingnet medicinale gassen</v>
          </cell>
          <cell r="N404" t="str">
            <v>Medische gassen distributiesysteem, leidingnet</v>
          </cell>
          <cell r="O404">
            <v>54</v>
          </cell>
          <cell r="P404" t="str">
            <v>Gassen</v>
          </cell>
          <cell r="Q404" t="str">
            <v>15.54.34</v>
          </cell>
          <cell r="R404" t="str">
            <v>Leidingnet medicinale gassen</v>
          </cell>
          <cell r="Z404">
            <v>42867</v>
          </cell>
          <cell r="AE404">
            <v>2017</v>
          </cell>
          <cell r="AK404">
            <v>472</v>
          </cell>
        </row>
        <row r="405">
          <cell r="E405" t="str">
            <v>NS__AXXX_5401</v>
          </cell>
          <cell r="G405" t="str">
            <v>In gebruik</v>
          </cell>
          <cell r="H405" t="str">
            <v>Niet-beoordeeld</v>
          </cell>
          <cell r="I405" t="str">
            <v>Leidingnet medische gassen</v>
          </cell>
          <cell r="K405">
            <v>44927</v>
          </cell>
          <cell r="L405" t="str">
            <v>p15.54.34</v>
          </cell>
          <cell r="M405" t="str">
            <v>Leidingnet medicinale gassen</v>
          </cell>
          <cell r="N405" t="str">
            <v>Medische gassen distributiesysteem, leidingnet</v>
          </cell>
          <cell r="O405">
            <v>54</v>
          </cell>
          <cell r="P405" t="str">
            <v>Gassen</v>
          </cell>
          <cell r="Q405" t="str">
            <v>15.54.34</v>
          </cell>
          <cell r="R405" t="str">
            <v>Leidingnet medicinale gassen</v>
          </cell>
          <cell r="Z405">
            <v>42867</v>
          </cell>
          <cell r="AE405">
            <v>2017</v>
          </cell>
          <cell r="AK405">
            <v>5584</v>
          </cell>
        </row>
        <row r="406">
          <cell r="E406" t="str">
            <v>NS_00_XX_5401</v>
          </cell>
          <cell r="F406" t="str">
            <v>NS__AXXX_5401</v>
          </cell>
          <cell r="G406" t="str">
            <v>In gebruik</v>
          </cell>
          <cell r="H406" t="str">
            <v>Beoordeeld</v>
          </cell>
          <cell r="I406" t="str">
            <v>Leidingnet medische gassen NS-00</v>
          </cell>
          <cell r="K406">
            <v>45078</v>
          </cell>
          <cell r="L406" t="str">
            <v>p15.54.34</v>
          </cell>
          <cell r="M406" t="str">
            <v>Leidingnet medicinale gassen</v>
          </cell>
          <cell r="N406" t="str">
            <v>Medische gassen distributiesysteem, leidingnet</v>
          </cell>
          <cell r="O406">
            <v>54</v>
          </cell>
          <cell r="P406" t="str">
            <v>Gassen</v>
          </cell>
          <cell r="Q406" t="str">
            <v>15.54.34</v>
          </cell>
          <cell r="R406" t="str">
            <v>Leidingnet medicinale gassen</v>
          </cell>
          <cell r="Z406">
            <v>42867</v>
          </cell>
          <cell r="AE406">
            <v>2017</v>
          </cell>
          <cell r="AK406">
            <v>8</v>
          </cell>
        </row>
        <row r="407">
          <cell r="E407" t="str">
            <v>NS_01_XX_5401</v>
          </cell>
          <cell r="F407" t="str">
            <v>NS__AXXX_5401</v>
          </cell>
          <cell r="G407" t="str">
            <v>In gebruik</v>
          </cell>
          <cell r="H407" t="str">
            <v>Beoordeeld</v>
          </cell>
          <cell r="I407" t="str">
            <v>Leidingnet medische gassen NS-01</v>
          </cell>
          <cell r="K407">
            <v>45078</v>
          </cell>
          <cell r="L407" t="str">
            <v>p15.54.34</v>
          </cell>
          <cell r="M407" t="str">
            <v>Leidingnet medicinale gassen</v>
          </cell>
          <cell r="N407" t="str">
            <v>Medische gassen distributiesysteem, leidingnet</v>
          </cell>
          <cell r="O407">
            <v>54</v>
          </cell>
          <cell r="P407" t="str">
            <v>Gassen</v>
          </cell>
          <cell r="Q407" t="str">
            <v>15.54.34</v>
          </cell>
          <cell r="R407" t="str">
            <v>Leidingnet medicinale gassen</v>
          </cell>
          <cell r="Z407">
            <v>42867</v>
          </cell>
          <cell r="AE407">
            <v>2017</v>
          </cell>
          <cell r="AK407">
            <v>11</v>
          </cell>
        </row>
        <row r="408">
          <cell r="E408" t="str">
            <v>NS_02_XX_5401</v>
          </cell>
          <cell r="F408" t="str">
            <v>NS__AXXX_5401</v>
          </cell>
          <cell r="G408" t="str">
            <v>In gebruik</v>
          </cell>
          <cell r="H408" t="str">
            <v>Beoordeeld</v>
          </cell>
          <cell r="I408" t="str">
            <v>Leidingnet medische gassen NS-02</v>
          </cell>
          <cell r="K408">
            <v>45078</v>
          </cell>
          <cell r="L408" t="str">
            <v>p15.54.34</v>
          </cell>
          <cell r="M408" t="str">
            <v>Leidingnet medicinale gassen</v>
          </cell>
          <cell r="N408" t="str">
            <v>Medische gassen distributiesysteem, leidingnet</v>
          </cell>
          <cell r="O408">
            <v>54</v>
          </cell>
          <cell r="P408" t="str">
            <v>Gassen</v>
          </cell>
          <cell r="Q408" t="str">
            <v>15.54.34</v>
          </cell>
          <cell r="R408" t="str">
            <v>Leidingnet medicinale gassen</v>
          </cell>
          <cell r="Z408">
            <v>42867</v>
          </cell>
          <cell r="AE408">
            <v>2017</v>
          </cell>
          <cell r="AK408">
            <v>286</v>
          </cell>
        </row>
        <row r="409">
          <cell r="E409" t="str">
            <v>NS_03_XX_5401</v>
          </cell>
          <cell r="F409" t="str">
            <v>NS__AXXX_5401</v>
          </cell>
          <cell r="G409" t="str">
            <v>In gebruik</v>
          </cell>
          <cell r="H409" t="str">
            <v>Beoordeeld</v>
          </cell>
          <cell r="I409" t="str">
            <v>Leidingnet medische gassen NS-03</v>
          </cell>
          <cell r="K409">
            <v>45078</v>
          </cell>
          <cell r="L409" t="str">
            <v>p15.54.34</v>
          </cell>
          <cell r="M409" t="str">
            <v>Leidingnet medicinale gassen</v>
          </cell>
          <cell r="N409" t="str">
            <v>Medische gassen distributiesysteem, leidingnet</v>
          </cell>
          <cell r="O409">
            <v>54</v>
          </cell>
          <cell r="P409" t="str">
            <v>Gassen</v>
          </cell>
          <cell r="Q409" t="str">
            <v>15.54.34</v>
          </cell>
          <cell r="R409" t="str">
            <v>Leidingnet medicinale gassen</v>
          </cell>
          <cell r="Z409">
            <v>42867</v>
          </cell>
          <cell r="AE409">
            <v>2017</v>
          </cell>
          <cell r="AK409">
            <v>517</v>
          </cell>
        </row>
        <row r="410">
          <cell r="E410" t="str">
            <v>NS_04_XX_5401</v>
          </cell>
          <cell r="F410" t="str">
            <v>NS__AXXX_5401</v>
          </cell>
          <cell r="G410" t="str">
            <v>In gebruik</v>
          </cell>
          <cell r="H410" t="str">
            <v>Beoordeeld</v>
          </cell>
          <cell r="I410" t="str">
            <v>Leidingnet medische gassen NS-04</v>
          </cell>
          <cell r="K410">
            <v>45078</v>
          </cell>
          <cell r="L410" t="str">
            <v>p15.54.34</v>
          </cell>
          <cell r="M410" t="str">
            <v>Leidingnet medicinale gassen</v>
          </cell>
          <cell r="N410" t="str">
            <v>Medische gassen distributiesysteem, leidingnet</v>
          </cell>
          <cell r="O410">
            <v>54</v>
          </cell>
          <cell r="P410" t="str">
            <v>Gassen</v>
          </cell>
          <cell r="Q410" t="str">
            <v>15.54.34</v>
          </cell>
          <cell r="R410" t="str">
            <v>Leidingnet medicinale gassen</v>
          </cell>
          <cell r="Z410">
            <v>42867</v>
          </cell>
          <cell r="AE410">
            <v>2017</v>
          </cell>
          <cell r="AK410">
            <v>1073</v>
          </cell>
        </row>
        <row r="411">
          <cell r="E411" t="str">
            <v>NS_05_XX_5401</v>
          </cell>
          <cell r="F411" t="str">
            <v>NS__AXXX_5401</v>
          </cell>
          <cell r="G411" t="str">
            <v>In gebruik</v>
          </cell>
          <cell r="H411" t="str">
            <v>Beoordeeld</v>
          </cell>
          <cell r="I411" t="str">
            <v>Leidingnet medische gassen NS-05</v>
          </cell>
          <cell r="K411">
            <v>45078</v>
          </cell>
          <cell r="L411" t="str">
            <v>p15.54.34</v>
          </cell>
          <cell r="M411" t="str">
            <v>Leidingnet medicinale gassen</v>
          </cell>
          <cell r="N411" t="str">
            <v>Medische gassen distributiesysteem, leidingnet</v>
          </cell>
          <cell r="O411">
            <v>54</v>
          </cell>
          <cell r="P411" t="str">
            <v>Gassen</v>
          </cell>
          <cell r="Q411" t="str">
            <v>15.54.34</v>
          </cell>
          <cell r="R411" t="str">
            <v>Leidingnet medicinale gassen</v>
          </cell>
          <cell r="Z411">
            <v>42867</v>
          </cell>
          <cell r="AE411">
            <v>2017</v>
          </cell>
          <cell r="AK411">
            <v>539</v>
          </cell>
        </row>
        <row r="412">
          <cell r="E412" t="str">
            <v>NS_06_XX_5401</v>
          </cell>
          <cell r="F412" t="str">
            <v>NS__AXXX_5401</v>
          </cell>
          <cell r="G412" t="str">
            <v>In gebruik</v>
          </cell>
          <cell r="H412" t="str">
            <v>Beoordeeld</v>
          </cell>
          <cell r="I412" t="str">
            <v>Leidingnet medische gassen NS-06</v>
          </cell>
          <cell r="K412">
            <v>45078</v>
          </cell>
          <cell r="L412" t="str">
            <v>p15.54.34</v>
          </cell>
          <cell r="M412" t="str">
            <v>Leidingnet medicinale gassen</v>
          </cell>
          <cell r="N412" t="str">
            <v>Medische gassen distributiesysteem, leidingnet</v>
          </cell>
          <cell r="O412">
            <v>54</v>
          </cell>
          <cell r="P412" t="str">
            <v>Gassen</v>
          </cell>
          <cell r="Q412" t="str">
            <v>15.54.34</v>
          </cell>
          <cell r="R412" t="str">
            <v>Leidingnet medicinale gassen</v>
          </cell>
          <cell r="Z412">
            <v>42867</v>
          </cell>
          <cell r="AE412">
            <v>2017</v>
          </cell>
          <cell r="AK412">
            <v>2041</v>
          </cell>
        </row>
        <row r="413">
          <cell r="E413" t="str">
            <v>NS_07_44_5401</v>
          </cell>
          <cell r="G413" t="str">
            <v>In gebruik</v>
          </cell>
          <cell r="H413" t="str">
            <v>Beoordeeld</v>
          </cell>
          <cell r="I413" t="str">
            <v>Drukregelstation technische perslucht</v>
          </cell>
          <cell r="K413">
            <v>44652</v>
          </cell>
          <cell r="L413" t="str">
            <v>p82.22.82</v>
          </cell>
          <cell r="M413" t="str">
            <v>Drukregelstation</v>
          </cell>
          <cell r="O413">
            <v>54</v>
          </cell>
          <cell r="P413" t="str">
            <v>Gassen</v>
          </cell>
          <cell r="Q413" t="str">
            <v>15.54.36</v>
          </cell>
          <cell r="R413" t="str">
            <v>Drukregelstation</v>
          </cell>
          <cell r="Z413">
            <v>43101</v>
          </cell>
          <cell r="AE413">
            <v>2017</v>
          </cell>
          <cell r="AH413" t="str">
            <v>Dräger Medical B.V.</v>
          </cell>
          <cell r="AJ413" t="str">
            <v>Dräger Nederland B.V.</v>
          </cell>
          <cell r="AK413">
            <v>0</v>
          </cell>
        </row>
        <row r="414">
          <cell r="E414" t="str">
            <v>NS_07_44_5402</v>
          </cell>
          <cell r="G414" t="str">
            <v>In gebruik</v>
          </cell>
          <cell r="H414" t="str">
            <v>Beoordeeld</v>
          </cell>
          <cell r="I414" t="str">
            <v>Drukregelstation medische zuurstof</v>
          </cell>
          <cell r="K414">
            <v>44652</v>
          </cell>
          <cell r="L414" t="str">
            <v>p82.22.82</v>
          </cell>
          <cell r="M414" t="str">
            <v>Drukregelstation</v>
          </cell>
          <cell r="O414">
            <v>54</v>
          </cell>
          <cell r="P414" t="str">
            <v>Gassen</v>
          </cell>
          <cell r="Q414" t="str">
            <v>15.54.36</v>
          </cell>
          <cell r="R414" t="str">
            <v>Drukregelstation</v>
          </cell>
          <cell r="Z414">
            <v>43101</v>
          </cell>
          <cell r="AE414">
            <v>2017</v>
          </cell>
          <cell r="AH414" t="str">
            <v>Dräger Medical B.V.</v>
          </cell>
          <cell r="AJ414" t="str">
            <v>Dräger Nederland B.V.</v>
          </cell>
          <cell r="AK414">
            <v>0</v>
          </cell>
        </row>
        <row r="415">
          <cell r="E415" t="str">
            <v>NS_07_44_5403</v>
          </cell>
          <cell r="G415" t="str">
            <v>In gebruik</v>
          </cell>
          <cell r="H415" t="str">
            <v>Beoordeeld</v>
          </cell>
          <cell r="I415" t="str">
            <v>Drukregelstation medische perslucht</v>
          </cell>
          <cell r="K415">
            <v>44652</v>
          </cell>
          <cell r="L415" t="str">
            <v>p82.22.82</v>
          </cell>
          <cell r="M415" t="str">
            <v>Drukregelstation</v>
          </cell>
          <cell r="O415">
            <v>54</v>
          </cell>
          <cell r="P415" t="str">
            <v>Gassen</v>
          </cell>
          <cell r="Q415" t="str">
            <v>15.54.36</v>
          </cell>
          <cell r="R415" t="str">
            <v>Drukregelstation</v>
          </cell>
          <cell r="Z415">
            <v>43101</v>
          </cell>
          <cell r="AE415">
            <v>2017</v>
          </cell>
          <cell r="AH415" t="str">
            <v>Dräger Medical B.V.</v>
          </cell>
          <cell r="AJ415" t="str">
            <v>Dräger Nederland B.V.</v>
          </cell>
          <cell r="AK415">
            <v>0</v>
          </cell>
        </row>
        <row r="416">
          <cell r="E416" t="str">
            <v>NS_07_XX_5401</v>
          </cell>
          <cell r="F416" t="str">
            <v>NS__AXXX_5401</v>
          </cell>
          <cell r="G416" t="str">
            <v>In gebruik</v>
          </cell>
          <cell r="H416" t="str">
            <v>Beoordeeld</v>
          </cell>
          <cell r="I416" t="str">
            <v>Leidingnet medische gassen NS-07</v>
          </cell>
          <cell r="K416">
            <v>45078</v>
          </cell>
          <cell r="L416" t="str">
            <v>p15.54.34</v>
          </cell>
          <cell r="M416" t="str">
            <v>Leidingnet medicinale gassen</v>
          </cell>
          <cell r="N416" t="str">
            <v>Medische gassen distributiesysteem, leidingnet</v>
          </cell>
          <cell r="O416">
            <v>54</v>
          </cell>
          <cell r="P416" t="str">
            <v>Gassen</v>
          </cell>
          <cell r="Q416" t="str">
            <v>15.54.34</v>
          </cell>
          <cell r="R416" t="str">
            <v>Leidingnet medicinale gassen</v>
          </cell>
          <cell r="Z416">
            <v>42867</v>
          </cell>
          <cell r="AE416">
            <v>2017</v>
          </cell>
          <cell r="AK416">
            <v>622</v>
          </cell>
        </row>
        <row r="417">
          <cell r="E417" t="str">
            <v>NS_S_XX_5401</v>
          </cell>
          <cell r="F417" t="str">
            <v>NS__AXXX_5401</v>
          </cell>
          <cell r="G417" t="str">
            <v>In gebruik</v>
          </cell>
          <cell r="H417" t="str">
            <v>Beoordeeld</v>
          </cell>
          <cell r="I417" t="str">
            <v>Leidingnet medische gassen NS-S</v>
          </cell>
          <cell r="K417">
            <v>45078</v>
          </cell>
          <cell r="L417" t="str">
            <v>p15.54.34</v>
          </cell>
          <cell r="M417" t="str">
            <v>Leidingnet medicinale gassen</v>
          </cell>
          <cell r="N417" t="str">
            <v>Medische gassen distributiesysteem, leidingnet</v>
          </cell>
          <cell r="O417">
            <v>54</v>
          </cell>
          <cell r="P417" t="str">
            <v>Gassen</v>
          </cell>
          <cell r="Q417" t="str">
            <v>15.54.34</v>
          </cell>
          <cell r="R417" t="str">
            <v>Leidingnet medicinale gassen</v>
          </cell>
          <cell r="Z417">
            <v>42867</v>
          </cell>
          <cell r="AE417">
            <v>2017</v>
          </cell>
          <cell r="AK417">
            <v>487</v>
          </cell>
        </row>
        <row r="418">
          <cell r="E418" t="str">
            <v>NT__AXXX_5401</v>
          </cell>
          <cell r="G418" t="str">
            <v>In gebruik</v>
          </cell>
          <cell r="H418" t="str">
            <v>Niet-beoordeeld</v>
          </cell>
          <cell r="I418" t="str">
            <v>Leidingnet medische gassen</v>
          </cell>
          <cell r="K418">
            <v>44927</v>
          </cell>
          <cell r="L418" t="str">
            <v>p15.54.34</v>
          </cell>
          <cell r="M418" t="str">
            <v>Leidingnet medicinale gassen</v>
          </cell>
          <cell r="N418" t="str">
            <v>Medische gassen distributiesysteem, leidingnet</v>
          </cell>
          <cell r="O418">
            <v>54</v>
          </cell>
          <cell r="P418" t="str">
            <v>Gassen</v>
          </cell>
          <cell r="Q418" t="str">
            <v>15.54.34</v>
          </cell>
          <cell r="R418" t="str">
            <v>Leidingnet medicinale gassen</v>
          </cell>
          <cell r="Z418">
            <v>42867</v>
          </cell>
          <cell r="AE418">
            <v>2017</v>
          </cell>
          <cell r="AK418">
            <v>3281</v>
          </cell>
        </row>
        <row r="419">
          <cell r="E419" t="str">
            <v>NT_00_XX_5401</v>
          </cell>
          <cell r="F419" t="str">
            <v>NT__AXXX_5401</v>
          </cell>
          <cell r="G419" t="str">
            <v>In gebruik</v>
          </cell>
          <cell r="H419" t="str">
            <v>Beoordeeld</v>
          </cell>
          <cell r="I419" t="str">
            <v>Leidingnet medische gassen NT-00</v>
          </cell>
          <cell r="K419">
            <v>45078</v>
          </cell>
          <cell r="L419" t="str">
            <v>p15.54.34</v>
          </cell>
          <cell r="M419" t="str">
            <v>Leidingnet medicinale gassen</v>
          </cell>
          <cell r="N419" t="str">
            <v>Medische gassen distributiesysteem, leidingnet</v>
          </cell>
          <cell r="O419">
            <v>54</v>
          </cell>
          <cell r="P419" t="str">
            <v>Gassen</v>
          </cell>
          <cell r="Q419" t="str">
            <v>15.54.34</v>
          </cell>
          <cell r="R419" t="str">
            <v>Leidingnet medicinale gassen</v>
          </cell>
          <cell r="Z419">
            <v>42867</v>
          </cell>
          <cell r="AE419">
            <v>2017</v>
          </cell>
          <cell r="AK419">
            <v>10</v>
          </cell>
        </row>
        <row r="420">
          <cell r="E420" t="str">
            <v>NT_01_XX_5401</v>
          </cell>
          <cell r="F420" t="str">
            <v>NT__AXXX_5401</v>
          </cell>
          <cell r="G420" t="str">
            <v>In gebruik</v>
          </cell>
          <cell r="H420" t="str">
            <v>Beoordeeld</v>
          </cell>
          <cell r="I420" t="str">
            <v>Leidingnet medische gassen NT-01</v>
          </cell>
          <cell r="K420">
            <v>45078</v>
          </cell>
          <cell r="L420" t="str">
            <v>p15.54.34</v>
          </cell>
          <cell r="M420" t="str">
            <v>Leidingnet medicinale gassen</v>
          </cell>
          <cell r="N420" t="str">
            <v>Medische gassen distributiesysteem, leidingnet</v>
          </cell>
          <cell r="O420">
            <v>54</v>
          </cell>
          <cell r="P420" t="str">
            <v>Gassen</v>
          </cell>
          <cell r="Q420" t="str">
            <v>15.54.34</v>
          </cell>
          <cell r="R420" t="str">
            <v>Leidingnet medicinale gassen</v>
          </cell>
          <cell r="Z420">
            <v>42867</v>
          </cell>
          <cell r="AE420">
            <v>2017</v>
          </cell>
          <cell r="AK420">
            <v>48</v>
          </cell>
        </row>
        <row r="421">
          <cell r="E421" t="str">
            <v>NT_02_XX_5401</v>
          </cell>
          <cell r="F421" t="str">
            <v>NT__AXXX_5401</v>
          </cell>
          <cell r="G421" t="str">
            <v>In gebruik</v>
          </cell>
          <cell r="H421" t="str">
            <v>Beoordeeld</v>
          </cell>
          <cell r="I421" t="str">
            <v>Leidingnet medische gassen NT-02</v>
          </cell>
          <cell r="K421">
            <v>45078</v>
          </cell>
          <cell r="L421" t="str">
            <v>p15.54.34</v>
          </cell>
          <cell r="M421" t="str">
            <v>Leidingnet medicinale gassen</v>
          </cell>
          <cell r="N421" t="str">
            <v>Medische gassen distributiesysteem, leidingnet</v>
          </cell>
          <cell r="O421">
            <v>54</v>
          </cell>
          <cell r="P421" t="str">
            <v>Gassen</v>
          </cell>
          <cell r="Q421" t="str">
            <v>15.54.34</v>
          </cell>
          <cell r="R421" t="str">
            <v>Leidingnet medicinale gassen</v>
          </cell>
          <cell r="Z421">
            <v>42867</v>
          </cell>
          <cell r="AE421">
            <v>2017</v>
          </cell>
          <cell r="AK421">
            <v>325</v>
          </cell>
        </row>
        <row r="422">
          <cell r="E422" t="str">
            <v>NT_03_XX_5401</v>
          </cell>
          <cell r="F422" t="str">
            <v>NT__AXXX_5401</v>
          </cell>
          <cell r="G422" t="str">
            <v>In gebruik</v>
          </cell>
          <cell r="H422" t="str">
            <v>Beoordeeld</v>
          </cell>
          <cell r="I422" t="str">
            <v>Leidingnet medische gassen NT-03</v>
          </cell>
          <cell r="K422">
            <v>45078</v>
          </cell>
          <cell r="L422" t="str">
            <v>p15.54.34</v>
          </cell>
          <cell r="M422" t="str">
            <v>Leidingnet medicinale gassen</v>
          </cell>
          <cell r="N422" t="str">
            <v>Medische gassen distributiesysteem, leidingnet</v>
          </cell>
          <cell r="O422">
            <v>54</v>
          </cell>
          <cell r="P422" t="str">
            <v>Gassen</v>
          </cell>
          <cell r="Q422" t="str">
            <v>15.54.34</v>
          </cell>
          <cell r="R422" t="str">
            <v>Leidingnet medicinale gassen</v>
          </cell>
          <cell r="Z422">
            <v>42867</v>
          </cell>
          <cell r="AE422">
            <v>2017</v>
          </cell>
          <cell r="AK422">
            <v>613</v>
          </cell>
        </row>
        <row r="423">
          <cell r="E423" t="str">
            <v>NT_04_XX_5401</v>
          </cell>
          <cell r="F423" t="str">
            <v>NT__AXXX_5401</v>
          </cell>
          <cell r="G423" t="str">
            <v>In gebruik</v>
          </cell>
          <cell r="H423" t="str">
            <v>Beoordeeld</v>
          </cell>
          <cell r="I423" t="str">
            <v>Leidingnet medische gassen NT-04</v>
          </cell>
          <cell r="K423">
            <v>45078</v>
          </cell>
          <cell r="L423" t="str">
            <v>p15.54.34</v>
          </cell>
          <cell r="M423" t="str">
            <v>Leidingnet medicinale gassen</v>
          </cell>
          <cell r="N423" t="str">
            <v>Medische gassen distributiesysteem, leidingnet</v>
          </cell>
          <cell r="O423">
            <v>54</v>
          </cell>
          <cell r="P423" t="str">
            <v>Gassen</v>
          </cell>
          <cell r="Q423" t="str">
            <v>15.54.34</v>
          </cell>
          <cell r="R423" t="str">
            <v>Leidingnet medicinale gassen</v>
          </cell>
          <cell r="Z423">
            <v>42867</v>
          </cell>
          <cell r="AE423">
            <v>2017</v>
          </cell>
          <cell r="AK423">
            <v>261</v>
          </cell>
        </row>
        <row r="424">
          <cell r="E424" t="str">
            <v>NT_05_XX_5401</v>
          </cell>
          <cell r="F424" t="str">
            <v>NT__AXXX_5401</v>
          </cell>
          <cell r="G424" t="str">
            <v>In gebruik</v>
          </cell>
          <cell r="H424" t="str">
            <v>Beoordeeld</v>
          </cell>
          <cell r="I424" t="str">
            <v>Leidingnet medische gassen NT-05</v>
          </cell>
          <cell r="K424">
            <v>45078</v>
          </cell>
          <cell r="L424" t="str">
            <v>p15.54.34</v>
          </cell>
          <cell r="M424" t="str">
            <v>Leidingnet medicinale gassen</v>
          </cell>
          <cell r="N424" t="str">
            <v>Medische gassen distributiesysteem, leidingnet</v>
          </cell>
          <cell r="O424">
            <v>54</v>
          </cell>
          <cell r="P424" t="str">
            <v>Gassen</v>
          </cell>
          <cell r="Q424" t="str">
            <v>15.54.34</v>
          </cell>
          <cell r="R424" t="str">
            <v>Leidingnet medicinale gassen</v>
          </cell>
          <cell r="Z424">
            <v>42867</v>
          </cell>
          <cell r="AE424">
            <v>2017</v>
          </cell>
          <cell r="AK424">
            <v>21</v>
          </cell>
        </row>
        <row r="425">
          <cell r="E425" t="str">
            <v>NT_06_XX_5401</v>
          </cell>
          <cell r="F425" t="str">
            <v>NT__AXXX_5401</v>
          </cell>
          <cell r="G425" t="str">
            <v>In gebruik</v>
          </cell>
          <cell r="H425" t="str">
            <v>Beoordeeld</v>
          </cell>
          <cell r="I425" t="str">
            <v>Leidingnet medische gassen NT-06</v>
          </cell>
          <cell r="K425">
            <v>45078</v>
          </cell>
          <cell r="L425" t="str">
            <v>p15.54.34</v>
          </cell>
          <cell r="M425" t="str">
            <v>Leidingnet medicinale gassen</v>
          </cell>
          <cell r="N425" t="str">
            <v>Medische gassen distributiesysteem, leidingnet</v>
          </cell>
          <cell r="O425">
            <v>54</v>
          </cell>
          <cell r="P425" t="str">
            <v>Gassen</v>
          </cell>
          <cell r="Q425" t="str">
            <v>15.54.34</v>
          </cell>
          <cell r="R425" t="str">
            <v>Leidingnet medicinale gassen</v>
          </cell>
          <cell r="Z425">
            <v>42867</v>
          </cell>
          <cell r="AE425">
            <v>2017</v>
          </cell>
          <cell r="AK425">
            <v>1186</v>
          </cell>
        </row>
        <row r="426">
          <cell r="E426" t="str">
            <v>NT_07_40_5401</v>
          </cell>
          <cell r="G426" t="str">
            <v>In gebruik</v>
          </cell>
          <cell r="H426" t="str">
            <v>Beoordeeld</v>
          </cell>
          <cell r="I426" t="str">
            <v>Drukregelstation medische zuurstof</v>
          </cell>
          <cell r="K426">
            <v>44652</v>
          </cell>
          <cell r="L426" t="str">
            <v>p82.22.82</v>
          </cell>
          <cell r="M426" t="str">
            <v>Drukregelstation</v>
          </cell>
          <cell r="N426" t="str">
            <v>Reduceer centrale Zuurstof / PI.GI.10</v>
          </cell>
          <cell r="O426">
            <v>54</v>
          </cell>
          <cell r="P426" t="str">
            <v>Gassen</v>
          </cell>
          <cell r="Q426" t="str">
            <v>15.54.36</v>
          </cell>
          <cell r="R426" t="str">
            <v>Drukregelstation</v>
          </cell>
          <cell r="Z426">
            <v>43101</v>
          </cell>
          <cell r="AE426">
            <v>2017</v>
          </cell>
          <cell r="AH426" t="str">
            <v>Dräger Medical B.V.</v>
          </cell>
          <cell r="AJ426" t="str">
            <v>Dräger Nederland B.V.</v>
          </cell>
          <cell r="AK426">
            <v>0</v>
          </cell>
        </row>
        <row r="427">
          <cell r="E427" t="str">
            <v>NT_07_40_5402</v>
          </cell>
          <cell r="G427" t="str">
            <v>In gebruik</v>
          </cell>
          <cell r="H427" t="str">
            <v>Beoordeeld</v>
          </cell>
          <cell r="I427" t="str">
            <v>Drukregelstation medische perslucht</v>
          </cell>
          <cell r="K427">
            <v>44652</v>
          </cell>
          <cell r="L427" t="str">
            <v>p82.22.82</v>
          </cell>
          <cell r="M427" t="str">
            <v>Drukregelstation</v>
          </cell>
          <cell r="N427" t="str">
            <v>Reduceer centrale Perslucht PI.GI.3</v>
          </cell>
          <cell r="O427">
            <v>54</v>
          </cell>
          <cell r="P427" t="str">
            <v>Gassen</v>
          </cell>
          <cell r="Q427" t="str">
            <v>15.54.36</v>
          </cell>
          <cell r="R427" t="str">
            <v>Drukregelstation</v>
          </cell>
          <cell r="Z427">
            <v>43101</v>
          </cell>
          <cell r="AE427">
            <v>2017</v>
          </cell>
          <cell r="AH427" t="str">
            <v>Dräger Medical B.V.</v>
          </cell>
          <cell r="AJ427" t="str">
            <v>Dräger Nederland B.V.</v>
          </cell>
          <cell r="AK427">
            <v>0</v>
          </cell>
        </row>
        <row r="428">
          <cell r="E428" t="str">
            <v>NT_07_40_5403</v>
          </cell>
          <cell r="G428" t="str">
            <v>In gebruik</v>
          </cell>
          <cell r="H428" t="str">
            <v>Beoordeeld</v>
          </cell>
          <cell r="I428" t="str">
            <v>Drukregelstation technische perslucht</v>
          </cell>
          <cell r="K428">
            <v>44652</v>
          </cell>
          <cell r="L428" t="str">
            <v>p82.22.82</v>
          </cell>
          <cell r="M428" t="str">
            <v>Drukregelstation</v>
          </cell>
          <cell r="N428" t="str">
            <v>Reduceer centrale Perslucht PI.GI.3</v>
          </cell>
          <cell r="O428">
            <v>54</v>
          </cell>
          <cell r="P428" t="str">
            <v>Gassen</v>
          </cell>
          <cell r="Q428" t="str">
            <v>15.54.36</v>
          </cell>
          <cell r="R428" t="str">
            <v>Drukregelstation</v>
          </cell>
          <cell r="Z428">
            <v>43101</v>
          </cell>
          <cell r="AE428">
            <v>2017</v>
          </cell>
          <cell r="AH428" t="str">
            <v>Dräger Medical B.V.</v>
          </cell>
          <cell r="AJ428" t="str">
            <v>Dräger Nederland B.V.</v>
          </cell>
          <cell r="AK428">
            <v>0</v>
          </cell>
        </row>
        <row r="429">
          <cell r="E429" t="str">
            <v>NT_07_XX_5401</v>
          </cell>
          <cell r="F429" t="str">
            <v>NT__AXXX_5401</v>
          </cell>
          <cell r="G429" t="str">
            <v>In gebruik</v>
          </cell>
          <cell r="H429" t="str">
            <v>Beoordeeld</v>
          </cell>
          <cell r="I429" t="str">
            <v>Leidingnet medische gassen NT-07</v>
          </cell>
          <cell r="K429">
            <v>45078</v>
          </cell>
          <cell r="L429" t="str">
            <v>p15.54.34</v>
          </cell>
          <cell r="M429" t="str">
            <v>Leidingnet medicinale gassen</v>
          </cell>
          <cell r="N429" t="str">
            <v>Medische gassen distributiesysteem, leidingnet</v>
          </cell>
          <cell r="O429">
            <v>54</v>
          </cell>
          <cell r="P429" t="str">
            <v>Gassen</v>
          </cell>
          <cell r="Q429" t="str">
            <v>15.54.34</v>
          </cell>
          <cell r="R429" t="str">
            <v>Leidingnet medicinale gassen</v>
          </cell>
          <cell r="Z429">
            <v>42867</v>
          </cell>
          <cell r="AE429">
            <v>2017</v>
          </cell>
          <cell r="AK429">
            <v>253</v>
          </cell>
        </row>
        <row r="430">
          <cell r="E430" t="str">
            <v>NT_S_XX_5401</v>
          </cell>
          <cell r="F430" t="str">
            <v>NT__AXXX_5401</v>
          </cell>
          <cell r="G430" t="str">
            <v>In gebruik</v>
          </cell>
          <cell r="H430" t="str">
            <v>Beoordeeld</v>
          </cell>
          <cell r="I430" t="str">
            <v>Leidingnet medische gassen NT-S</v>
          </cell>
          <cell r="K430">
            <v>45078</v>
          </cell>
          <cell r="L430" t="str">
            <v>p15.54.34</v>
          </cell>
          <cell r="M430" t="str">
            <v>Leidingnet medicinale gassen</v>
          </cell>
          <cell r="N430" t="str">
            <v>Medische gassen distributiesysteem, leidingnet</v>
          </cell>
          <cell r="O430">
            <v>54</v>
          </cell>
          <cell r="P430" t="str">
            <v>Gassen</v>
          </cell>
          <cell r="Q430" t="str">
            <v>15.54.34</v>
          </cell>
          <cell r="R430" t="str">
            <v>Leidingnet medicinale gassen</v>
          </cell>
          <cell r="Z430">
            <v>42867</v>
          </cell>
          <cell r="AE430">
            <v>2017</v>
          </cell>
          <cell r="AK430">
            <v>563</v>
          </cell>
        </row>
        <row r="431">
          <cell r="E431" t="str">
            <v>RG__AXXX_5401</v>
          </cell>
          <cell r="G431" t="str">
            <v>In gebruik</v>
          </cell>
          <cell r="H431" t="str">
            <v>Niet-beoordeeld</v>
          </cell>
          <cell r="I431" t="str">
            <v>Leidingnet medische gassen</v>
          </cell>
          <cell r="K431">
            <v>44927</v>
          </cell>
          <cell r="L431" t="str">
            <v>p15.54.34</v>
          </cell>
          <cell r="M431" t="str">
            <v>Leidingnet medicinale gassen</v>
          </cell>
          <cell r="N431" t="str">
            <v>Medische gassen distributiesysteem, leidingnet</v>
          </cell>
          <cell r="O431">
            <v>54</v>
          </cell>
          <cell r="P431" t="str">
            <v>Gassen</v>
          </cell>
          <cell r="Q431" t="str">
            <v>15.54.34</v>
          </cell>
          <cell r="R431" t="str">
            <v>Leidingnet medicinale gassen</v>
          </cell>
          <cell r="Z431">
            <v>42867</v>
          </cell>
          <cell r="AE431">
            <v>2017</v>
          </cell>
          <cell r="AK431">
            <v>5922</v>
          </cell>
        </row>
        <row r="432">
          <cell r="E432" t="str">
            <v>RG_00_XX_5401</v>
          </cell>
          <cell r="F432" t="str">
            <v>RG__AXXX_5401</v>
          </cell>
          <cell r="G432" t="str">
            <v>In gebruik</v>
          </cell>
          <cell r="H432" t="str">
            <v>Beoordeeld</v>
          </cell>
          <cell r="I432" t="str">
            <v>Leidingnet medische gassen RG-00</v>
          </cell>
          <cell r="K432">
            <v>45078</v>
          </cell>
          <cell r="L432" t="str">
            <v>p15.54.34</v>
          </cell>
          <cell r="M432" t="str">
            <v>Leidingnet medicinale gassen</v>
          </cell>
          <cell r="N432" t="str">
            <v>Medische gassen distributiesysteem, leidingnet</v>
          </cell>
          <cell r="O432">
            <v>54</v>
          </cell>
          <cell r="P432" t="str">
            <v>Gassen</v>
          </cell>
          <cell r="Q432" t="str">
            <v>15.54.34</v>
          </cell>
          <cell r="R432" t="str">
            <v>Leidingnet medicinale gassen</v>
          </cell>
          <cell r="Z432">
            <v>42867</v>
          </cell>
          <cell r="AE432">
            <v>2017</v>
          </cell>
          <cell r="AK432">
            <v>157</v>
          </cell>
        </row>
        <row r="433">
          <cell r="E433" t="str">
            <v>RG_01_XX_5401</v>
          </cell>
          <cell r="F433" t="str">
            <v>RG__AXXX_5401</v>
          </cell>
          <cell r="G433" t="str">
            <v>In gebruik</v>
          </cell>
          <cell r="H433" t="str">
            <v>Beoordeeld</v>
          </cell>
          <cell r="I433" t="str">
            <v>Leidingnet medische gassen RG-01</v>
          </cell>
          <cell r="K433">
            <v>45078</v>
          </cell>
          <cell r="L433" t="str">
            <v>p15.54.34</v>
          </cell>
          <cell r="M433" t="str">
            <v>Leidingnet medicinale gassen</v>
          </cell>
          <cell r="N433" t="str">
            <v>Medische gassen distributiesysteem, leidingnet</v>
          </cell>
          <cell r="O433">
            <v>54</v>
          </cell>
          <cell r="P433" t="str">
            <v>Gassen</v>
          </cell>
          <cell r="Q433" t="str">
            <v>15.54.34</v>
          </cell>
          <cell r="R433" t="str">
            <v>Leidingnet medicinale gassen</v>
          </cell>
          <cell r="Z433">
            <v>42867</v>
          </cell>
          <cell r="AE433">
            <v>2017</v>
          </cell>
          <cell r="AK433">
            <v>215</v>
          </cell>
        </row>
        <row r="434">
          <cell r="E434" t="str">
            <v>RG_02_XX_5401</v>
          </cell>
          <cell r="F434" t="str">
            <v>RG__AXXX_5401</v>
          </cell>
          <cell r="G434" t="str">
            <v>In gebruik</v>
          </cell>
          <cell r="H434" t="str">
            <v>Beoordeeld</v>
          </cell>
          <cell r="I434" t="str">
            <v>Leidingnet medische gassen RG-02</v>
          </cell>
          <cell r="K434">
            <v>45078</v>
          </cell>
          <cell r="L434" t="str">
            <v>p15.54.34</v>
          </cell>
          <cell r="M434" t="str">
            <v>Leidingnet medicinale gassen</v>
          </cell>
          <cell r="N434" t="str">
            <v>Medische gassen distributiesysteem, leidingnet</v>
          </cell>
          <cell r="O434">
            <v>54</v>
          </cell>
          <cell r="P434" t="str">
            <v>Gassen</v>
          </cell>
          <cell r="Q434" t="str">
            <v>15.54.34</v>
          </cell>
          <cell r="R434" t="str">
            <v>Leidingnet medicinale gassen</v>
          </cell>
          <cell r="Z434">
            <v>42867</v>
          </cell>
          <cell r="AE434">
            <v>2017</v>
          </cell>
          <cell r="AK434">
            <v>28</v>
          </cell>
        </row>
        <row r="435">
          <cell r="E435" t="str">
            <v>RG_03_22_5402</v>
          </cell>
          <cell r="F435" t="str">
            <v>209VK7221</v>
          </cell>
          <cell r="G435" t="str">
            <v>In gebruik</v>
          </cell>
          <cell r="H435" t="str">
            <v>Beoordeeld</v>
          </cell>
          <cell r="I435" t="str">
            <v>Decentrale gassen station Menggas 1</v>
          </cell>
          <cell r="K435">
            <v>43282</v>
          </cell>
          <cell r="L435" t="str">
            <v>p54.15Fa</v>
          </cell>
          <cell r="M435" t="str">
            <v>Hoge druk slangen decentrale medische gassen</v>
          </cell>
          <cell r="O435">
            <v>54</v>
          </cell>
          <cell r="P435" t="str">
            <v>Gassen</v>
          </cell>
          <cell r="Q435" t="str">
            <v>15.54.50</v>
          </cell>
          <cell r="R435" t="str">
            <v>Decentrale medische gassen</v>
          </cell>
          <cell r="W435" t="str">
            <v>BMD 500-35</v>
          </cell>
          <cell r="AE435">
            <v>2017</v>
          </cell>
          <cell r="AH435" t="str">
            <v>Dräger Nederland B.V.</v>
          </cell>
          <cell r="AJ435" t="str">
            <v>Dräger Nederland B.V.</v>
          </cell>
          <cell r="AK435">
            <v>0</v>
          </cell>
        </row>
        <row r="436">
          <cell r="E436" t="str">
            <v>RG_03_22_5402</v>
          </cell>
          <cell r="F436" t="str">
            <v>209VK7221</v>
          </cell>
          <cell r="G436" t="str">
            <v>In gebruik</v>
          </cell>
          <cell r="H436" t="str">
            <v>Beoordeeld</v>
          </cell>
          <cell r="I436" t="str">
            <v>Decentrale gassen station Menggas 1</v>
          </cell>
          <cell r="K436">
            <v>43282</v>
          </cell>
          <cell r="L436" t="str">
            <v>p54.15F</v>
          </cell>
          <cell r="M436" t="str">
            <v>Decentrale opstelling medische gassen</v>
          </cell>
          <cell r="O436">
            <v>54</v>
          </cell>
          <cell r="P436" t="str">
            <v>Gassen</v>
          </cell>
          <cell r="Q436" t="str">
            <v>15.54.50</v>
          </cell>
          <cell r="R436" t="str">
            <v>Decentrale medische gassen</v>
          </cell>
          <cell r="W436" t="str">
            <v>BMD 500-35</v>
          </cell>
          <cell r="AE436">
            <v>2017</v>
          </cell>
          <cell r="AH436" t="str">
            <v>Dräger Nederland B.V.</v>
          </cell>
          <cell r="AJ436" t="str">
            <v>Dräger Nederland B.V.</v>
          </cell>
          <cell r="AK436">
            <v>0</v>
          </cell>
        </row>
        <row r="437">
          <cell r="E437" t="str">
            <v>RG_03_22_5403</v>
          </cell>
          <cell r="F437" t="str">
            <v>209VK7221</v>
          </cell>
          <cell r="G437" t="str">
            <v>In gebruik</v>
          </cell>
          <cell r="H437" t="str">
            <v>Beoordeeld</v>
          </cell>
          <cell r="I437" t="str">
            <v>Decentrale gassen station Menggas 2</v>
          </cell>
          <cell r="K437">
            <v>43282</v>
          </cell>
          <cell r="L437" t="str">
            <v>p54.15Fa</v>
          </cell>
          <cell r="M437" t="str">
            <v>Hoge druk slangen decentrale medische gassen</v>
          </cell>
          <cell r="O437">
            <v>54</v>
          </cell>
          <cell r="P437" t="str">
            <v>Gassen</v>
          </cell>
          <cell r="Q437" t="str">
            <v>15.54.50</v>
          </cell>
          <cell r="R437" t="str">
            <v>Decentrale medische gassen</v>
          </cell>
          <cell r="W437" t="str">
            <v>BMD 500-35</v>
          </cell>
          <cell r="AE437">
            <v>2017</v>
          </cell>
          <cell r="AH437" t="str">
            <v>Dräger Nederland B.V.</v>
          </cell>
          <cell r="AJ437" t="str">
            <v>Dräger Nederland B.V.</v>
          </cell>
          <cell r="AK437">
            <v>0</v>
          </cell>
        </row>
        <row r="438">
          <cell r="E438" t="str">
            <v>RG_03_22_5403</v>
          </cell>
          <cell r="F438" t="str">
            <v>209VK7221</v>
          </cell>
          <cell r="G438" t="str">
            <v>In gebruik</v>
          </cell>
          <cell r="H438" t="str">
            <v>Beoordeeld</v>
          </cell>
          <cell r="I438" t="str">
            <v>Decentrale gassen station Menggas 2</v>
          </cell>
          <cell r="K438">
            <v>43282</v>
          </cell>
          <cell r="L438" t="str">
            <v>p54.15F</v>
          </cell>
          <cell r="M438" t="str">
            <v>Decentrale opstelling medische gassen</v>
          </cell>
          <cell r="O438">
            <v>54</v>
          </cell>
          <cell r="P438" t="str">
            <v>Gassen</v>
          </cell>
          <cell r="Q438" t="str">
            <v>15.54.50</v>
          </cell>
          <cell r="R438" t="str">
            <v>Decentrale medische gassen</v>
          </cell>
          <cell r="W438" t="str">
            <v>BMD 500-35</v>
          </cell>
          <cell r="AE438">
            <v>2017</v>
          </cell>
          <cell r="AH438" t="str">
            <v>Dräger Nederland B.V.</v>
          </cell>
          <cell r="AJ438" t="str">
            <v>Dräger Nederland B.V.</v>
          </cell>
          <cell r="AK438">
            <v>0</v>
          </cell>
        </row>
        <row r="439">
          <cell r="E439" t="str">
            <v>RG_03_22_5404</v>
          </cell>
          <cell r="F439" t="str">
            <v>210VK7221</v>
          </cell>
          <cell r="G439" t="str">
            <v>Niet in gebruik</v>
          </cell>
          <cell r="H439" t="str">
            <v>Uitgesteld</v>
          </cell>
          <cell r="I439" t="str">
            <v>Decentrale gassen station Menggas</v>
          </cell>
          <cell r="K439">
            <v>44593</v>
          </cell>
          <cell r="L439" t="str">
            <v>p54.15Fa</v>
          </cell>
          <cell r="M439" t="str">
            <v>Hoge druk slangen decentrale medische gassen</v>
          </cell>
          <cell r="O439">
            <v>54</v>
          </cell>
          <cell r="P439" t="str">
            <v>Gassen</v>
          </cell>
          <cell r="Q439" t="str">
            <v>15.54.50</v>
          </cell>
          <cell r="R439" t="str">
            <v>Decentrale medische gassen</v>
          </cell>
          <cell r="W439" t="str">
            <v>BMD 500-35</v>
          </cell>
          <cell r="AE439">
            <v>2017</v>
          </cell>
          <cell r="AH439" t="str">
            <v>Dräger Nederland B.V.</v>
          </cell>
          <cell r="AJ439" t="str">
            <v>Dräger Nederland B.V.</v>
          </cell>
          <cell r="AK439">
            <v>0</v>
          </cell>
        </row>
        <row r="440">
          <cell r="E440" t="str">
            <v>RG_03_22_5404</v>
          </cell>
          <cell r="F440" t="str">
            <v>210VK7221</v>
          </cell>
          <cell r="G440" t="str">
            <v>Niet in gebruik</v>
          </cell>
          <cell r="H440" t="str">
            <v>Uitgesteld</v>
          </cell>
          <cell r="I440" t="str">
            <v>Decentrale gassen station Menggas</v>
          </cell>
          <cell r="K440">
            <v>44593</v>
          </cell>
          <cell r="L440" t="str">
            <v>p54.15F</v>
          </cell>
          <cell r="M440" t="str">
            <v>Decentrale opstelling medische gassen</v>
          </cell>
          <cell r="O440">
            <v>54</v>
          </cell>
          <cell r="P440" t="str">
            <v>Gassen</v>
          </cell>
          <cell r="Q440" t="str">
            <v>15.54.50</v>
          </cell>
          <cell r="R440" t="str">
            <v>Decentrale medische gassen</v>
          </cell>
          <cell r="W440" t="str">
            <v>BMD 500-35</v>
          </cell>
          <cell r="AE440">
            <v>2017</v>
          </cell>
          <cell r="AH440" t="str">
            <v>Dräger Nederland B.V.</v>
          </cell>
          <cell r="AJ440" t="str">
            <v>Dräger Nederland B.V.</v>
          </cell>
          <cell r="AK440">
            <v>0</v>
          </cell>
        </row>
        <row r="441">
          <cell r="E441" t="str">
            <v>RG_03_XX_5401</v>
          </cell>
          <cell r="F441" t="str">
            <v>RG__AXXX_5401</v>
          </cell>
          <cell r="G441" t="str">
            <v>In gebruik</v>
          </cell>
          <cell r="H441" t="str">
            <v>Beoordeeld</v>
          </cell>
          <cell r="I441" t="str">
            <v>Leidingnet medische gassen RG-03</v>
          </cell>
          <cell r="K441">
            <v>45078</v>
          </cell>
          <cell r="L441" t="str">
            <v>p15.54.34</v>
          </cell>
          <cell r="M441" t="str">
            <v>Leidingnet medicinale gassen</v>
          </cell>
          <cell r="N441" t="str">
            <v>Medische gassen distributiesysteem, leidingnet</v>
          </cell>
          <cell r="O441">
            <v>54</v>
          </cell>
          <cell r="P441" t="str">
            <v>Gassen</v>
          </cell>
          <cell r="Q441" t="str">
            <v>15.54.34</v>
          </cell>
          <cell r="R441" t="str">
            <v>Leidingnet medicinale gassen</v>
          </cell>
          <cell r="Z441">
            <v>42867</v>
          </cell>
          <cell r="AE441">
            <v>2017</v>
          </cell>
          <cell r="AK441">
            <v>578</v>
          </cell>
        </row>
        <row r="442">
          <cell r="E442" t="str">
            <v>RG_04_XX_5401</v>
          </cell>
          <cell r="F442" t="str">
            <v>RG__AXXX_5401</v>
          </cell>
          <cell r="G442" t="str">
            <v>In gebruik</v>
          </cell>
          <cell r="H442" t="str">
            <v>Beoordeeld</v>
          </cell>
          <cell r="I442" t="str">
            <v>Leidingnet medische gassen RG-04</v>
          </cell>
          <cell r="K442">
            <v>45078</v>
          </cell>
          <cell r="L442" t="str">
            <v>p15.54.34</v>
          </cell>
          <cell r="M442" t="str">
            <v>Leidingnet medicinale gassen</v>
          </cell>
          <cell r="N442" t="str">
            <v>Medische gassen distributiesysteem, leidingnet</v>
          </cell>
          <cell r="O442">
            <v>54</v>
          </cell>
          <cell r="P442" t="str">
            <v>Gassen</v>
          </cell>
          <cell r="Q442" t="str">
            <v>15.54.34</v>
          </cell>
          <cell r="R442" t="str">
            <v>Leidingnet medicinale gassen</v>
          </cell>
          <cell r="Z442">
            <v>42867</v>
          </cell>
          <cell r="AE442">
            <v>2017</v>
          </cell>
          <cell r="AK442">
            <v>29</v>
          </cell>
        </row>
        <row r="443">
          <cell r="E443" t="str">
            <v>RG_05_XX_5401</v>
          </cell>
          <cell r="F443" t="str">
            <v>RG__AXXX_5401</v>
          </cell>
          <cell r="G443" t="str">
            <v>In gebruik</v>
          </cell>
          <cell r="H443" t="str">
            <v>Beoordeeld</v>
          </cell>
          <cell r="I443" t="str">
            <v>Leidingnet medische gassen RG-05</v>
          </cell>
          <cell r="K443">
            <v>45078</v>
          </cell>
          <cell r="L443" t="str">
            <v>p15.54.34</v>
          </cell>
          <cell r="M443" t="str">
            <v>Leidingnet medicinale gassen</v>
          </cell>
          <cell r="N443" t="str">
            <v>Medische gassen distributiesysteem, leidingnet</v>
          </cell>
          <cell r="O443">
            <v>54</v>
          </cell>
          <cell r="P443" t="str">
            <v>Gassen</v>
          </cell>
          <cell r="Q443" t="str">
            <v>15.54.34</v>
          </cell>
          <cell r="R443" t="str">
            <v>Leidingnet medicinale gassen</v>
          </cell>
          <cell r="Z443">
            <v>42867</v>
          </cell>
          <cell r="AE443">
            <v>2017</v>
          </cell>
          <cell r="AK443">
            <v>28</v>
          </cell>
        </row>
        <row r="444">
          <cell r="E444" t="str">
            <v>RG_06_XX_5401</v>
          </cell>
          <cell r="F444" t="str">
            <v>RG__AXXX_5401</v>
          </cell>
          <cell r="G444" t="str">
            <v>In gebruik</v>
          </cell>
          <cell r="H444" t="str">
            <v>Beoordeeld</v>
          </cell>
          <cell r="I444" t="str">
            <v>Leidingnet medische gassen RG-06</v>
          </cell>
          <cell r="K444">
            <v>45078</v>
          </cell>
          <cell r="L444" t="str">
            <v>p15.54.34</v>
          </cell>
          <cell r="M444" t="str">
            <v>Leidingnet medicinale gassen</v>
          </cell>
          <cell r="N444" t="str">
            <v>Medische gassen distributiesysteem, leidingnet</v>
          </cell>
          <cell r="O444">
            <v>54</v>
          </cell>
          <cell r="P444" t="str">
            <v>Gassen</v>
          </cell>
          <cell r="Q444" t="str">
            <v>15.54.34</v>
          </cell>
          <cell r="R444" t="str">
            <v>Leidingnet medicinale gassen</v>
          </cell>
          <cell r="Z444">
            <v>42867</v>
          </cell>
          <cell r="AE444">
            <v>2017</v>
          </cell>
          <cell r="AK444">
            <v>62</v>
          </cell>
        </row>
        <row r="445">
          <cell r="E445" t="str">
            <v>RG_07_09_5401</v>
          </cell>
          <cell r="G445" t="str">
            <v>In gebruik</v>
          </cell>
          <cell r="H445" t="str">
            <v>Beoordeeld</v>
          </cell>
          <cell r="I445" t="str">
            <v>Drukregelstation technische perslucht</v>
          </cell>
          <cell r="K445">
            <v>44652</v>
          </cell>
          <cell r="L445" t="str">
            <v>p82.22.82</v>
          </cell>
          <cell r="M445" t="str">
            <v>Drukregelstation</v>
          </cell>
          <cell r="N445" t="str">
            <v>Technische perslucht</v>
          </cell>
          <cell r="O445">
            <v>54</v>
          </cell>
          <cell r="P445" t="str">
            <v>Gassen</v>
          </cell>
          <cell r="Q445" t="str">
            <v>15.54.36</v>
          </cell>
          <cell r="R445" t="str">
            <v>Drukregelstation</v>
          </cell>
          <cell r="Z445">
            <v>43101</v>
          </cell>
          <cell r="AE445">
            <v>2017</v>
          </cell>
          <cell r="AH445" t="str">
            <v>Dräger Medical B.V.</v>
          </cell>
          <cell r="AJ445" t="str">
            <v>Dräger Nederland B.V.</v>
          </cell>
          <cell r="AK445">
            <v>0</v>
          </cell>
        </row>
        <row r="446">
          <cell r="E446" t="str">
            <v>RG_07_09_5402</v>
          </cell>
          <cell r="G446" t="str">
            <v>In gebruik</v>
          </cell>
          <cell r="H446" t="str">
            <v>Beoordeeld</v>
          </cell>
          <cell r="I446" t="str">
            <v>Drukregelstation medische perslucht</v>
          </cell>
          <cell r="K446">
            <v>44652</v>
          </cell>
          <cell r="L446" t="str">
            <v>p82.22.82</v>
          </cell>
          <cell r="M446" t="str">
            <v>Drukregelstation</v>
          </cell>
          <cell r="N446" t="str">
            <v>Medische perslucht</v>
          </cell>
          <cell r="O446">
            <v>54</v>
          </cell>
          <cell r="P446" t="str">
            <v>Gassen</v>
          </cell>
          <cell r="Q446" t="str">
            <v>15.54.36</v>
          </cell>
          <cell r="R446" t="str">
            <v>Drukregelstation</v>
          </cell>
          <cell r="Z446">
            <v>43101</v>
          </cell>
          <cell r="AE446">
            <v>2017</v>
          </cell>
          <cell r="AH446" t="str">
            <v>Dräger Medical B.V.</v>
          </cell>
          <cell r="AJ446" t="str">
            <v>Dräger Nederland B.V.</v>
          </cell>
          <cell r="AK446">
            <v>0</v>
          </cell>
        </row>
        <row r="447">
          <cell r="E447" t="str">
            <v>RG_07_09_5403</v>
          </cell>
          <cell r="G447" t="str">
            <v>In gebruik</v>
          </cell>
          <cell r="H447" t="str">
            <v>Beoordeeld</v>
          </cell>
          <cell r="I447" t="str">
            <v>Drukregelstation medische zuurstof</v>
          </cell>
          <cell r="K447">
            <v>44652</v>
          </cell>
          <cell r="L447" t="str">
            <v>p82.22.82</v>
          </cell>
          <cell r="M447" t="str">
            <v>Drukregelstation</v>
          </cell>
          <cell r="N447" t="str">
            <v>Medische zuurstof</v>
          </cell>
          <cell r="O447">
            <v>54</v>
          </cell>
          <cell r="P447" t="str">
            <v>Gassen</v>
          </cell>
          <cell r="Q447" t="str">
            <v>15.54.36</v>
          </cell>
          <cell r="R447" t="str">
            <v>Drukregelstation</v>
          </cell>
          <cell r="Z447">
            <v>43101</v>
          </cell>
          <cell r="AE447">
            <v>2017</v>
          </cell>
          <cell r="AH447" t="str">
            <v>Dräger Medical B.V.</v>
          </cell>
          <cell r="AJ447" t="str">
            <v>Dräger Nederland B.V.</v>
          </cell>
          <cell r="AK447">
            <v>0</v>
          </cell>
        </row>
        <row r="448">
          <cell r="E448" t="str">
            <v>RG_07_XX_5401</v>
          </cell>
          <cell r="F448" t="str">
            <v>RG__AXXX_5401</v>
          </cell>
          <cell r="G448" t="str">
            <v>In gebruik</v>
          </cell>
          <cell r="H448" t="str">
            <v>Beoordeeld</v>
          </cell>
          <cell r="I448" t="str">
            <v>Leidingnet medische gassen RG-07</v>
          </cell>
          <cell r="K448">
            <v>45078</v>
          </cell>
          <cell r="L448" t="str">
            <v>p15.54.34</v>
          </cell>
          <cell r="M448" t="str">
            <v>Leidingnet medicinale gassen</v>
          </cell>
          <cell r="N448" t="str">
            <v>Medische gassen distributiesysteem, leidingnet</v>
          </cell>
          <cell r="O448">
            <v>54</v>
          </cell>
          <cell r="P448" t="str">
            <v>Gassen</v>
          </cell>
          <cell r="Q448" t="str">
            <v>15.54.34</v>
          </cell>
          <cell r="R448" t="str">
            <v>Leidingnet medicinale gassen</v>
          </cell>
          <cell r="Z448">
            <v>42867</v>
          </cell>
          <cell r="AE448">
            <v>2017</v>
          </cell>
          <cell r="AK448">
            <v>506</v>
          </cell>
        </row>
        <row r="449">
          <cell r="E449" t="str">
            <v>RG_08_XX_5401</v>
          </cell>
          <cell r="F449" t="str">
            <v>RG__AXXX_5401</v>
          </cell>
          <cell r="G449" t="str">
            <v>In gebruik</v>
          </cell>
          <cell r="H449" t="str">
            <v>Beoordeeld</v>
          </cell>
          <cell r="I449" t="str">
            <v>Leidingnet medische gassen RG-08</v>
          </cell>
          <cell r="K449">
            <v>45078</v>
          </cell>
          <cell r="L449" t="str">
            <v>p15.54.34</v>
          </cell>
          <cell r="M449" t="str">
            <v>Leidingnet medicinale gassen</v>
          </cell>
          <cell r="N449" t="str">
            <v>Medische gassen distributiesysteem, leidingnet</v>
          </cell>
          <cell r="O449">
            <v>54</v>
          </cell>
          <cell r="P449" t="str">
            <v>Gassen</v>
          </cell>
          <cell r="Q449" t="str">
            <v>15.54.34</v>
          </cell>
          <cell r="R449" t="str">
            <v>Leidingnet medicinale gassen</v>
          </cell>
          <cell r="Z449">
            <v>42867</v>
          </cell>
          <cell r="AE449">
            <v>2017</v>
          </cell>
          <cell r="AK449">
            <v>974</v>
          </cell>
        </row>
        <row r="450">
          <cell r="E450" t="str">
            <v>RG_09_XX_5401</v>
          </cell>
          <cell r="F450" t="str">
            <v>RG__AXXX_5401</v>
          </cell>
          <cell r="G450" t="str">
            <v>In gebruik</v>
          </cell>
          <cell r="H450" t="str">
            <v>Beoordeeld</v>
          </cell>
          <cell r="I450" t="str">
            <v>Leidingnet medische gassen RG-09</v>
          </cell>
          <cell r="K450">
            <v>45078</v>
          </cell>
          <cell r="L450" t="str">
            <v>p15.54.34</v>
          </cell>
          <cell r="M450" t="str">
            <v>Leidingnet medicinale gassen</v>
          </cell>
          <cell r="N450" t="str">
            <v>Medische gassen distributiesysteem, leidingnet</v>
          </cell>
          <cell r="O450">
            <v>54</v>
          </cell>
          <cell r="P450" t="str">
            <v>Gassen</v>
          </cell>
          <cell r="Q450" t="str">
            <v>15.54.34</v>
          </cell>
          <cell r="R450" t="str">
            <v>Leidingnet medicinale gassen</v>
          </cell>
          <cell r="Z450">
            <v>42867</v>
          </cell>
          <cell r="AE450">
            <v>2017</v>
          </cell>
          <cell r="AK450">
            <v>886</v>
          </cell>
        </row>
        <row r="451">
          <cell r="E451" t="str">
            <v>RG_10_XX_5401</v>
          </cell>
          <cell r="F451" t="str">
            <v>RG__AXXX_5401</v>
          </cell>
          <cell r="G451" t="str">
            <v>In gebruik</v>
          </cell>
          <cell r="H451" t="str">
            <v>Beoordeeld</v>
          </cell>
          <cell r="I451" t="str">
            <v>Leidingnet medische gassen RG-10</v>
          </cell>
          <cell r="K451">
            <v>45078</v>
          </cell>
          <cell r="L451" t="str">
            <v>p15.54.34</v>
          </cell>
          <cell r="M451" t="str">
            <v>Leidingnet medicinale gassen</v>
          </cell>
          <cell r="N451" t="str">
            <v>Medische gassen distributiesysteem, leidingnet</v>
          </cell>
          <cell r="O451">
            <v>54</v>
          </cell>
          <cell r="P451" t="str">
            <v>Gassen</v>
          </cell>
          <cell r="Q451" t="str">
            <v>15.54.34</v>
          </cell>
          <cell r="R451" t="str">
            <v>Leidingnet medicinale gassen</v>
          </cell>
          <cell r="Z451">
            <v>42867</v>
          </cell>
          <cell r="AE451">
            <v>2017</v>
          </cell>
          <cell r="AK451">
            <v>873</v>
          </cell>
        </row>
        <row r="452">
          <cell r="E452" t="str">
            <v>RG_11_XX_5401</v>
          </cell>
          <cell r="F452" t="str">
            <v>RG__AXXX_5401</v>
          </cell>
          <cell r="G452" t="str">
            <v>In gebruik</v>
          </cell>
          <cell r="H452" t="str">
            <v>Beoordeeld</v>
          </cell>
          <cell r="I452" t="str">
            <v>Leidingnet medische gassen RG-11</v>
          </cell>
          <cell r="K452">
            <v>45078</v>
          </cell>
          <cell r="L452" t="str">
            <v>p15.54.34</v>
          </cell>
          <cell r="M452" t="str">
            <v>Leidingnet medicinale gassen</v>
          </cell>
          <cell r="N452" t="str">
            <v>Medische gassen distributiesysteem, leidingnet</v>
          </cell>
          <cell r="O452">
            <v>54</v>
          </cell>
          <cell r="P452" t="str">
            <v>Gassen</v>
          </cell>
          <cell r="Q452" t="str">
            <v>15.54.34</v>
          </cell>
          <cell r="R452" t="str">
            <v>Leidingnet medicinale gassen</v>
          </cell>
          <cell r="Z452">
            <v>42867</v>
          </cell>
          <cell r="AE452">
            <v>2017</v>
          </cell>
          <cell r="AK452">
            <v>784</v>
          </cell>
        </row>
        <row r="453">
          <cell r="E453" t="str">
            <v>RG_12_XX_5401</v>
          </cell>
          <cell r="F453" t="str">
            <v>RG__AXXX_5401</v>
          </cell>
          <cell r="G453" t="str">
            <v>In gebruik</v>
          </cell>
          <cell r="H453" t="str">
            <v>Beoordeeld</v>
          </cell>
          <cell r="I453" t="str">
            <v>Leidingnet medische gassen RG-12</v>
          </cell>
          <cell r="K453">
            <v>45078</v>
          </cell>
          <cell r="L453" t="str">
            <v>p15.54.34</v>
          </cell>
          <cell r="M453" t="str">
            <v>Leidingnet medicinale gassen</v>
          </cell>
          <cell r="N453" t="str">
            <v>Medische gassen distributiesysteem, leidingnet</v>
          </cell>
          <cell r="O453">
            <v>54</v>
          </cell>
          <cell r="P453" t="str">
            <v>Gassen</v>
          </cell>
          <cell r="Q453" t="str">
            <v>15.54.34</v>
          </cell>
          <cell r="R453" t="str">
            <v>Leidingnet medicinale gassen</v>
          </cell>
          <cell r="Z453">
            <v>42867</v>
          </cell>
          <cell r="AE453">
            <v>2017</v>
          </cell>
          <cell r="AK453">
            <v>775</v>
          </cell>
        </row>
        <row r="454">
          <cell r="E454" t="str">
            <v>RG_S_XX_5401</v>
          </cell>
          <cell r="F454" t="str">
            <v>RG__AXXX_5401</v>
          </cell>
          <cell r="G454" t="str">
            <v>In gebruik</v>
          </cell>
          <cell r="H454" t="str">
            <v>Beoordeeld</v>
          </cell>
          <cell r="I454" t="str">
            <v>Leidingnet medische gassen RG-S</v>
          </cell>
          <cell r="K454">
            <v>45078</v>
          </cell>
          <cell r="L454" t="str">
            <v>p15.54.34</v>
          </cell>
          <cell r="M454" t="str">
            <v>Leidingnet medicinale gassen</v>
          </cell>
          <cell r="N454" t="str">
            <v>Medische gassen distributiesysteem, leidingnet</v>
          </cell>
          <cell r="O454">
            <v>54</v>
          </cell>
          <cell r="P454" t="str">
            <v>Gassen</v>
          </cell>
          <cell r="Q454" t="str">
            <v>15.54.34</v>
          </cell>
          <cell r="R454" t="str">
            <v>Leidingnet medicinale gassen</v>
          </cell>
          <cell r="Z454">
            <v>42867</v>
          </cell>
          <cell r="AE454">
            <v>2017</v>
          </cell>
          <cell r="AK454">
            <v>28</v>
          </cell>
        </row>
        <row r="455">
          <cell r="E455" t="str">
            <v>SB_0000_5400</v>
          </cell>
          <cell r="F455" t="str">
            <v>SB_AXXX_5401</v>
          </cell>
          <cell r="G455" t="str">
            <v>In gebruik</v>
          </cell>
          <cell r="H455" t="str">
            <v>Beoordeeld</v>
          </cell>
          <cell r="I455" t="str">
            <v>Leidingnet medische gassen perslucht</v>
          </cell>
          <cell r="K455">
            <v>41640</v>
          </cell>
          <cell r="L455" t="str">
            <v>p54.10</v>
          </cell>
          <cell r="M455" t="str">
            <v>leidingsystemen, medische gassen</v>
          </cell>
          <cell r="N455" t="str">
            <v>Medische gassen distributiesysteem, leidingnet</v>
          </cell>
          <cell r="O455">
            <v>54</v>
          </cell>
          <cell r="P455" t="str">
            <v>Gassen</v>
          </cell>
          <cell r="Q455" t="str">
            <v>15.54.34</v>
          </cell>
          <cell r="R455" t="str">
            <v>Leidingnet medicinale gassen</v>
          </cell>
          <cell r="S455" t="str">
            <v>Special Care (Hotfloor)</v>
          </cell>
          <cell r="Z455">
            <v>33970</v>
          </cell>
          <cell r="AE455">
            <v>1993</v>
          </cell>
          <cell r="AK455">
            <v>200</v>
          </cell>
        </row>
        <row r="456">
          <cell r="E456" t="str">
            <v>SB_0000_5401</v>
          </cell>
          <cell r="F456" t="str">
            <v>SB_AXXX_5401</v>
          </cell>
          <cell r="G456" t="str">
            <v>In gebruik</v>
          </cell>
          <cell r="H456" t="str">
            <v>Beoordeeld</v>
          </cell>
          <cell r="I456" t="str">
            <v>Leidingnet technische gassen perslucht</v>
          </cell>
          <cell r="K456">
            <v>41640</v>
          </cell>
          <cell r="L456" t="str">
            <v>p54.10</v>
          </cell>
          <cell r="M456" t="str">
            <v>leidingsystemen, medische gassen</v>
          </cell>
          <cell r="N456" t="str">
            <v>Medische gassen distributiesysteem, leidingnet</v>
          </cell>
          <cell r="O456">
            <v>54</v>
          </cell>
          <cell r="P456" t="str">
            <v>Gassen</v>
          </cell>
          <cell r="Q456" t="str">
            <v>15.54.34</v>
          </cell>
          <cell r="R456" t="str">
            <v>Leidingnet medicinale gassen</v>
          </cell>
          <cell r="S456" t="str">
            <v>Special Care (Hotfloor)</v>
          </cell>
          <cell r="Z456">
            <v>33970</v>
          </cell>
          <cell r="AE456">
            <v>1993</v>
          </cell>
          <cell r="AK456">
            <v>100</v>
          </cell>
        </row>
        <row r="457">
          <cell r="E457" t="str">
            <v>SB_04705_5410</v>
          </cell>
          <cell r="G457" t="str">
            <v>In gebruik</v>
          </cell>
          <cell r="H457" t="str">
            <v>Beoordeeld</v>
          </cell>
          <cell r="I457" t="str">
            <v>Decentrale gassen station 1e lucht (nood)</v>
          </cell>
          <cell r="K457">
            <v>44166</v>
          </cell>
          <cell r="L457" t="str">
            <v>p54.15Fa</v>
          </cell>
          <cell r="M457" t="str">
            <v>Hoge druk slangen decentrale medische gassen</v>
          </cell>
          <cell r="O457">
            <v>54</v>
          </cell>
          <cell r="P457" t="str">
            <v>Gassen</v>
          </cell>
          <cell r="Q457" t="str">
            <v>15.54.50</v>
          </cell>
          <cell r="R457" t="str">
            <v>Decentrale medische gassen</v>
          </cell>
          <cell r="S457" t="str">
            <v>Special Care (Hotfloor)</v>
          </cell>
          <cell r="AK457">
            <v>0</v>
          </cell>
        </row>
        <row r="458">
          <cell r="E458" t="str">
            <v>SB_04705_5410</v>
          </cell>
          <cell r="G458" t="str">
            <v>In gebruik</v>
          </cell>
          <cell r="H458" t="str">
            <v>Beoordeeld</v>
          </cell>
          <cell r="I458" t="str">
            <v>Decentrale gassen station 1e lucht (nood)</v>
          </cell>
          <cell r="K458">
            <v>41640</v>
          </cell>
          <cell r="L458" t="str">
            <v>p54.15F</v>
          </cell>
          <cell r="M458" t="str">
            <v>Decentrale opstelling medische gassen</v>
          </cell>
          <cell r="O458">
            <v>54</v>
          </cell>
          <cell r="P458" t="str">
            <v>Gassen</v>
          </cell>
          <cell r="Q458" t="str">
            <v>15.54.50</v>
          </cell>
          <cell r="R458" t="str">
            <v>Decentrale medische gassen</v>
          </cell>
          <cell r="S458" t="str">
            <v>Special Care (Hotfloor)</v>
          </cell>
          <cell r="AK458">
            <v>0</v>
          </cell>
        </row>
        <row r="459">
          <cell r="E459" t="str">
            <v>SB_04705_5411</v>
          </cell>
          <cell r="G459" t="str">
            <v>In gebruik</v>
          </cell>
          <cell r="H459" t="str">
            <v>Beoordeeld</v>
          </cell>
          <cell r="I459" t="str">
            <v>Decentrale gassen station 2e lucht (nood)</v>
          </cell>
          <cell r="K459">
            <v>44166</v>
          </cell>
          <cell r="L459" t="str">
            <v>p54.15Fa</v>
          </cell>
          <cell r="M459" t="str">
            <v>Hoge druk slangen decentrale medische gassen</v>
          </cell>
          <cell r="O459">
            <v>54</v>
          </cell>
          <cell r="P459" t="str">
            <v>Gassen</v>
          </cell>
          <cell r="Q459" t="str">
            <v>15.54.50</v>
          </cell>
          <cell r="R459" t="str">
            <v>Decentrale medische gassen</v>
          </cell>
          <cell r="S459" t="str">
            <v>Special Care (Hotfloor)</v>
          </cell>
          <cell r="V459" t="str">
            <v>Dräger</v>
          </cell>
          <cell r="AK459">
            <v>0</v>
          </cell>
        </row>
        <row r="460">
          <cell r="E460" t="str">
            <v>SB_04705_5411</v>
          </cell>
          <cell r="G460" t="str">
            <v>In gebruik</v>
          </cell>
          <cell r="H460" t="str">
            <v>Beoordeeld</v>
          </cell>
          <cell r="I460" t="str">
            <v>Decentrale gassen station 2e lucht (nood)</v>
          </cell>
          <cell r="K460">
            <v>41640</v>
          </cell>
          <cell r="L460" t="str">
            <v>p54.15F</v>
          </cell>
          <cell r="M460" t="str">
            <v>Decentrale opstelling medische gassen</v>
          </cell>
          <cell r="O460">
            <v>54</v>
          </cell>
          <cell r="P460" t="str">
            <v>Gassen</v>
          </cell>
          <cell r="Q460" t="str">
            <v>15.54.50</v>
          </cell>
          <cell r="R460" t="str">
            <v>Decentrale medische gassen</v>
          </cell>
          <cell r="S460" t="str">
            <v>Special Care (Hotfloor)</v>
          </cell>
          <cell r="V460" t="str">
            <v>Dräger</v>
          </cell>
          <cell r="AK460">
            <v>0</v>
          </cell>
        </row>
        <row r="461">
          <cell r="E461" t="str">
            <v>SB_04705_5412</v>
          </cell>
          <cell r="G461" t="str">
            <v>In gebruik</v>
          </cell>
          <cell r="H461" t="str">
            <v>Beoordeeld</v>
          </cell>
          <cell r="I461" t="str">
            <v>Decentrale gassen station zuurstof (nood)</v>
          </cell>
          <cell r="K461">
            <v>44166</v>
          </cell>
          <cell r="L461" t="str">
            <v>p54.15Fa</v>
          </cell>
          <cell r="M461" t="str">
            <v>Hoge druk slangen decentrale medische gassen</v>
          </cell>
          <cell r="O461">
            <v>54</v>
          </cell>
          <cell r="P461" t="str">
            <v>Gassen</v>
          </cell>
          <cell r="Q461" t="str">
            <v>15.54.50</v>
          </cell>
          <cell r="R461" t="str">
            <v>Decentrale medische gassen</v>
          </cell>
          <cell r="S461" t="str">
            <v>Special Care (Hotfloor)</v>
          </cell>
          <cell r="V461" t="str">
            <v>Dräger</v>
          </cell>
          <cell r="AK461">
            <v>0</v>
          </cell>
        </row>
        <row r="462">
          <cell r="E462" t="str">
            <v>SB_04705_5412</v>
          </cell>
          <cell r="G462" t="str">
            <v>In gebruik</v>
          </cell>
          <cell r="H462" t="str">
            <v>Beoordeeld</v>
          </cell>
          <cell r="I462" t="str">
            <v>Decentrale gassen station zuurstof (nood)</v>
          </cell>
          <cell r="K462">
            <v>41640</v>
          </cell>
          <cell r="L462" t="str">
            <v>p54.15F</v>
          </cell>
          <cell r="M462" t="str">
            <v>Decentrale opstelling medische gassen</v>
          </cell>
          <cell r="O462">
            <v>54</v>
          </cell>
          <cell r="P462" t="str">
            <v>Gassen</v>
          </cell>
          <cell r="Q462" t="str">
            <v>15.54.50</v>
          </cell>
          <cell r="R462" t="str">
            <v>Decentrale medische gassen</v>
          </cell>
          <cell r="S462" t="str">
            <v>Special Care (Hotfloor)</v>
          </cell>
          <cell r="V462" t="str">
            <v>Dräger</v>
          </cell>
          <cell r="AK462">
            <v>0</v>
          </cell>
        </row>
        <row r="463">
          <cell r="E463" t="str">
            <v>SB_04705_5413</v>
          </cell>
          <cell r="G463" t="str">
            <v>In gebruik</v>
          </cell>
          <cell r="H463" t="str">
            <v>Beoordeeld</v>
          </cell>
          <cell r="I463" t="str">
            <v>Decentrale gassen station lachgas (nood)</v>
          </cell>
          <cell r="K463">
            <v>44166</v>
          </cell>
          <cell r="L463" t="str">
            <v>p54.15Fa</v>
          </cell>
          <cell r="M463" t="str">
            <v>Hoge druk slangen decentrale medische gassen</v>
          </cell>
          <cell r="O463">
            <v>54</v>
          </cell>
          <cell r="P463" t="str">
            <v>Gassen</v>
          </cell>
          <cell r="Q463" t="str">
            <v>15.54.50</v>
          </cell>
          <cell r="R463" t="str">
            <v>Decentrale medische gassen</v>
          </cell>
          <cell r="S463" t="str">
            <v>Special Care (Hotfloor)</v>
          </cell>
          <cell r="V463" t="str">
            <v>Dräger</v>
          </cell>
          <cell r="AK463">
            <v>0</v>
          </cell>
        </row>
        <row r="464">
          <cell r="E464" t="str">
            <v>SB_04705_5413</v>
          </cell>
          <cell r="G464" t="str">
            <v>In gebruik</v>
          </cell>
          <cell r="H464" t="str">
            <v>Beoordeeld</v>
          </cell>
          <cell r="I464" t="str">
            <v>Decentrale gassen station lachgas (nood)</v>
          </cell>
          <cell r="K464">
            <v>41640</v>
          </cell>
          <cell r="L464" t="str">
            <v>p54.15F</v>
          </cell>
          <cell r="M464" t="str">
            <v>Decentrale opstelling medische gassen</v>
          </cell>
          <cell r="O464">
            <v>54</v>
          </cell>
          <cell r="P464" t="str">
            <v>Gassen</v>
          </cell>
          <cell r="Q464" t="str">
            <v>15.54.50</v>
          </cell>
          <cell r="R464" t="str">
            <v>Decentrale medische gassen</v>
          </cell>
          <cell r="S464" t="str">
            <v>Special Care (Hotfloor)</v>
          </cell>
          <cell r="V464" t="str">
            <v>Dräger</v>
          </cell>
          <cell r="AK464">
            <v>0</v>
          </cell>
        </row>
        <row r="465">
          <cell r="E465" t="str">
            <v>SB_04726_5401</v>
          </cell>
          <cell r="G465" t="str">
            <v>In gebruik</v>
          </cell>
          <cell r="H465" t="str">
            <v>Beoordeeld</v>
          </cell>
          <cell r="I465" t="str">
            <v>Decentrale gassen station CO2 OK-7</v>
          </cell>
          <cell r="K465">
            <v>44166</v>
          </cell>
          <cell r="L465" t="str">
            <v>p54.15Fa</v>
          </cell>
          <cell r="M465" t="str">
            <v>Hoge druk slangen decentrale medische gassen</v>
          </cell>
          <cell r="N465" t="str">
            <v>Gasmanagementsysteem</v>
          </cell>
          <cell r="O465">
            <v>54</v>
          </cell>
          <cell r="P465" t="str">
            <v>Gassen</v>
          </cell>
          <cell r="Q465" t="str">
            <v>15.54.50</v>
          </cell>
          <cell r="R465" t="str">
            <v>Decentrale medische gassen</v>
          </cell>
          <cell r="S465" t="str">
            <v>Special Care (Hotfloor)</v>
          </cell>
          <cell r="V465" t="str">
            <v>Dräger</v>
          </cell>
          <cell r="Z465">
            <v>42005</v>
          </cell>
          <cell r="AK465">
            <v>0</v>
          </cell>
        </row>
        <row r="466">
          <cell r="E466" t="str">
            <v>SB_04726_5401</v>
          </cell>
          <cell r="G466" t="str">
            <v>In gebruik</v>
          </cell>
          <cell r="H466" t="str">
            <v>Beoordeeld</v>
          </cell>
          <cell r="I466" t="str">
            <v>Decentrale gassen station CO2 OK-7</v>
          </cell>
          <cell r="K466">
            <v>41640</v>
          </cell>
          <cell r="L466" t="str">
            <v>p54.15F</v>
          </cell>
          <cell r="M466" t="str">
            <v>Decentrale opstelling medische gassen</v>
          </cell>
          <cell r="N466" t="str">
            <v>Gasmanagementsysteem</v>
          </cell>
          <cell r="O466">
            <v>54</v>
          </cell>
          <cell r="P466" t="str">
            <v>Gassen</v>
          </cell>
          <cell r="Q466" t="str">
            <v>15.54.50</v>
          </cell>
          <cell r="R466" t="str">
            <v>Decentrale medische gassen</v>
          </cell>
          <cell r="S466" t="str">
            <v>Special Care (Hotfloor)</v>
          </cell>
          <cell r="V466" t="str">
            <v>Dräger</v>
          </cell>
          <cell r="Z466">
            <v>42005</v>
          </cell>
          <cell r="AK466">
            <v>0</v>
          </cell>
        </row>
        <row r="467">
          <cell r="E467" t="str">
            <v>SB_AXXX_5401</v>
          </cell>
          <cell r="G467" t="str">
            <v>In gebruik</v>
          </cell>
          <cell r="H467" t="str">
            <v>Beoordeeld</v>
          </cell>
          <cell r="I467" t="str">
            <v>Leidingnet medische gassen</v>
          </cell>
          <cell r="K467">
            <v>41640</v>
          </cell>
          <cell r="L467" t="str">
            <v>p54.10</v>
          </cell>
          <cell r="M467" t="str">
            <v>leidingsystemen, medische gassen</v>
          </cell>
          <cell r="N467" t="str">
            <v>Medische gassen distributiesysteem, leidingnet</v>
          </cell>
          <cell r="O467">
            <v>54</v>
          </cell>
          <cell r="P467" t="str">
            <v>Gassen</v>
          </cell>
          <cell r="Q467" t="str">
            <v>15.54.34</v>
          </cell>
          <cell r="R467" t="str">
            <v>Leidingnet medicinale gassen</v>
          </cell>
          <cell r="S467" t="str">
            <v>Special Care (Hotfloor)</v>
          </cell>
          <cell r="Z467">
            <v>33970</v>
          </cell>
          <cell r="AE467">
            <v>1993</v>
          </cell>
          <cell r="AK467">
            <v>500</v>
          </cell>
        </row>
        <row r="468">
          <cell r="E468" t="str">
            <v>SH__AXXX_5401</v>
          </cell>
          <cell r="G468" t="str">
            <v>In gebruik</v>
          </cell>
          <cell r="H468" t="str">
            <v>Beoordeeld</v>
          </cell>
          <cell r="I468" t="str">
            <v>Leidingnet medische gassen</v>
          </cell>
          <cell r="K468">
            <v>41640</v>
          </cell>
          <cell r="L468" t="str">
            <v>p54.10</v>
          </cell>
          <cell r="M468" t="str">
            <v>leidingsystemen, medische gassen</v>
          </cell>
          <cell r="N468" t="str">
            <v>Medische gassen distributiesysteem, leidingnet</v>
          </cell>
          <cell r="O468">
            <v>54</v>
          </cell>
          <cell r="P468" t="str">
            <v>Gassen</v>
          </cell>
          <cell r="Q468" t="str">
            <v>15.54.34</v>
          </cell>
          <cell r="R468" t="str">
            <v>Leidingnet medicinale gassen</v>
          </cell>
          <cell r="S468" t="str">
            <v>Special Care (Hotfloor)</v>
          </cell>
          <cell r="Z468">
            <v>33970</v>
          </cell>
          <cell r="AE468">
            <v>1993</v>
          </cell>
          <cell r="AK468">
            <v>120</v>
          </cell>
        </row>
        <row r="469">
          <cell r="E469" t="str">
            <v>SK_0000_5400</v>
          </cell>
          <cell r="F469" t="str">
            <v>SK_AXXX_5401</v>
          </cell>
          <cell r="G469" t="str">
            <v>In gebruik</v>
          </cell>
          <cell r="H469" t="str">
            <v>Beoordeeld</v>
          </cell>
          <cell r="I469" t="str">
            <v>Leidingnet medische gassen vacuüm</v>
          </cell>
          <cell r="K469">
            <v>41640</v>
          </cell>
          <cell r="L469" t="str">
            <v>p54.10</v>
          </cell>
          <cell r="M469" t="str">
            <v>leidingsystemen, medische gassen</v>
          </cell>
          <cell r="N469" t="str">
            <v>Medische gassen distributiesysteem, leidingnet</v>
          </cell>
          <cell r="O469">
            <v>54</v>
          </cell>
          <cell r="P469" t="str">
            <v>Gassen</v>
          </cell>
          <cell r="Q469" t="str">
            <v>15.54.34</v>
          </cell>
          <cell r="R469" t="str">
            <v>Leidingnet medicinale gassen</v>
          </cell>
          <cell r="S469" t="str">
            <v>Special Care (Hotfloor)</v>
          </cell>
          <cell r="Z469">
            <v>33970</v>
          </cell>
          <cell r="AE469">
            <v>1993</v>
          </cell>
          <cell r="AK469">
            <v>100</v>
          </cell>
        </row>
        <row r="470">
          <cell r="E470" t="str">
            <v>SK_0000_5401</v>
          </cell>
          <cell r="F470" t="str">
            <v>SK_AXXX_5401</v>
          </cell>
          <cell r="G470" t="str">
            <v>In gebruik</v>
          </cell>
          <cell r="H470" t="str">
            <v>Beoordeeld</v>
          </cell>
          <cell r="I470" t="str">
            <v>Leidingnet medische gassen perslucht</v>
          </cell>
          <cell r="K470">
            <v>41640</v>
          </cell>
          <cell r="L470" t="str">
            <v>p54.10</v>
          </cell>
          <cell r="M470" t="str">
            <v>leidingsystemen, medische gassen</v>
          </cell>
          <cell r="N470" t="str">
            <v>Medische gassen distributiesysteem, leidingnet</v>
          </cell>
          <cell r="O470">
            <v>54</v>
          </cell>
          <cell r="P470" t="str">
            <v>Gassen</v>
          </cell>
          <cell r="Q470" t="str">
            <v>15.54.34</v>
          </cell>
          <cell r="R470" t="str">
            <v>Leidingnet medicinale gassen</v>
          </cell>
          <cell r="S470" t="str">
            <v>Special Care (Hotfloor)</v>
          </cell>
          <cell r="Z470">
            <v>33970</v>
          </cell>
          <cell r="AE470">
            <v>1993</v>
          </cell>
          <cell r="AK470">
            <v>500</v>
          </cell>
        </row>
        <row r="471">
          <cell r="E471" t="str">
            <v>SK_0000_5402</v>
          </cell>
          <cell r="F471" t="str">
            <v>SK_AXXX_5401</v>
          </cell>
          <cell r="G471" t="str">
            <v>In gebruik</v>
          </cell>
          <cell r="H471" t="str">
            <v>Beoordeeld</v>
          </cell>
          <cell r="I471" t="str">
            <v>Leidingnet technische gassen perslucht</v>
          </cell>
          <cell r="K471">
            <v>41640</v>
          </cell>
          <cell r="L471" t="str">
            <v>p54.10</v>
          </cell>
          <cell r="M471" t="str">
            <v>leidingsystemen, medische gassen</v>
          </cell>
          <cell r="N471" t="str">
            <v>Medische gassen distributiesysteem, leidingnet</v>
          </cell>
          <cell r="O471">
            <v>54</v>
          </cell>
          <cell r="P471" t="str">
            <v>Gassen</v>
          </cell>
          <cell r="Q471" t="str">
            <v>15.54.34</v>
          </cell>
          <cell r="R471" t="str">
            <v>Leidingnet medicinale gassen</v>
          </cell>
          <cell r="S471" t="str">
            <v>Special Care (Hotfloor)</v>
          </cell>
          <cell r="Z471">
            <v>33970</v>
          </cell>
          <cell r="AE471">
            <v>1993</v>
          </cell>
          <cell r="AK471">
            <v>100</v>
          </cell>
        </row>
        <row r="472">
          <cell r="E472" t="str">
            <v>SK_0000_5404</v>
          </cell>
          <cell r="F472" t="str">
            <v>SK_AXXX_5401</v>
          </cell>
          <cell r="G472" t="str">
            <v>In gebruik</v>
          </cell>
          <cell r="H472" t="str">
            <v>Beoordeeld</v>
          </cell>
          <cell r="I472" t="str">
            <v>Leidingnet medische gassen koolzuurgas</v>
          </cell>
          <cell r="K472">
            <v>41640</v>
          </cell>
          <cell r="L472" t="str">
            <v>p54.10</v>
          </cell>
          <cell r="M472" t="str">
            <v>leidingsystemen, medische gassen</v>
          </cell>
          <cell r="N472" t="str">
            <v>Medische gassen distributiesysteem, leidingnet</v>
          </cell>
          <cell r="O472">
            <v>54</v>
          </cell>
          <cell r="P472" t="str">
            <v>Gassen</v>
          </cell>
          <cell r="Q472" t="str">
            <v>15.54.34</v>
          </cell>
          <cell r="R472" t="str">
            <v>Leidingnet medicinale gassen</v>
          </cell>
          <cell r="S472" t="str">
            <v>Special Care (Hotfloor)</v>
          </cell>
          <cell r="AK472">
            <v>100</v>
          </cell>
        </row>
        <row r="473">
          <cell r="E473" t="str">
            <v>SK_00285_5400</v>
          </cell>
          <cell r="G473" t="str">
            <v>In gebruik</v>
          </cell>
          <cell r="H473" t="str">
            <v>Beoordeeld</v>
          </cell>
          <cell r="I473" t="str">
            <v>Decentrale gassen station lachgas</v>
          </cell>
          <cell r="K473">
            <v>44166</v>
          </cell>
          <cell r="L473" t="str">
            <v>p54.15Fa</v>
          </cell>
          <cell r="M473" t="str">
            <v>Hoge druk slangen decentrale medische gassen</v>
          </cell>
          <cell r="O473">
            <v>54</v>
          </cell>
          <cell r="P473" t="str">
            <v>Gassen</v>
          </cell>
          <cell r="Q473" t="str">
            <v>15.54.50</v>
          </cell>
          <cell r="R473" t="str">
            <v>Decentrale medische gassen</v>
          </cell>
          <cell r="S473" t="str">
            <v>Special Care (Hotfloor)</v>
          </cell>
          <cell r="V473" t="str">
            <v>Greggerson</v>
          </cell>
          <cell r="W473" t="str">
            <v>MC2025</v>
          </cell>
          <cell r="AK473">
            <v>0</v>
          </cell>
        </row>
        <row r="474">
          <cell r="E474" t="str">
            <v>SK_00285_5400</v>
          </cell>
          <cell r="G474" t="str">
            <v>In gebruik</v>
          </cell>
          <cell r="H474" t="str">
            <v>Beoordeeld</v>
          </cell>
          <cell r="I474" t="str">
            <v>Decentrale gassen station lachgas</v>
          </cell>
          <cell r="K474">
            <v>41640</v>
          </cell>
          <cell r="L474" t="str">
            <v>p54.15F</v>
          </cell>
          <cell r="M474" t="str">
            <v>Decentrale opstelling medische gassen</v>
          </cell>
          <cell r="O474">
            <v>54</v>
          </cell>
          <cell r="P474" t="str">
            <v>Gassen</v>
          </cell>
          <cell r="Q474" t="str">
            <v>15.54.50</v>
          </cell>
          <cell r="R474" t="str">
            <v>Decentrale medische gassen</v>
          </cell>
          <cell r="S474" t="str">
            <v>Special Care (Hotfloor)</v>
          </cell>
          <cell r="V474" t="str">
            <v>Greggerson</v>
          </cell>
          <cell r="W474" t="str">
            <v>MC2025</v>
          </cell>
          <cell r="AK474">
            <v>0</v>
          </cell>
        </row>
        <row r="475">
          <cell r="E475" t="str">
            <v>SK_05240_5400</v>
          </cell>
          <cell r="G475" t="str">
            <v>In gebruik</v>
          </cell>
          <cell r="H475" t="str">
            <v>Beoordeeld</v>
          </cell>
          <cell r="I475" t="str">
            <v>Decentrale gassen station zuurstof (nood)</v>
          </cell>
          <cell r="K475">
            <v>44166</v>
          </cell>
          <cell r="L475" t="str">
            <v>p54.15Fa</v>
          </cell>
          <cell r="M475" t="str">
            <v>Hoge druk slangen decentrale medische gassen</v>
          </cell>
          <cell r="O475">
            <v>54</v>
          </cell>
          <cell r="P475" t="str">
            <v>Gassen</v>
          </cell>
          <cell r="Q475" t="str">
            <v>15.54.50</v>
          </cell>
          <cell r="R475" t="str">
            <v>Decentrale medische gassen</v>
          </cell>
          <cell r="S475" t="str">
            <v>Special Care (Hotfloor)</v>
          </cell>
          <cell r="AK475">
            <v>0</v>
          </cell>
        </row>
        <row r="476">
          <cell r="E476" t="str">
            <v>SK_05240_5400</v>
          </cell>
          <cell r="G476" t="str">
            <v>In gebruik</v>
          </cell>
          <cell r="H476" t="str">
            <v>Beoordeeld</v>
          </cell>
          <cell r="I476" t="str">
            <v>Decentrale gassen station zuurstof (nood)</v>
          </cell>
          <cell r="K476">
            <v>41640</v>
          </cell>
          <cell r="L476" t="str">
            <v>p54.15F</v>
          </cell>
          <cell r="M476" t="str">
            <v>Decentrale opstelling medische gassen</v>
          </cell>
          <cell r="O476">
            <v>54</v>
          </cell>
          <cell r="P476" t="str">
            <v>Gassen</v>
          </cell>
          <cell r="Q476" t="str">
            <v>15.54.50</v>
          </cell>
          <cell r="R476" t="str">
            <v>Decentrale medische gassen</v>
          </cell>
          <cell r="S476" t="str">
            <v>Special Care (Hotfloor)</v>
          </cell>
          <cell r="AK476">
            <v>0</v>
          </cell>
        </row>
        <row r="477">
          <cell r="E477" t="str">
            <v>SK_05240_5410</v>
          </cell>
          <cell r="G477" t="str">
            <v>In gebruik</v>
          </cell>
          <cell r="H477" t="str">
            <v>Beoordeeld</v>
          </cell>
          <cell r="I477" t="str">
            <v>Decentrale gassen station lucht (nood)</v>
          </cell>
          <cell r="K477">
            <v>44166</v>
          </cell>
          <cell r="L477" t="str">
            <v>p54.15Fa</v>
          </cell>
          <cell r="M477" t="str">
            <v>Hoge druk slangen decentrale medische gassen</v>
          </cell>
          <cell r="O477">
            <v>54</v>
          </cell>
          <cell r="P477" t="str">
            <v>Gassen</v>
          </cell>
          <cell r="Q477" t="str">
            <v>15.54.50</v>
          </cell>
          <cell r="R477" t="str">
            <v>Decentrale medische gassen</v>
          </cell>
          <cell r="S477" t="str">
            <v>Special Care (Hotfloor)</v>
          </cell>
          <cell r="AK477">
            <v>0</v>
          </cell>
        </row>
        <row r="478">
          <cell r="E478" t="str">
            <v>SK_05240_5410</v>
          </cell>
          <cell r="G478" t="str">
            <v>In gebruik</v>
          </cell>
          <cell r="H478" t="str">
            <v>Beoordeeld</v>
          </cell>
          <cell r="I478" t="str">
            <v>Decentrale gassen station lucht (nood)</v>
          </cell>
          <cell r="K478">
            <v>41640</v>
          </cell>
          <cell r="L478" t="str">
            <v>p54.15F</v>
          </cell>
          <cell r="M478" t="str">
            <v>Decentrale opstelling medische gassen</v>
          </cell>
          <cell r="O478">
            <v>54</v>
          </cell>
          <cell r="P478" t="str">
            <v>Gassen</v>
          </cell>
          <cell r="Q478" t="str">
            <v>15.54.50</v>
          </cell>
          <cell r="R478" t="str">
            <v>Decentrale medische gassen</v>
          </cell>
          <cell r="S478" t="str">
            <v>Special Care (Hotfloor)</v>
          </cell>
          <cell r="AK478">
            <v>0</v>
          </cell>
        </row>
        <row r="479">
          <cell r="E479" t="str">
            <v>SK_AXXX_5401</v>
          </cell>
          <cell r="G479" t="str">
            <v>In gebruik</v>
          </cell>
          <cell r="H479" t="str">
            <v>Beoordeeld</v>
          </cell>
          <cell r="I479" t="str">
            <v>Leidingnet medische gassen</v>
          </cell>
          <cell r="K479">
            <v>41640</v>
          </cell>
          <cell r="L479" t="str">
            <v>p54.10</v>
          </cell>
          <cell r="M479" t="str">
            <v>leidingsystemen, medische gassen</v>
          </cell>
          <cell r="N479" t="str">
            <v>Medische gassen distributiesysteem, leidingnet</v>
          </cell>
          <cell r="O479">
            <v>54</v>
          </cell>
          <cell r="P479" t="str">
            <v>Gassen</v>
          </cell>
          <cell r="Q479" t="str">
            <v>15.54.34</v>
          </cell>
          <cell r="R479" t="str">
            <v>Leidingnet medicinale gassen</v>
          </cell>
          <cell r="S479" t="str">
            <v>Special Care (Hotfloor)</v>
          </cell>
          <cell r="Z479">
            <v>33970</v>
          </cell>
          <cell r="AE479">
            <v>1993</v>
          </cell>
          <cell r="AK479">
            <v>1400</v>
          </cell>
        </row>
        <row r="480">
          <cell r="E480" t="str">
            <v>SK_K1139_5400</v>
          </cell>
          <cell r="G480" t="str">
            <v>In gebruik</v>
          </cell>
          <cell r="H480" t="str">
            <v>Beoordeeld</v>
          </cell>
          <cell r="I480" t="str">
            <v>Drukregelstation medische zuurstof</v>
          </cell>
          <cell r="K480">
            <v>44927</v>
          </cell>
          <cell r="L480" t="str">
            <v>p82.22.82</v>
          </cell>
          <cell r="M480" t="str">
            <v>Drukregelstation</v>
          </cell>
          <cell r="O480">
            <v>54</v>
          </cell>
          <cell r="P480" t="str">
            <v>Gassen</v>
          </cell>
          <cell r="Q480" t="str">
            <v>15.54.36</v>
          </cell>
          <cell r="R480" t="str">
            <v>Drukregelstation</v>
          </cell>
          <cell r="S480" t="str">
            <v>Special Care (Hotfloor)</v>
          </cell>
          <cell r="V480" t="str">
            <v>Dräger</v>
          </cell>
          <cell r="AK480">
            <v>0</v>
          </cell>
        </row>
        <row r="481">
          <cell r="E481" t="str">
            <v>SK_K1139_5401</v>
          </cell>
          <cell r="G481" t="str">
            <v>In gebruik</v>
          </cell>
          <cell r="H481" t="str">
            <v>Beoordeeld</v>
          </cell>
          <cell r="I481" t="str">
            <v>Drukregelstation medische perslucht</v>
          </cell>
          <cell r="K481">
            <v>44927</v>
          </cell>
          <cell r="L481" t="str">
            <v>p82.22.82</v>
          </cell>
          <cell r="M481" t="str">
            <v>Drukregelstation</v>
          </cell>
          <cell r="O481">
            <v>54</v>
          </cell>
          <cell r="P481" t="str">
            <v>Gassen</v>
          </cell>
          <cell r="Q481" t="str">
            <v>15.54.36</v>
          </cell>
          <cell r="R481" t="str">
            <v>Drukregelstation</v>
          </cell>
          <cell r="S481" t="str">
            <v>Special Care (Hotfloor)</v>
          </cell>
          <cell r="AK481">
            <v>0</v>
          </cell>
        </row>
        <row r="482">
          <cell r="E482" t="str">
            <v>SK_K1139_5402</v>
          </cell>
          <cell r="G482" t="str">
            <v>In gebruik</v>
          </cell>
          <cell r="H482" t="str">
            <v>Beoordeeld</v>
          </cell>
          <cell r="I482" t="str">
            <v>Drukregelstation technische perslucht</v>
          </cell>
          <cell r="K482">
            <v>44927</v>
          </cell>
          <cell r="L482" t="str">
            <v>p82.22.82</v>
          </cell>
          <cell r="M482" t="str">
            <v>Drukregelstation</v>
          </cell>
          <cell r="O482">
            <v>54</v>
          </cell>
          <cell r="P482" t="str">
            <v>Gassen</v>
          </cell>
          <cell r="Q482" t="str">
            <v>15.54.36</v>
          </cell>
          <cell r="R482" t="str">
            <v>Drukregelstation</v>
          </cell>
          <cell r="S482" t="str">
            <v>Special Care (Hotfloor)</v>
          </cell>
          <cell r="AK482">
            <v>0</v>
          </cell>
        </row>
        <row r="483">
          <cell r="E483" t="str">
            <v>ZM_K_XX_5401</v>
          </cell>
          <cell r="G483" t="str">
            <v>In gebruik</v>
          </cell>
          <cell r="H483" t="str">
            <v>Beoordeeld</v>
          </cell>
          <cell r="I483" t="str">
            <v>Leidingnet medische gassen ZM</v>
          </cell>
          <cell r="K483">
            <v>45078</v>
          </cell>
          <cell r="L483" t="str">
            <v>p15.54.34</v>
          </cell>
          <cell r="M483" t="str">
            <v>Leidingnet medicinale gassen</v>
          </cell>
          <cell r="N483" t="str">
            <v>Medische gassen distributiesysteem, leidingnet</v>
          </cell>
          <cell r="O483">
            <v>54</v>
          </cell>
          <cell r="P483" t="str">
            <v>Gassen</v>
          </cell>
          <cell r="Q483" t="str">
            <v>15.54.34</v>
          </cell>
          <cell r="R483" t="str">
            <v>Leidingnet medicinale gassen</v>
          </cell>
          <cell r="Z483">
            <v>42867</v>
          </cell>
          <cell r="AE483">
            <v>2017</v>
          </cell>
          <cell r="AK483">
            <v>51</v>
          </cell>
        </row>
        <row r="484">
          <cell r="E484" t="str">
            <v>ZM_RG_O2_5402</v>
          </cell>
          <cell r="F484" t="str">
            <v>ZM_RG_O2_5401</v>
          </cell>
          <cell r="G484" t="str">
            <v>In gebruik</v>
          </cell>
          <cell r="H484" t="str">
            <v>Beoordeeld</v>
          </cell>
          <cell r="I484" t="str">
            <v>Zuurstofregelpaneel medisch</v>
          </cell>
          <cell r="K484">
            <v>45139</v>
          </cell>
          <cell r="L484" t="str">
            <v>p82.22.82</v>
          </cell>
          <cell r="M484" t="str">
            <v>Drukregelstation</v>
          </cell>
          <cell r="O484">
            <v>54</v>
          </cell>
          <cell r="P484" t="str">
            <v>Gassen</v>
          </cell>
          <cell r="Q484" t="str">
            <v>15.54.36</v>
          </cell>
          <cell r="R484" t="str">
            <v>Drukregelstation</v>
          </cell>
          <cell r="S484" t="str">
            <v>Special Care (Hotfloor)</v>
          </cell>
          <cell r="X484" t="str">
            <v>T05684</v>
          </cell>
          <cell r="Z484">
            <v>43101</v>
          </cell>
          <cell r="AE484">
            <v>2018</v>
          </cell>
          <cell r="AH484" t="str">
            <v>Combigas</v>
          </cell>
          <cell r="AJ484" t="str">
            <v>Linde Gas Therapeutics Benelux B.V.</v>
          </cell>
          <cell r="AK484">
            <v>0</v>
          </cell>
        </row>
        <row r="485">
          <cell r="E485" t="str">
            <v>ZM_RG_O2_5403</v>
          </cell>
          <cell r="F485" t="str">
            <v>ZM_RG_O2_5401</v>
          </cell>
          <cell r="G485" t="str">
            <v>In gebruik</v>
          </cell>
          <cell r="H485" t="str">
            <v>Beoordeeld</v>
          </cell>
          <cell r="I485" t="str">
            <v>Zuurstofregelpaneel technisch pharmafilter</v>
          </cell>
          <cell r="K485">
            <v>45139</v>
          </cell>
          <cell r="L485" t="str">
            <v>p82.22.82</v>
          </cell>
          <cell r="M485" t="str">
            <v>Drukregelstation</v>
          </cell>
          <cell r="O485">
            <v>54</v>
          </cell>
          <cell r="P485" t="str">
            <v>Gassen</v>
          </cell>
          <cell r="Q485" t="str">
            <v>15.54.36</v>
          </cell>
          <cell r="R485" t="str">
            <v>Drukregelstation</v>
          </cell>
          <cell r="S485" t="str">
            <v>Special Care (Hotfloor)</v>
          </cell>
          <cell r="Z485">
            <v>43101</v>
          </cell>
          <cell r="AE485">
            <v>2018</v>
          </cell>
          <cell r="AH485" t="str">
            <v>Combigas</v>
          </cell>
          <cell r="AJ485" t="str">
            <v>Linde Gas Therapeutics Benelux B.V.</v>
          </cell>
          <cell r="AK485">
            <v>0</v>
          </cell>
        </row>
        <row r="486">
          <cell r="E486" t="str">
            <v>ZM-CO2-5401</v>
          </cell>
          <cell r="F486" t="str">
            <v>ZM_FG_FH_5401</v>
          </cell>
          <cell r="G486" t="str">
            <v>In gebruik</v>
          </cell>
          <cell r="H486" t="str">
            <v>Beoordeeld</v>
          </cell>
          <cell r="I486" t="str">
            <v>Omschakelautomaat CO2 medisch 2 x 4</v>
          </cell>
          <cell r="K486">
            <v>44927</v>
          </cell>
          <cell r="L486" t="str">
            <v>p54.15Fa</v>
          </cell>
          <cell r="M486" t="str">
            <v>Hoge druk slangen decentrale medische gassen</v>
          </cell>
          <cell r="N486" t="str">
            <v>2 x 4 CO2 flessen als 2e en 3e bron</v>
          </cell>
          <cell r="O486">
            <v>54</v>
          </cell>
          <cell r="P486" t="str">
            <v>Gassen</v>
          </cell>
          <cell r="Q486" t="str">
            <v>15.54.50</v>
          </cell>
          <cell r="R486" t="str">
            <v>Decentrale medische gassen</v>
          </cell>
          <cell r="S486" t="str">
            <v>Special Care (Hotfloor)</v>
          </cell>
          <cell r="U486" t="str">
            <v>25m3/h</v>
          </cell>
          <cell r="V486" t="str">
            <v>Greggerson</v>
          </cell>
          <cell r="W486" t="str">
            <v>MC2025T</v>
          </cell>
          <cell r="X486" t="str">
            <v>252326/0517</v>
          </cell>
          <cell r="AK486">
            <v>0</v>
          </cell>
        </row>
        <row r="487">
          <cell r="E487" t="str">
            <v>ZM-CO2-5401</v>
          </cell>
          <cell r="F487" t="str">
            <v>ZM_FG_FH_5401</v>
          </cell>
          <cell r="G487" t="str">
            <v>In gebruik</v>
          </cell>
          <cell r="H487" t="str">
            <v>Beoordeeld</v>
          </cell>
          <cell r="I487" t="str">
            <v>Omschakelautomaat CO2 medisch 2 x 4</v>
          </cell>
          <cell r="K487">
            <v>44927</v>
          </cell>
          <cell r="L487" t="str">
            <v>p54.15F</v>
          </cell>
          <cell r="M487" t="str">
            <v>Decentrale opstelling medische gassen</v>
          </cell>
          <cell r="N487" t="str">
            <v>2 x 4 CO2 flessen als 2e en 3e bron</v>
          </cell>
          <cell r="O487">
            <v>54</v>
          </cell>
          <cell r="P487" t="str">
            <v>Gassen</v>
          </cell>
          <cell r="Q487" t="str">
            <v>15.54.50</v>
          </cell>
          <cell r="R487" t="str">
            <v>Decentrale medische gassen</v>
          </cell>
          <cell r="S487" t="str">
            <v>Special Care (Hotfloor)</v>
          </cell>
          <cell r="U487" t="str">
            <v>25m3/h</v>
          </cell>
          <cell r="V487" t="str">
            <v>Greggerson</v>
          </cell>
          <cell r="W487" t="str">
            <v>MC2025T</v>
          </cell>
          <cell r="X487" t="str">
            <v>252326/0517</v>
          </cell>
          <cell r="AK487">
            <v>0</v>
          </cell>
        </row>
        <row r="488">
          <cell r="E488" t="str">
            <v>ZM-CO2-5402</v>
          </cell>
          <cell r="F488" t="str">
            <v>ZM_FG_FH_5401</v>
          </cell>
          <cell r="G488" t="str">
            <v>In gebruik</v>
          </cell>
          <cell r="H488" t="str">
            <v>Beoordeeld</v>
          </cell>
          <cell r="I488" t="str">
            <v>Reduceer CO2 technisch 1 x 2</v>
          </cell>
          <cell r="K488">
            <v>44927</v>
          </cell>
          <cell r="L488" t="str">
            <v>p54.15Fa</v>
          </cell>
          <cell r="M488" t="str">
            <v>Hoge druk slangen decentrale medische gassen</v>
          </cell>
          <cell r="N488" t="str">
            <v>2 CO2 flessen als back-up</v>
          </cell>
          <cell r="O488">
            <v>54</v>
          </cell>
          <cell r="P488" t="str">
            <v>Gassen</v>
          </cell>
          <cell r="Q488" t="str">
            <v>15.54.50</v>
          </cell>
          <cell r="R488" t="str">
            <v>Decentrale medische gassen</v>
          </cell>
          <cell r="S488" t="str">
            <v>Special Care (Hotfloor)</v>
          </cell>
          <cell r="Z488">
            <v>41275</v>
          </cell>
          <cell r="AE488">
            <v>2012</v>
          </cell>
          <cell r="AH488" t="str">
            <v>Greggerson</v>
          </cell>
          <cell r="AK488">
            <v>0</v>
          </cell>
        </row>
        <row r="489">
          <cell r="E489" t="str">
            <v>ZM-CO2-5402</v>
          </cell>
          <cell r="F489" t="str">
            <v>ZM_FG_FH_5401</v>
          </cell>
          <cell r="G489" t="str">
            <v>In gebruik</v>
          </cell>
          <cell r="H489" t="str">
            <v>Beoordeeld</v>
          </cell>
          <cell r="I489" t="str">
            <v>Reduceer CO2 technisch 1 x 2</v>
          </cell>
          <cell r="K489">
            <v>44927</v>
          </cell>
          <cell r="L489" t="str">
            <v>p54.15F</v>
          </cell>
          <cell r="M489" t="str">
            <v>Decentrale opstelling medische gassen</v>
          </cell>
          <cell r="N489" t="str">
            <v>2 CO2 flessen als back-up</v>
          </cell>
          <cell r="O489">
            <v>54</v>
          </cell>
          <cell r="P489" t="str">
            <v>Gassen</v>
          </cell>
          <cell r="Q489" t="str">
            <v>15.54.50</v>
          </cell>
          <cell r="R489" t="str">
            <v>Decentrale medische gassen</v>
          </cell>
          <cell r="S489" t="str">
            <v>Special Care (Hotfloor)</v>
          </cell>
          <cell r="Z489">
            <v>41275</v>
          </cell>
          <cell r="AE489">
            <v>2012</v>
          </cell>
          <cell r="AH489" t="str">
            <v>Greggerson</v>
          </cell>
          <cell r="AK489">
            <v>0</v>
          </cell>
        </row>
        <row r="490">
          <cell r="E490" t="str">
            <v>ZM-O2-5401</v>
          </cell>
          <cell r="F490" t="str">
            <v>ZM_FG_FH_5401</v>
          </cell>
          <cell r="G490" t="str">
            <v>In gebruik</v>
          </cell>
          <cell r="H490" t="str">
            <v>Beoordeeld</v>
          </cell>
          <cell r="I490" t="str">
            <v>Zuurstofregelpaneel medisch</v>
          </cell>
          <cell r="K490">
            <v>45139</v>
          </cell>
          <cell r="L490" t="str">
            <v>p82.22.82</v>
          </cell>
          <cell r="M490" t="str">
            <v>Drukregelstation</v>
          </cell>
          <cell r="O490">
            <v>54</v>
          </cell>
          <cell r="P490" t="str">
            <v>Gassen</v>
          </cell>
          <cell r="Q490" t="str">
            <v>15.54.36</v>
          </cell>
          <cell r="R490" t="str">
            <v>Drukregelstation</v>
          </cell>
          <cell r="S490" t="str">
            <v>Special Care (Hotfloor)</v>
          </cell>
          <cell r="Z490">
            <v>45108</v>
          </cell>
          <cell r="AE490">
            <v>2023</v>
          </cell>
          <cell r="AH490" t="str">
            <v>Combigas</v>
          </cell>
          <cell r="AJ490" t="str">
            <v>Linde Gas Therapeutics Benelux B.V.</v>
          </cell>
          <cell r="AK490">
            <v>0</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O191"/>
  <sheetViews>
    <sheetView zoomScaleNormal="100" workbookViewId="0">
      <selection activeCell="C17" sqref="C17"/>
    </sheetView>
  </sheetViews>
  <sheetFormatPr defaultRowHeight="13.15"/>
  <cols>
    <col min="1" max="1" width="9.140625" style="15"/>
    <col min="2" max="2" width="6.28515625" style="22" customWidth="1"/>
    <col min="3" max="3" width="126.7109375" style="15" customWidth="1"/>
    <col min="4" max="4" width="2.42578125" style="15" customWidth="1"/>
    <col min="5" max="257" width="9.140625" style="15"/>
    <col min="258" max="258" width="6.28515625" style="15" customWidth="1"/>
    <col min="259" max="259" width="148.28515625" style="15" customWidth="1"/>
    <col min="260" max="513" width="9.140625" style="15"/>
    <col min="514" max="514" width="6.28515625" style="15" customWidth="1"/>
    <col min="515" max="515" width="148.28515625" style="15" customWidth="1"/>
    <col min="516" max="769" width="9.140625" style="15"/>
    <col min="770" max="770" width="6.28515625" style="15" customWidth="1"/>
    <col min="771" max="771" width="148.28515625" style="15" customWidth="1"/>
    <col min="772" max="1025" width="9.140625" style="15"/>
    <col min="1026" max="1026" width="6.28515625" style="15" customWidth="1"/>
    <col min="1027" max="1027" width="148.28515625" style="15" customWidth="1"/>
    <col min="1028" max="1281" width="9.140625" style="15"/>
    <col min="1282" max="1282" width="6.28515625" style="15" customWidth="1"/>
    <col min="1283" max="1283" width="148.28515625" style="15" customWidth="1"/>
    <col min="1284" max="1537" width="9.140625" style="15"/>
    <col min="1538" max="1538" width="6.28515625" style="15" customWidth="1"/>
    <col min="1539" max="1539" width="148.28515625" style="15" customWidth="1"/>
    <col min="1540" max="1793" width="9.140625" style="15"/>
    <col min="1794" max="1794" width="6.28515625" style="15" customWidth="1"/>
    <col min="1795" max="1795" width="148.28515625" style="15" customWidth="1"/>
    <col min="1796" max="2049" width="9.140625" style="15"/>
    <col min="2050" max="2050" width="6.28515625" style="15" customWidth="1"/>
    <col min="2051" max="2051" width="148.28515625" style="15" customWidth="1"/>
    <col min="2052" max="2305" width="9.140625" style="15"/>
    <col min="2306" max="2306" width="6.28515625" style="15" customWidth="1"/>
    <col min="2307" max="2307" width="148.28515625" style="15" customWidth="1"/>
    <col min="2308" max="2561" width="9.140625" style="15"/>
    <col min="2562" max="2562" width="6.28515625" style="15" customWidth="1"/>
    <col min="2563" max="2563" width="148.28515625" style="15" customWidth="1"/>
    <col min="2564" max="2817" width="9.140625" style="15"/>
    <col min="2818" max="2818" width="6.28515625" style="15" customWidth="1"/>
    <col min="2819" max="2819" width="148.28515625" style="15" customWidth="1"/>
    <col min="2820" max="3073" width="9.140625" style="15"/>
    <col min="3074" max="3074" width="6.28515625" style="15" customWidth="1"/>
    <col min="3075" max="3075" width="148.28515625" style="15" customWidth="1"/>
    <col min="3076" max="3329" width="9.140625" style="15"/>
    <col min="3330" max="3330" width="6.28515625" style="15" customWidth="1"/>
    <col min="3331" max="3331" width="148.28515625" style="15" customWidth="1"/>
    <col min="3332" max="3585" width="9.140625" style="15"/>
    <col min="3586" max="3586" width="6.28515625" style="15" customWidth="1"/>
    <col min="3587" max="3587" width="148.28515625" style="15" customWidth="1"/>
    <col min="3588" max="3841" width="9.140625" style="15"/>
    <col min="3842" max="3842" width="6.28515625" style="15" customWidth="1"/>
    <col min="3843" max="3843" width="148.28515625" style="15" customWidth="1"/>
    <col min="3844" max="4097" width="9.140625" style="15"/>
    <col min="4098" max="4098" width="6.28515625" style="15" customWidth="1"/>
    <col min="4099" max="4099" width="148.28515625" style="15" customWidth="1"/>
    <col min="4100" max="4353" width="9.140625" style="15"/>
    <col min="4354" max="4354" width="6.28515625" style="15" customWidth="1"/>
    <col min="4355" max="4355" width="148.28515625" style="15" customWidth="1"/>
    <col min="4356" max="4609" width="9.140625" style="15"/>
    <col min="4610" max="4610" width="6.28515625" style="15" customWidth="1"/>
    <col min="4611" max="4611" width="148.28515625" style="15" customWidth="1"/>
    <col min="4612" max="4865" width="9.140625" style="15"/>
    <col min="4866" max="4866" width="6.28515625" style="15" customWidth="1"/>
    <col min="4867" max="4867" width="148.28515625" style="15" customWidth="1"/>
    <col min="4868" max="5121" width="9.140625" style="15"/>
    <col min="5122" max="5122" width="6.28515625" style="15" customWidth="1"/>
    <col min="5123" max="5123" width="148.28515625" style="15" customWidth="1"/>
    <col min="5124" max="5377" width="9.140625" style="15"/>
    <col min="5378" max="5378" width="6.28515625" style="15" customWidth="1"/>
    <col min="5379" max="5379" width="148.28515625" style="15" customWidth="1"/>
    <col min="5380" max="5633" width="9.140625" style="15"/>
    <col min="5634" max="5634" width="6.28515625" style="15" customWidth="1"/>
    <col min="5635" max="5635" width="148.28515625" style="15" customWidth="1"/>
    <col min="5636" max="5889" width="9.140625" style="15"/>
    <col min="5890" max="5890" width="6.28515625" style="15" customWidth="1"/>
    <col min="5891" max="5891" width="148.28515625" style="15" customWidth="1"/>
    <col min="5892" max="6145" width="9.140625" style="15"/>
    <col min="6146" max="6146" width="6.28515625" style="15" customWidth="1"/>
    <col min="6147" max="6147" width="148.28515625" style="15" customWidth="1"/>
    <col min="6148" max="6401" width="9.140625" style="15"/>
    <col min="6402" max="6402" width="6.28515625" style="15" customWidth="1"/>
    <col min="6403" max="6403" width="148.28515625" style="15" customWidth="1"/>
    <col min="6404" max="6657" width="9.140625" style="15"/>
    <col min="6658" max="6658" width="6.28515625" style="15" customWidth="1"/>
    <col min="6659" max="6659" width="148.28515625" style="15" customWidth="1"/>
    <col min="6660" max="6913" width="9.140625" style="15"/>
    <col min="6914" max="6914" width="6.28515625" style="15" customWidth="1"/>
    <col min="6915" max="6915" width="148.28515625" style="15" customWidth="1"/>
    <col min="6916" max="7169" width="9.140625" style="15"/>
    <col min="7170" max="7170" width="6.28515625" style="15" customWidth="1"/>
    <col min="7171" max="7171" width="148.28515625" style="15" customWidth="1"/>
    <col min="7172" max="7425" width="9.140625" style="15"/>
    <col min="7426" max="7426" width="6.28515625" style="15" customWidth="1"/>
    <col min="7427" max="7427" width="148.28515625" style="15" customWidth="1"/>
    <col min="7428" max="7681" width="9.140625" style="15"/>
    <col min="7682" max="7682" width="6.28515625" style="15" customWidth="1"/>
    <col min="7683" max="7683" width="148.28515625" style="15" customWidth="1"/>
    <col min="7684" max="7937" width="9.140625" style="15"/>
    <col min="7938" max="7938" width="6.28515625" style="15" customWidth="1"/>
    <col min="7939" max="7939" width="148.28515625" style="15" customWidth="1"/>
    <col min="7940" max="8193" width="9.140625" style="15"/>
    <col min="8194" max="8194" width="6.28515625" style="15" customWidth="1"/>
    <col min="8195" max="8195" width="148.28515625" style="15" customWidth="1"/>
    <col min="8196" max="8449" width="9.140625" style="15"/>
    <col min="8450" max="8450" width="6.28515625" style="15" customWidth="1"/>
    <col min="8451" max="8451" width="148.28515625" style="15" customWidth="1"/>
    <col min="8452" max="8705" width="9.140625" style="15"/>
    <col min="8706" max="8706" width="6.28515625" style="15" customWidth="1"/>
    <col min="8707" max="8707" width="148.28515625" style="15" customWidth="1"/>
    <col min="8708" max="8961" width="9.140625" style="15"/>
    <col min="8962" max="8962" width="6.28515625" style="15" customWidth="1"/>
    <col min="8963" max="8963" width="148.28515625" style="15" customWidth="1"/>
    <col min="8964" max="9217" width="9.140625" style="15"/>
    <col min="9218" max="9218" width="6.28515625" style="15" customWidth="1"/>
    <col min="9219" max="9219" width="148.28515625" style="15" customWidth="1"/>
    <col min="9220" max="9473" width="9.140625" style="15"/>
    <col min="9474" max="9474" width="6.28515625" style="15" customWidth="1"/>
    <col min="9475" max="9475" width="148.28515625" style="15" customWidth="1"/>
    <col min="9476" max="9729" width="9.140625" style="15"/>
    <col min="9730" max="9730" width="6.28515625" style="15" customWidth="1"/>
    <col min="9731" max="9731" width="148.28515625" style="15" customWidth="1"/>
    <col min="9732" max="9985" width="9.140625" style="15"/>
    <col min="9986" max="9986" width="6.28515625" style="15" customWidth="1"/>
    <col min="9987" max="9987" width="148.28515625" style="15" customWidth="1"/>
    <col min="9988" max="10241" width="9.140625" style="15"/>
    <col min="10242" max="10242" width="6.28515625" style="15" customWidth="1"/>
    <col min="10243" max="10243" width="148.28515625" style="15" customWidth="1"/>
    <col min="10244" max="10497" width="9.140625" style="15"/>
    <col min="10498" max="10498" width="6.28515625" style="15" customWidth="1"/>
    <col min="10499" max="10499" width="148.28515625" style="15" customWidth="1"/>
    <col min="10500" max="10753" width="9.140625" style="15"/>
    <col min="10754" max="10754" width="6.28515625" style="15" customWidth="1"/>
    <col min="10755" max="10755" width="148.28515625" style="15" customWidth="1"/>
    <col min="10756" max="11009" width="9.140625" style="15"/>
    <col min="11010" max="11010" width="6.28515625" style="15" customWidth="1"/>
    <col min="11011" max="11011" width="148.28515625" style="15" customWidth="1"/>
    <col min="11012" max="11265" width="9.140625" style="15"/>
    <col min="11266" max="11266" width="6.28515625" style="15" customWidth="1"/>
    <col min="11267" max="11267" width="148.28515625" style="15" customWidth="1"/>
    <col min="11268" max="11521" width="9.140625" style="15"/>
    <col min="11522" max="11522" width="6.28515625" style="15" customWidth="1"/>
    <col min="11523" max="11523" width="148.28515625" style="15" customWidth="1"/>
    <col min="11524" max="11777" width="9.140625" style="15"/>
    <col min="11778" max="11778" width="6.28515625" style="15" customWidth="1"/>
    <col min="11779" max="11779" width="148.28515625" style="15" customWidth="1"/>
    <col min="11780" max="12033" width="9.140625" style="15"/>
    <col min="12034" max="12034" width="6.28515625" style="15" customWidth="1"/>
    <col min="12035" max="12035" width="148.28515625" style="15" customWidth="1"/>
    <col min="12036" max="12289" width="9.140625" style="15"/>
    <col min="12290" max="12290" width="6.28515625" style="15" customWidth="1"/>
    <col min="12291" max="12291" width="148.28515625" style="15" customWidth="1"/>
    <col min="12292" max="12545" width="9.140625" style="15"/>
    <col min="12546" max="12546" width="6.28515625" style="15" customWidth="1"/>
    <col min="12547" max="12547" width="148.28515625" style="15" customWidth="1"/>
    <col min="12548" max="12801" width="9.140625" style="15"/>
    <col min="12802" max="12802" width="6.28515625" style="15" customWidth="1"/>
    <col min="12803" max="12803" width="148.28515625" style="15" customWidth="1"/>
    <col min="12804" max="13057" width="9.140625" style="15"/>
    <col min="13058" max="13058" width="6.28515625" style="15" customWidth="1"/>
    <col min="13059" max="13059" width="148.28515625" style="15" customWidth="1"/>
    <col min="13060" max="13313" width="9.140625" style="15"/>
    <col min="13314" max="13314" width="6.28515625" style="15" customWidth="1"/>
    <col min="13315" max="13315" width="148.28515625" style="15" customWidth="1"/>
    <col min="13316" max="13569" width="9.140625" style="15"/>
    <col min="13570" max="13570" width="6.28515625" style="15" customWidth="1"/>
    <col min="13571" max="13571" width="148.28515625" style="15" customWidth="1"/>
    <col min="13572" max="13825" width="9.140625" style="15"/>
    <col min="13826" max="13826" width="6.28515625" style="15" customWidth="1"/>
    <col min="13827" max="13827" width="148.28515625" style="15" customWidth="1"/>
    <col min="13828" max="14081" width="9.140625" style="15"/>
    <col min="14082" max="14082" width="6.28515625" style="15" customWidth="1"/>
    <col min="14083" max="14083" width="148.28515625" style="15" customWidth="1"/>
    <col min="14084" max="14337" width="9.140625" style="15"/>
    <col min="14338" max="14338" width="6.28515625" style="15" customWidth="1"/>
    <col min="14339" max="14339" width="148.28515625" style="15" customWidth="1"/>
    <col min="14340" max="14593" width="9.140625" style="15"/>
    <col min="14594" max="14594" width="6.28515625" style="15" customWidth="1"/>
    <col min="14595" max="14595" width="148.28515625" style="15" customWidth="1"/>
    <col min="14596" max="14849" width="9.140625" style="15"/>
    <col min="14850" max="14850" width="6.28515625" style="15" customWidth="1"/>
    <col min="14851" max="14851" width="148.28515625" style="15" customWidth="1"/>
    <col min="14852" max="15105" width="9.140625" style="15"/>
    <col min="15106" max="15106" width="6.28515625" style="15" customWidth="1"/>
    <col min="15107" max="15107" width="148.28515625" style="15" customWidth="1"/>
    <col min="15108" max="15361" width="9.140625" style="15"/>
    <col min="15362" max="15362" width="6.28515625" style="15" customWidth="1"/>
    <col min="15363" max="15363" width="148.28515625" style="15" customWidth="1"/>
    <col min="15364" max="15617" width="9.140625" style="15"/>
    <col min="15618" max="15618" width="6.28515625" style="15" customWidth="1"/>
    <col min="15619" max="15619" width="148.28515625" style="15" customWidth="1"/>
    <col min="15620" max="15873" width="9.140625" style="15"/>
    <col min="15874" max="15874" width="6.28515625" style="15" customWidth="1"/>
    <col min="15875" max="15875" width="148.28515625" style="15" customWidth="1"/>
    <col min="15876" max="16129" width="9.140625" style="15"/>
    <col min="16130" max="16130" width="6.28515625" style="15" customWidth="1"/>
    <col min="16131" max="16131" width="148.28515625" style="15" customWidth="1"/>
    <col min="16132" max="16384" width="9.140625" style="15"/>
  </cols>
  <sheetData>
    <row r="1" spans="1:41" ht="13.9" thickBot="1">
      <c r="A1" s="13"/>
      <c r="B1" s="14"/>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1:41">
      <c r="A2" s="13"/>
      <c r="B2" s="51" t="s">
        <v>0</v>
      </c>
      <c r="C2" s="52"/>
      <c r="D2" s="53"/>
      <c r="E2" s="13"/>
      <c r="F2" s="13"/>
      <c r="G2" s="13"/>
      <c r="H2" s="13"/>
      <c r="I2" s="13"/>
      <c r="J2" s="13"/>
      <c r="K2" s="13"/>
      <c r="L2" s="13"/>
      <c r="M2" s="13"/>
      <c r="N2" s="13"/>
      <c r="O2" s="13"/>
      <c r="P2" s="13"/>
      <c r="Q2" s="13"/>
      <c r="R2" s="13"/>
      <c r="S2" s="13"/>
      <c r="T2" s="13"/>
      <c r="U2" s="13"/>
      <c r="V2" s="13"/>
      <c r="W2" s="13"/>
      <c r="X2" s="13"/>
      <c r="Y2" s="13"/>
      <c r="Z2" s="13"/>
    </row>
    <row r="3" spans="1:41">
      <c r="A3" s="13"/>
      <c r="B3" s="54"/>
      <c r="C3" s="55"/>
      <c r="D3" s="56"/>
      <c r="E3" s="13"/>
      <c r="F3" s="13"/>
      <c r="G3" s="13"/>
      <c r="H3" s="13"/>
      <c r="I3" s="13"/>
      <c r="J3" s="13"/>
      <c r="K3" s="13"/>
      <c r="L3" s="13"/>
      <c r="M3" s="13"/>
      <c r="N3" s="13"/>
      <c r="O3" s="13"/>
      <c r="P3" s="13"/>
      <c r="Q3" s="13"/>
      <c r="R3" s="13"/>
      <c r="S3" s="13"/>
      <c r="T3" s="13"/>
      <c r="U3" s="13"/>
      <c r="V3" s="13"/>
      <c r="W3" s="13"/>
      <c r="X3" s="13"/>
      <c r="Y3" s="13"/>
      <c r="Z3" s="13"/>
    </row>
    <row r="4" spans="1:41" ht="26.45">
      <c r="A4" s="13"/>
      <c r="B4" s="29">
        <v>1</v>
      </c>
      <c r="C4" s="16" t="s">
        <v>1</v>
      </c>
      <c r="D4" s="17"/>
      <c r="E4" s="13"/>
      <c r="F4" s="13"/>
      <c r="G4" s="13"/>
      <c r="H4" s="13"/>
      <c r="I4" s="13"/>
      <c r="J4" s="13"/>
      <c r="K4" s="13"/>
      <c r="L4" s="13"/>
      <c r="M4" s="13"/>
      <c r="N4" s="13"/>
      <c r="O4" s="13"/>
      <c r="P4" s="13"/>
      <c r="Q4" s="13"/>
      <c r="R4" s="13"/>
      <c r="S4" s="13"/>
      <c r="T4" s="13"/>
      <c r="U4" s="13"/>
      <c r="V4" s="13"/>
      <c r="W4" s="13"/>
      <c r="X4" s="13"/>
      <c r="Y4" s="13"/>
      <c r="Z4" s="13"/>
    </row>
    <row r="5" spans="1:41" ht="52.9">
      <c r="A5" s="13"/>
      <c r="B5" s="29">
        <v>2</v>
      </c>
      <c r="C5" s="16" t="s">
        <v>2</v>
      </c>
      <c r="D5" s="17"/>
      <c r="E5" s="13"/>
      <c r="F5" s="13"/>
      <c r="G5" s="13"/>
      <c r="H5" s="13"/>
      <c r="I5" s="13"/>
      <c r="J5" s="13"/>
      <c r="K5" s="13"/>
      <c r="L5" s="13"/>
      <c r="M5" s="13"/>
      <c r="N5" s="13"/>
      <c r="O5" s="13"/>
      <c r="P5" s="13"/>
      <c r="Q5" s="13"/>
      <c r="R5" s="13"/>
      <c r="S5" s="13"/>
      <c r="T5" s="13"/>
      <c r="U5" s="13"/>
      <c r="V5" s="13"/>
      <c r="W5" s="13"/>
      <c r="X5" s="13"/>
      <c r="Y5" s="13"/>
      <c r="Z5" s="13"/>
    </row>
    <row r="6" spans="1:41" ht="26.45">
      <c r="A6" s="13"/>
      <c r="B6" s="29">
        <v>3</v>
      </c>
      <c r="C6" s="16" t="s">
        <v>3</v>
      </c>
      <c r="D6" s="17"/>
      <c r="E6" s="13"/>
      <c r="F6" s="13"/>
      <c r="G6" s="13"/>
      <c r="H6" s="13"/>
      <c r="I6" s="13"/>
      <c r="J6" s="13"/>
      <c r="K6" s="13"/>
      <c r="L6" s="13"/>
      <c r="M6" s="13"/>
      <c r="N6" s="13"/>
      <c r="O6" s="13"/>
      <c r="P6" s="13"/>
      <c r="Q6" s="13"/>
      <c r="R6" s="13"/>
      <c r="S6" s="13"/>
      <c r="T6" s="13"/>
      <c r="U6" s="13"/>
      <c r="V6" s="13"/>
      <c r="W6" s="13"/>
      <c r="X6" s="13"/>
      <c r="Y6" s="13"/>
      <c r="Z6" s="13"/>
    </row>
    <row r="7" spans="1:41" ht="26.45">
      <c r="A7" s="13"/>
      <c r="B7" s="29">
        <v>4</v>
      </c>
      <c r="C7" s="16" t="s">
        <v>4</v>
      </c>
      <c r="D7" s="17"/>
      <c r="E7" s="13"/>
      <c r="F7" s="13"/>
      <c r="G7" s="13"/>
      <c r="H7" s="13"/>
      <c r="I7" s="13"/>
      <c r="J7" s="13"/>
      <c r="K7" s="13"/>
      <c r="L7" s="13"/>
      <c r="M7" s="13"/>
      <c r="N7" s="13"/>
      <c r="O7" s="13"/>
      <c r="P7" s="13"/>
      <c r="Q7" s="13"/>
      <c r="R7" s="13"/>
      <c r="S7" s="13"/>
      <c r="T7" s="13"/>
      <c r="U7" s="13"/>
      <c r="V7" s="13"/>
      <c r="W7" s="13"/>
      <c r="X7" s="13"/>
      <c r="Y7" s="13"/>
      <c r="Z7" s="13"/>
    </row>
    <row r="8" spans="1:41" ht="39.6">
      <c r="A8" s="13"/>
      <c r="B8" s="29">
        <v>5</v>
      </c>
      <c r="C8" s="16" t="s">
        <v>5</v>
      </c>
      <c r="D8" s="17"/>
      <c r="E8" s="13"/>
      <c r="F8" s="13"/>
      <c r="G8" s="13"/>
      <c r="H8" s="13"/>
      <c r="I8" s="13"/>
      <c r="J8" s="13"/>
      <c r="K8" s="13"/>
      <c r="L8" s="13"/>
      <c r="M8" s="13"/>
      <c r="N8" s="13"/>
      <c r="O8" s="13"/>
      <c r="P8" s="13"/>
      <c r="Q8" s="13"/>
      <c r="R8" s="13"/>
      <c r="S8" s="13"/>
      <c r="T8" s="13"/>
      <c r="U8" s="13"/>
      <c r="V8" s="13"/>
      <c r="W8" s="13"/>
      <c r="X8" s="13"/>
      <c r="Y8" s="13"/>
      <c r="Z8" s="13"/>
    </row>
    <row r="9" spans="1:41" ht="27" thickBot="1">
      <c r="A9" s="13"/>
      <c r="B9" s="18">
        <v>6</v>
      </c>
      <c r="C9" s="19" t="s">
        <v>6</v>
      </c>
      <c r="D9" s="20"/>
      <c r="E9" s="13"/>
      <c r="F9" s="13"/>
      <c r="G9" s="13"/>
      <c r="H9" s="13"/>
      <c r="I9" s="13"/>
      <c r="J9" s="13"/>
      <c r="K9" s="13"/>
      <c r="L9" s="13"/>
      <c r="M9" s="13"/>
      <c r="N9" s="13"/>
      <c r="O9" s="13"/>
      <c r="P9" s="13"/>
      <c r="Q9" s="13"/>
      <c r="R9" s="13"/>
      <c r="S9" s="13"/>
      <c r="T9" s="13"/>
      <c r="U9" s="13"/>
      <c r="V9" s="13"/>
      <c r="W9" s="13"/>
      <c r="X9" s="13"/>
      <c r="Y9" s="13"/>
      <c r="Z9" s="13"/>
    </row>
    <row r="10" spans="1:41">
      <c r="A10" s="13"/>
      <c r="B10" s="14"/>
      <c r="C10" s="21"/>
      <c r="D10" s="13"/>
      <c r="E10" s="13"/>
      <c r="F10" s="13"/>
      <c r="G10" s="13"/>
      <c r="H10" s="13"/>
      <c r="I10" s="13"/>
      <c r="J10" s="13"/>
      <c r="K10" s="13"/>
      <c r="L10" s="13"/>
      <c r="M10" s="13"/>
      <c r="N10" s="13"/>
      <c r="O10" s="13"/>
      <c r="P10" s="13"/>
      <c r="Q10" s="13"/>
      <c r="R10" s="13"/>
      <c r="S10" s="13"/>
      <c r="T10" s="13"/>
      <c r="U10" s="13"/>
      <c r="V10" s="13"/>
      <c r="W10" s="13"/>
      <c r="X10" s="13"/>
      <c r="Y10" s="13"/>
      <c r="Z10" s="13"/>
    </row>
    <row r="11" spans="1:41">
      <c r="A11" s="13"/>
      <c r="B11" s="14"/>
      <c r="C11" s="21"/>
      <c r="D11" s="13"/>
      <c r="E11" s="13"/>
      <c r="F11" s="13"/>
      <c r="G11" s="13"/>
      <c r="H11" s="13"/>
      <c r="I11" s="13"/>
      <c r="J11" s="13"/>
      <c r="K11" s="13"/>
      <c r="L11" s="13"/>
      <c r="M11" s="13"/>
      <c r="N11" s="13"/>
      <c r="O11" s="13"/>
      <c r="P11" s="13"/>
      <c r="Q11" s="13"/>
      <c r="R11" s="13"/>
      <c r="S11" s="13"/>
      <c r="T11" s="13"/>
      <c r="U11" s="13"/>
      <c r="V11" s="13"/>
      <c r="W11" s="13"/>
      <c r="X11" s="13"/>
      <c r="Y11" s="13"/>
      <c r="Z11" s="13"/>
    </row>
    <row r="12" spans="1:41">
      <c r="A12" s="13"/>
      <c r="B12" s="14"/>
      <c r="C12" s="21"/>
      <c r="D12" s="13"/>
      <c r="E12" s="13"/>
      <c r="F12" s="13"/>
      <c r="G12" s="13"/>
      <c r="H12" s="13"/>
      <c r="I12" s="13"/>
      <c r="J12" s="13"/>
      <c r="K12" s="13"/>
      <c r="L12" s="13"/>
      <c r="M12" s="13"/>
      <c r="N12" s="13"/>
      <c r="O12" s="13"/>
      <c r="P12" s="13"/>
      <c r="Q12" s="13"/>
      <c r="R12" s="13"/>
      <c r="S12" s="13"/>
      <c r="T12" s="13"/>
      <c r="U12" s="13"/>
      <c r="V12" s="13"/>
      <c r="W12" s="13"/>
      <c r="X12" s="13"/>
      <c r="Y12" s="13"/>
      <c r="Z12" s="13"/>
    </row>
    <row r="13" spans="1:41">
      <c r="A13" s="13"/>
      <c r="B13" s="14"/>
      <c r="C13" s="21"/>
      <c r="D13" s="13"/>
      <c r="E13" s="13"/>
      <c r="F13" s="13"/>
      <c r="G13" s="13"/>
      <c r="H13" s="13"/>
      <c r="I13" s="13"/>
      <c r="J13" s="13"/>
      <c r="K13" s="13"/>
      <c r="L13" s="13"/>
      <c r="M13" s="13"/>
      <c r="N13" s="13"/>
      <c r="O13" s="13"/>
      <c r="P13" s="13"/>
      <c r="Q13" s="13"/>
      <c r="R13" s="13"/>
      <c r="S13" s="13"/>
      <c r="T13" s="13"/>
      <c r="U13" s="13"/>
      <c r="V13" s="13"/>
      <c r="W13" s="13"/>
      <c r="X13" s="13"/>
      <c r="Y13" s="13"/>
      <c r="Z13" s="13"/>
    </row>
    <row r="14" spans="1:41">
      <c r="A14" s="13"/>
      <c r="B14" s="14"/>
      <c r="C14" s="21"/>
      <c r="D14" s="13"/>
      <c r="E14" s="13"/>
      <c r="F14" s="13"/>
      <c r="G14" s="13"/>
      <c r="H14" s="13"/>
      <c r="I14" s="13"/>
      <c r="J14" s="13"/>
      <c r="K14" s="13"/>
      <c r="L14" s="13"/>
      <c r="M14" s="13"/>
      <c r="N14" s="13"/>
      <c r="O14" s="13"/>
      <c r="P14" s="13"/>
      <c r="Q14" s="13"/>
      <c r="R14" s="13"/>
      <c r="S14" s="13"/>
      <c r="T14" s="13"/>
      <c r="U14" s="13"/>
      <c r="V14" s="13"/>
      <c r="W14" s="13"/>
      <c r="X14" s="13"/>
      <c r="Y14" s="13"/>
      <c r="Z14" s="13"/>
    </row>
    <row r="15" spans="1:41">
      <c r="A15" s="13"/>
      <c r="B15" s="14"/>
      <c r="C15" s="21"/>
      <c r="D15" s="13"/>
      <c r="E15" s="13"/>
      <c r="F15" s="13"/>
      <c r="G15" s="13"/>
      <c r="H15" s="13"/>
      <c r="I15" s="13"/>
      <c r="J15" s="13"/>
      <c r="K15" s="13"/>
      <c r="L15" s="13"/>
      <c r="M15" s="13"/>
      <c r="N15" s="13"/>
      <c r="O15" s="13"/>
      <c r="P15" s="13"/>
      <c r="Q15" s="13"/>
      <c r="R15" s="13"/>
      <c r="S15" s="13"/>
      <c r="T15" s="13"/>
      <c r="U15" s="13"/>
      <c r="V15" s="13"/>
      <c r="W15" s="13"/>
      <c r="X15" s="13"/>
      <c r="Y15" s="13"/>
      <c r="Z15" s="13"/>
    </row>
    <row r="16" spans="1:41">
      <c r="A16" s="13"/>
      <c r="B16" s="14"/>
      <c r="C16" s="21"/>
      <c r="D16" s="13"/>
      <c r="E16" s="13"/>
      <c r="F16" s="13"/>
      <c r="G16" s="13"/>
      <c r="H16" s="13"/>
      <c r="I16" s="13"/>
      <c r="J16" s="13"/>
      <c r="K16" s="13"/>
      <c r="L16" s="13"/>
      <c r="M16" s="13"/>
      <c r="N16" s="13"/>
      <c r="O16" s="13"/>
      <c r="P16" s="13"/>
      <c r="Q16" s="13"/>
      <c r="R16" s="13"/>
      <c r="S16" s="13"/>
      <c r="T16" s="13"/>
      <c r="U16" s="13"/>
      <c r="V16" s="13"/>
      <c r="W16" s="13"/>
      <c r="X16" s="13"/>
      <c r="Y16" s="13"/>
      <c r="Z16" s="13"/>
    </row>
    <row r="17" spans="1:26">
      <c r="A17" s="13"/>
      <c r="B17" s="14"/>
      <c r="C17" s="21"/>
      <c r="D17" s="13"/>
      <c r="E17" s="13"/>
      <c r="F17" s="13"/>
      <c r="G17" s="13"/>
      <c r="H17" s="13"/>
      <c r="I17" s="13"/>
      <c r="J17" s="13"/>
      <c r="K17" s="13"/>
      <c r="L17" s="13"/>
      <c r="M17" s="13"/>
      <c r="N17" s="13"/>
      <c r="O17" s="13"/>
      <c r="P17" s="13"/>
      <c r="Q17" s="13"/>
      <c r="R17" s="13"/>
      <c r="S17" s="13"/>
      <c r="T17" s="13"/>
      <c r="U17" s="13"/>
      <c r="V17" s="13"/>
      <c r="W17" s="13"/>
      <c r="X17" s="13"/>
      <c r="Y17" s="13"/>
      <c r="Z17" s="13"/>
    </row>
    <row r="18" spans="1:26">
      <c r="A18" s="13"/>
      <c r="B18" s="14"/>
      <c r="C18" s="21"/>
      <c r="D18" s="13"/>
      <c r="E18" s="13"/>
      <c r="F18" s="13"/>
      <c r="G18" s="13"/>
      <c r="H18" s="13"/>
      <c r="I18" s="13"/>
      <c r="J18" s="13"/>
      <c r="K18" s="13"/>
      <c r="L18" s="13"/>
      <c r="M18" s="13"/>
      <c r="N18" s="13"/>
      <c r="O18" s="13"/>
      <c r="P18" s="13"/>
      <c r="Q18" s="13"/>
      <c r="R18" s="13"/>
      <c r="S18" s="13"/>
      <c r="T18" s="13"/>
      <c r="U18" s="13"/>
      <c r="V18" s="13"/>
      <c r="W18" s="13"/>
      <c r="X18" s="13"/>
      <c r="Y18" s="13"/>
      <c r="Z18" s="13"/>
    </row>
    <row r="19" spans="1:26">
      <c r="A19" s="13"/>
      <c r="B19" s="14"/>
      <c r="C19" s="21"/>
      <c r="D19" s="13"/>
      <c r="E19" s="13"/>
      <c r="F19" s="13"/>
      <c r="G19" s="13"/>
      <c r="H19" s="13"/>
      <c r="I19" s="13"/>
      <c r="J19" s="13"/>
      <c r="K19" s="13"/>
      <c r="L19" s="13"/>
      <c r="M19" s="13"/>
      <c r="N19" s="13"/>
      <c r="O19" s="13"/>
      <c r="P19" s="13"/>
      <c r="Q19" s="13"/>
      <c r="R19" s="13"/>
      <c r="S19" s="13"/>
      <c r="T19" s="13"/>
      <c r="U19" s="13"/>
      <c r="V19" s="13"/>
      <c r="W19" s="13"/>
      <c r="X19" s="13"/>
      <c r="Y19" s="13"/>
      <c r="Z19" s="13"/>
    </row>
    <row r="20" spans="1:26">
      <c r="A20" s="13"/>
      <c r="B20" s="14"/>
      <c r="C20" s="21"/>
      <c r="D20" s="13"/>
      <c r="E20" s="13"/>
      <c r="F20" s="13"/>
      <c r="G20" s="13"/>
      <c r="H20" s="13"/>
      <c r="I20" s="13"/>
      <c r="J20" s="13"/>
      <c r="K20" s="13"/>
      <c r="L20" s="13"/>
      <c r="M20" s="13"/>
      <c r="N20" s="13"/>
      <c r="O20" s="13"/>
      <c r="P20" s="13"/>
      <c r="Q20" s="13"/>
      <c r="R20" s="13"/>
      <c r="S20" s="13"/>
      <c r="T20" s="13"/>
      <c r="U20" s="13"/>
      <c r="V20" s="13"/>
      <c r="W20" s="13"/>
      <c r="X20" s="13"/>
      <c r="Y20" s="13"/>
      <c r="Z20" s="13"/>
    </row>
    <row r="21" spans="1:26">
      <c r="A21" s="13"/>
      <c r="B21" s="14"/>
      <c r="C21" s="21"/>
      <c r="D21" s="13"/>
      <c r="E21" s="13"/>
      <c r="F21" s="13"/>
      <c r="G21" s="13"/>
      <c r="H21" s="13"/>
      <c r="I21" s="13"/>
      <c r="J21" s="13"/>
      <c r="K21" s="13"/>
      <c r="L21" s="13"/>
      <c r="M21" s="13"/>
      <c r="N21" s="13"/>
      <c r="O21" s="13"/>
      <c r="P21" s="13"/>
      <c r="Q21" s="13"/>
      <c r="R21" s="13"/>
      <c r="S21" s="13"/>
      <c r="T21" s="13"/>
      <c r="U21" s="13"/>
      <c r="V21" s="13"/>
      <c r="W21" s="13"/>
      <c r="X21" s="13"/>
      <c r="Y21" s="13"/>
      <c r="Z21" s="13"/>
    </row>
    <row r="22" spans="1:26">
      <c r="A22" s="13"/>
      <c r="B22" s="14"/>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c r="A23" s="13"/>
      <c r="B23" s="14"/>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c r="A24" s="13"/>
      <c r="B24" s="14"/>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c r="A25" s="13"/>
      <c r="B25" s="14"/>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c r="A26" s="13"/>
      <c r="B26" s="14"/>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c r="A27" s="13"/>
      <c r="B27" s="14"/>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c r="A28" s="13"/>
      <c r="B28" s="14"/>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c r="A29" s="13"/>
      <c r="B29" s="14"/>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c r="A30" s="13"/>
      <c r="B30" s="14"/>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c r="A31" s="13"/>
      <c r="B31" s="14"/>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c r="A32" s="13"/>
      <c r="B32" s="14"/>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c r="A33" s="13"/>
      <c r="B33" s="14"/>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c r="A34" s="13"/>
      <c r="B34" s="14"/>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c r="A35" s="13"/>
      <c r="B35" s="14"/>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c r="A36" s="13"/>
      <c r="B36" s="14"/>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c r="A37" s="13"/>
      <c r="B37" s="14"/>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c r="A38" s="13"/>
      <c r="B38" s="14"/>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c r="A39" s="13"/>
      <c r="B39" s="14"/>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c r="A40" s="13"/>
      <c r="B40" s="14"/>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c r="A41" s="13"/>
      <c r="B41" s="14"/>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c r="A42" s="13"/>
      <c r="B42" s="14"/>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c r="A43" s="13"/>
      <c r="B43" s="14"/>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c r="A44" s="13"/>
      <c r="B44" s="14"/>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c r="A45" s="13"/>
      <c r="B45" s="14"/>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c r="A46" s="13"/>
      <c r="B46" s="14"/>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c r="A47" s="13"/>
      <c r="B47" s="14"/>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c r="A48" s="13"/>
      <c r="B48" s="14"/>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c r="A49" s="13"/>
      <c r="B49" s="14"/>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c r="A50" s="13"/>
      <c r="B50" s="14"/>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c r="A51" s="13"/>
      <c r="B51" s="14"/>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c r="A52" s="13"/>
      <c r="B52" s="14"/>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c r="A53" s="13"/>
      <c r="B53" s="14"/>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c r="A54" s="13"/>
      <c r="B54" s="14"/>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c r="A55" s="13"/>
      <c r="B55" s="14"/>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c r="A56" s="13"/>
      <c r="B56" s="14"/>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c r="A57" s="13"/>
      <c r="B57" s="14"/>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c r="A58" s="13"/>
      <c r="B58" s="14"/>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c r="A59" s="13"/>
      <c r="B59" s="14"/>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c r="A60" s="13"/>
      <c r="B60" s="14"/>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c r="A61" s="13"/>
      <c r="B61" s="14"/>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c r="A62" s="13"/>
      <c r="B62" s="14"/>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c r="A63" s="13"/>
      <c r="B63" s="14"/>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c r="A64" s="13"/>
      <c r="B64" s="14"/>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c r="A65" s="13"/>
      <c r="B65" s="14"/>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c r="A66" s="13"/>
      <c r="B66" s="14"/>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c r="A67" s="13"/>
      <c r="B67" s="14"/>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c r="A68" s="13"/>
      <c r="B68" s="14"/>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c r="A69" s="13"/>
      <c r="B69" s="14"/>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c r="A70" s="13"/>
      <c r="B70" s="14"/>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c r="A71" s="13"/>
      <c r="B71" s="14"/>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c r="A72" s="13"/>
      <c r="B72" s="14"/>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c r="A73" s="13"/>
      <c r="B73" s="14"/>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c r="A74" s="13"/>
      <c r="B74" s="14"/>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c r="A75" s="13"/>
      <c r="B75" s="14"/>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c r="A76" s="13"/>
      <c r="B76" s="14"/>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c r="A77" s="13"/>
      <c r="B77" s="14"/>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c r="A78" s="13"/>
      <c r="B78" s="14"/>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c r="A79" s="13"/>
      <c r="B79" s="14"/>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c r="A80" s="13"/>
      <c r="B80" s="14"/>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c r="A81" s="13"/>
      <c r="B81" s="14"/>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c r="A82" s="13"/>
      <c r="B82" s="14"/>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c r="A83" s="13"/>
      <c r="B83" s="14"/>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c r="A84" s="13"/>
      <c r="B84" s="14"/>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c r="A85" s="13"/>
      <c r="B85" s="14"/>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c r="A86" s="13"/>
      <c r="B86" s="14"/>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c r="A87" s="13"/>
      <c r="B87" s="14"/>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c r="A88" s="13"/>
      <c r="B88" s="14"/>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c r="A89" s="13"/>
      <c r="B89" s="14"/>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c r="A90" s="13"/>
      <c r="B90" s="14"/>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c r="A91" s="13"/>
      <c r="B91" s="14"/>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c r="A92" s="13"/>
      <c r="B92" s="14"/>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c r="A93" s="13"/>
      <c r="B93" s="14"/>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c r="A94" s="13"/>
      <c r="B94" s="14"/>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c r="A95" s="13"/>
      <c r="B95" s="14"/>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c r="A96" s="13"/>
      <c r="B96" s="14"/>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c r="A97" s="13"/>
      <c r="B97" s="14"/>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c r="A98" s="13"/>
      <c r="B98" s="14"/>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c r="A99" s="13"/>
      <c r="B99" s="14"/>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c r="A100" s="13"/>
      <c r="B100" s="14"/>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c r="A101" s="13"/>
      <c r="B101" s="14"/>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c r="A102" s="13"/>
      <c r="B102" s="14"/>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c r="A103" s="13"/>
      <c r="B103" s="14"/>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c r="A104" s="13"/>
      <c r="B104" s="14"/>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c r="A105" s="13"/>
      <c r="B105" s="14"/>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c r="A106" s="13"/>
      <c r="B106" s="14"/>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c r="A107" s="13"/>
      <c r="B107" s="14"/>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c r="A108" s="13"/>
      <c r="B108" s="14"/>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c r="A109" s="13"/>
      <c r="B109" s="14"/>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c r="A110" s="13"/>
      <c r="B110" s="14"/>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c r="A111" s="13"/>
      <c r="B111" s="14"/>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c r="A112" s="13"/>
      <c r="B112" s="14"/>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c r="A113" s="13"/>
      <c r="B113" s="14"/>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c r="A114" s="13"/>
      <c r="B114" s="14"/>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c r="A115" s="13"/>
      <c r="B115" s="14"/>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c r="A116" s="13"/>
      <c r="B116" s="14"/>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c r="A117" s="13"/>
      <c r="B117" s="14"/>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c r="A118" s="13"/>
      <c r="B118" s="14"/>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c r="A119" s="13"/>
      <c r="B119" s="14"/>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c r="A120" s="13"/>
      <c r="B120" s="14"/>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c r="A121" s="13"/>
      <c r="B121" s="14"/>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c r="A122" s="13"/>
      <c r="B122" s="14"/>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c r="A123" s="13"/>
      <c r="B123" s="14"/>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c r="A124" s="13"/>
      <c r="B124" s="14"/>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c r="A125" s="13"/>
      <c r="B125" s="14"/>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c r="A126" s="13"/>
      <c r="B126" s="14"/>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c r="A127" s="13"/>
      <c r="B127" s="14"/>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c r="A128" s="13"/>
      <c r="B128" s="14"/>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c r="A129" s="13"/>
      <c r="B129" s="14"/>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c r="A130" s="13"/>
      <c r="B130" s="14"/>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c r="A131" s="13"/>
      <c r="B131" s="14"/>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c r="A132" s="13"/>
      <c r="B132" s="14"/>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c r="A133" s="13"/>
      <c r="B133" s="14"/>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c r="A134" s="13"/>
      <c r="B134" s="14"/>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c r="A135" s="13"/>
      <c r="B135" s="14"/>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c r="A136" s="13"/>
      <c r="B136" s="14"/>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c r="A137" s="13"/>
      <c r="B137" s="14"/>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c r="A138" s="13"/>
      <c r="B138" s="14"/>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c r="A139" s="13"/>
      <c r="B139" s="14"/>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c r="A140" s="13"/>
      <c r="B140" s="14"/>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c r="A141" s="13"/>
      <c r="B141" s="14"/>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c r="A142" s="13"/>
      <c r="B142" s="14"/>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c r="A143" s="13"/>
      <c r="B143" s="14"/>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c r="A144" s="13"/>
      <c r="B144" s="14"/>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c r="A145" s="13"/>
      <c r="B145" s="14"/>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c r="A146" s="13"/>
      <c r="B146" s="14"/>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c r="A147" s="13"/>
      <c r="B147" s="14"/>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c r="A148" s="13"/>
      <c r="B148" s="14"/>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c r="A149" s="13"/>
      <c r="B149" s="14"/>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c r="A150" s="13"/>
      <c r="B150" s="14"/>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c r="A151" s="13"/>
      <c r="B151" s="14"/>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c r="A152" s="13"/>
      <c r="B152" s="14"/>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c r="A153" s="13"/>
      <c r="B153" s="14"/>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c r="A154" s="13"/>
      <c r="B154" s="14"/>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c r="A155" s="13"/>
      <c r="B155" s="14"/>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c r="A156" s="13"/>
      <c r="B156" s="14"/>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c r="A157" s="13"/>
      <c r="B157" s="14"/>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c r="A158" s="13"/>
      <c r="B158" s="14"/>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c r="A159" s="13"/>
      <c r="B159" s="14"/>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c r="A160" s="13"/>
      <c r="B160" s="14"/>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c r="A161" s="13"/>
      <c r="B161" s="14"/>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c r="A162" s="13"/>
      <c r="B162" s="14"/>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c r="A163" s="13"/>
      <c r="B163" s="14"/>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c r="A164" s="13"/>
      <c r="B164" s="14"/>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c r="A165" s="13"/>
      <c r="B165" s="14"/>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c r="A166" s="13"/>
      <c r="B166" s="14"/>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c r="A167" s="13"/>
      <c r="B167" s="14"/>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c r="A168" s="13"/>
      <c r="B168" s="14"/>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c r="A169" s="13"/>
      <c r="B169" s="14"/>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c r="A170" s="13"/>
      <c r="B170" s="14"/>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c r="A171" s="13"/>
      <c r="B171" s="14"/>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c r="A172" s="13"/>
      <c r="B172" s="14"/>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c r="A173" s="13"/>
      <c r="B173" s="14"/>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c r="A174" s="13"/>
      <c r="B174" s="14"/>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c r="A175" s="13"/>
      <c r="B175" s="14"/>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c r="A176" s="13"/>
      <c r="B176" s="14"/>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c r="A177" s="13"/>
      <c r="B177" s="14"/>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c r="A178" s="13"/>
      <c r="B178" s="14"/>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c r="A179" s="13"/>
      <c r="B179" s="14"/>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c r="A180" s="13"/>
      <c r="B180" s="14"/>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c r="A181" s="13"/>
      <c r="B181" s="14"/>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c r="A182" s="13"/>
      <c r="B182" s="14"/>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c r="A183" s="13"/>
      <c r="B183" s="14"/>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c r="A184" s="13"/>
      <c r="B184" s="14"/>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c r="A185" s="13"/>
      <c r="B185" s="14"/>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c r="A186" s="13"/>
      <c r="B186" s="14"/>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c r="A187" s="13"/>
      <c r="B187" s="14"/>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c r="A188" s="13"/>
      <c r="B188" s="14"/>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c r="A189" s="13"/>
      <c r="B189" s="14"/>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c r="A190" s="13"/>
      <c r="B190" s="14"/>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c r="A191" s="13"/>
      <c r="B191" s="14"/>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sheetData>
  <sheetProtection algorithmName="SHA-512" hashValue="2j6E5c7uqXqycETYksd9Z3vpHavs5DfN+20M52h2ORAwP4gIC4h4E+bm9MKGEtatVEu4Puks+IIKS9wksz2NPQ==" saltValue="4Y6jdmMkM74AWYeE05iRFQ==" spinCount="100000" sheet="1" objects="1" scenarios="1"/>
  <mergeCells count="2">
    <mergeCell ref="B2:D2"/>
    <mergeCell ref="B3:D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AJ495"/>
  <sheetViews>
    <sheetView tabSelected="1" topLeftCell="O1" zoomScale="85" zoomScaleNormal="85" workbookViewId="0">
      <pane ySplit="5" topLeftCell="D10" activePane="bottomLeft" state="frozen"/>
      <selection pane="bottomLeft" activeCell="K14" sqref="K14"/>
      <selection activeCell="AF27" sqref="AF27"/>
    </sheetView>
  </sheetViews>
  <sheetFormatPr defaultRowHeight="15" customHeight="1"/>
  <cols>
    <col min="1" max="1" width="11" bestFit="1" customWidth="1"/>
    <col min="2" max="2" width="11.42578125" bestFit="1" customWidth="1"/>
    <col min="3" max="3" width="13.28515625" style="34" bestFit="1" customWidth="1"/>
    <col min="4" max="4" width="51" bestFit="1" customWidth="1"/>
    <col min="5" max="5" width="15.5703125" bestFit="1" customWidth="1"/>
    <col min="6" max="6" width="16.5703125" bestFit="1" customWidth="1"/>
    <col min="7" max="7" width="14.28515625" bestFit="1" customWidth="1"/>
    <col min="8" max="8" width="74.7109375" bestFit="1" customWidth="1"/>
    <col min="9" max="9" width="13.7109375" customWidth="1"/>
    <col min="10" max="10" width="12.28515625" customWidth="1"/>
    <col min="11" max="11" width="43.85546875" bestFit="1" customWidth="1"/>
    <col min="12" max="12" width="47.5703125" bestFit="1" customWidth="1"/>
    <col min="14" max="14" width="14.5703125" bestFit="1" customWidth="1"/>
    <col min="15" max="15" width="18.28515625" bestFit="1" customWidth="1"/>
    <col min="16" max="16" width="27.7109375" bestFit="1" customWidth="1"/>
    <col min="17" max="17" width="11.140625" bestFit="1" customWidth="1"/>
    <col min="18" max="18" width="15.7109375" bestFit="1" customWidth="1"/>
    <col min="19" max="19" width="18" bestFit="1" customWidth="1"/>
    <col min="20" max="20" width="11.7109375" bestFit="1" customWidth="1"/>
    <col min="21" max="21" width="31.28515625" bestFit="1" customWidth="1"/>
    <col min="22" max="22" width="9" bestFit="1" customWidth="1"/>
    <col min="23" max="23" width="10.5703125" bestFit="1" customWidth="1"/>
    <col min="24" max="24" width="15.7109375" bestFit="1" customWidth="1"/>
    <col min="25" max="25" width="15.7109375" style="7" bestFit="1" customWidth="1"/>
    <col min="26" max="26" width="19.5703125" style="4" bestFit="1" customWidth="1"/>
    <col min="27" max="36" width="15.7109375" customWidth="1"/>
  </cols>
  <sheetData>
    <row r="2" spans="1:36" ht="14.45">
      <c r="I2" s="41" t="s">
        <v>7</v>
      </c>
      <c r="J2" s="40"/>
      <c r="K2" s="40"/>
    </row>
    <row r="3" spans="1:36" ht="14.45">
      <c r="I3" s="41" t="s">
        <v>8</v>
      </c>
      <c r="J3" s="40"/>
      <c r="K3" s="40"/>
      <c r="V3" s="9"/>
      <c r="AA3" s="8">
        <f t="shared" ref="AA3:AJ3" si="0">SUBTOTAL(9,AA6:AA471)</f>
        <v>0</v>
      </c>
      <c r="AB3" s="8">
        <f t="shared" si="0"/>
        <v>0</v>
      </c>
      <c r="AC3" s="8">
        <f t="shared" si="0"/>
        <v>0</v>
      </c>
      <c r="AD3" s="8">
        <f t="shared" si="0"/>
        <v>0</v>
      </c>
      <c r="AE3" s="8">
        <f t="shared" si="0"/>
        <v>0</v>
      </c>
      <c r="AF3" s="8">
        <f t="shared" si="0"/>
        <v>0</v>
      </c>
      <c r="AG3" s="8">
        <f t="shared" si="0"/>
        <v>0</v>
      </c>
      <c r="AH3" s="8">
        <f t="shared" si="0"/>
        <v>0</v>
      </c>
      <c r="AI3" s="8">
        <f t="shared" si="0"/>
        <v>0</v>
      </c>
      <c r="AJ3" s="8">
        <f t="shared" si="0"/>
        <v>0</v>
      </c>
    </row>
    <row r="4" spans="1:36">
      <c r="I4" s="41" t="s">
        <v>9</v>
      </c>
      <c r="J4" s="40"/>
      <c r="K4" s="40"/>
      <c r="V4" s="5" t="s">
        <v>10</v>
      </c>
      <c r="X4" s="5" t="s">
        <v>11</v>
      </c>
      <c r="Y4" s="5" t="s">
        <v>12</v>
      </c>
      <c r="Z4" s="5" t="s">
        <v>13</v>
      </c>
      <c r="AA4" s="58" t="s">
        <v>14</v>
      </c>
      <c r="AB4" s="58"/>
      <c r="AC4" s="58"/>
      <c r="AD4" s="58"/>
      <c r="AE4" s="59" t="s">
        <v>15</v>
      </c>
      <c r="AF4" s="60"/>
      <c r="AG4" s="59" t="s">
        <v>16</v>
      </c>
      <c r="AH4" s="60"/>
      <c r="AI4" s="59" t="s">
        <v>17</v>
      </c>
      <c r="AJ4" s="60"/>
    </row>
    <row r="5" spans="1:36" s="1" customFormat="1" ht="30.75">
      <c r="A5" s="2" t="s">
        <v>18</v>
      </c>
      <c r="B5" s="12" t="s">
        <v>19</v>
      </c>
      <c r="C5" s="42" t="s">
        <v>20</v>
      </c>
      <c r="D5" s="2" t="s">
        <v>21</v>
      </c>
      <c r="E5" s="2" t="s">
        <v>22</v>
      </c>
      <c r="F5" s="2" t="s">
        <v>23</v>
      </c>
      <c r="G5" s="2" t="s">
        <v>24</v>
      </c>
      <c r="H5" s="2" t="s">
        <v>25</v>
      </c>
      <c r="I5" s="12" t="s">
        <v>26</v>
      </c>
      <c r="J5" s="12" t="s">
        <v>27</v>
      </c>
      <c r="K5" s="2" t="s">
        <v>28</v>
      </c>
      <c r="L5" s="2" t="s">
        <v>29</v>
      </c>
      <c r="M5" s="2" t="s">
        <v>30</v>
      </c>
      <c r="N5" s="2" t="s">
        <v>31</v>
      </c>
      <c r="O5" s="2" t="s">
        <v>32</v>
      </c>
      <c r="P5" s="2" t="s">
        <v>33</v>
      </c>
      <c r="Q5" s="2" t="s">
        <v>34</v>
      </c>
      <c r="R5" s="2" t="s">
        <v>35</v>
      </c>
      <c r="S5" s="12" t="s">
        <v>36</v>
      </c>
      <c r="T5" s="2" t="s">
        <v>37</v>
      </c>
      <c r="U5" s="2" t="s">
        <v>38</v>
      </c>
      <c r="V5" s="2" t="s">
        <v>39</v>
      </c>
      <c r="W5" s="2" t="s">
        <v>40</v>
      </c>
      <c r="X5" s="2" t="s">
        <v>41</v>
      </c>
      <c r="Y5" s="2" t="s">
        <v>41</v>
      </c>
      <c r="Z5" s="3" t="s">
        <v>42</v>
      </c>
      <c r="AA5" s="6">
        <v>2024</v>
      </c>
      <c r="AB5" s="6">
        <v>2025</v>
      </c>
      <c r="AC5" s="6">
        <v>2026</v>
      </c>
      <c r="AD5" s="6">
        <v>2027</v>
      </c>
      <c r="AE5" s="10">
        <v>2028</v>
      </c>
      <c r="AF5" s="10">
        <v>2029</v>
      </c>
      <c r="AG5" s="10">
        <v>2030</v>
      </c>
      <c r="AH5" s="10">
        <v>2031</v>
      </c>
      <c r="AI5" s="10">
        <v>2032</v>
      </c>
      <c r="AJ5" s="10">
        <v>2033</v>
      </c>
    </row>
    <row r="6" spans="1:36" ht="14.45">
      <c r="A6" s="43" t="s">
        <v>43</v>
      </c>
      <c r="B6" s="43"/>
      <c r="C6" s="48"/>
      <c r="D6" s="43" t="s">
        <v>44</v>
      </c>
      <c r="E6" s="43" t="s">
        <v>45</v>
      </c>
      <c r="F6" s="43"/>
      <c r="G6" s="49" t="s">
        <v>46</v>
      </c>
      <c r="H6" s="43" t="s">
        <v>47</v>
      </c>
      <c r="I6" s="44">
        <v>45292</v>
      </c>
      <c r="J6" s="43" t="s">
        <v>48</v>
      </c>
      <c r="K6" s="43" t="s">
        <v>47</v>
      </c>
      <c r="L6" s="43" t="s">
        <v>49</v>
      </c>
      <c r="M6" s="43">
        <v>54</v>
      </c>
      <c r="N6" s="43" t="s">
        <v>50</v>
      </c>
      <c r="O6" s="43" t="s">
        <v>51</v>
      </c>
      <c r="P6" s="43" t="s">
        <v>52</v>
      </c>
      <c r="Q6" s="43"/>
      <c r="R6" s="43"/>
      <c r="S6" s="43"/>
      <c r="T6" s="43"/>
      <c r="U6" s="43">
        <f>VLOOKUP(E6,'[1]PIB Export Onderhoudsactiviteit'!$E$2:$AK$490,33,FALSE)</f>
        <v>300</v>
      </c>
      <c r="V6" s="43">
        <v>1</v>
      </c>
      <c r="W6" s="43" t="s">
        <v>53</v>
      </c>
      <c r="X6" s="43" t="s">
        <v>54</v>
      </c>
      <c r="Y6" s="7">
        <v>1</v>
      </c>
      <c r="Z6" s="46">
        <v>0</v>
      </c>
      <c r="AA6" s="47">
        <f>$Z6*$V6*$Y6</f>
        <v>0</v>
      </c>
      <c r="AB6" s="47">
        <f>$Z6*$V6*$Y6</f>
        <v>0</v>
      </c>
      <c r="AC6" s="47">
        <f>$Z6*$V6*$Y6</f>
        <v>0</v>
      </c>
      <c r="AD6" s="47">
        <f>$Z6*$V6*$Y6</f>
        <v>0</v>
      </c>
      <c r="AE6" s="47">
        <f>$Z6*$V6*$Y6</f>
        <v>0</v>
      </c>
      <c r="AF6" s="47">
        <f t="shared" ref="AF6:AJ21" si="1">$Z6*$V6*$Y6</f>
        <v>0</v>
      </c>
      <c r="AG6" s="47">
        <f t="shared" si="1"/>
        <v>0</v>
      </c>
      <c r="AH6" s="47">
        <f t="shared" si="1"/>
        <v>0</v>
      </c>
      <c r="AI6" s="47">
        <f t="shared" si="1"/>
        <v>0</v>
      </c>
      <c r="AJ6" s="47">
        <f t="shared" si="1"/>
        <v>0</v>
      </c>
    </row>
    <row r="7" spans="1:36" ht="14.45">
      <c r="A7" s="43" t="s">
        <v>43</v>
      </c>
      <c r="B7" s="43" t="s">
        <v>55</v>
      </c>
      <c r="C7" s="57">
        <v>0</v>
      </c>
      <c r="D7" s="57"/>
      <c r="E7" s="43" t="s">
        <v>56</v>
      </c>
      <c r="F7" s="43"/>
      <c r="G7" s="49" t="s">
        <v>46</v>
      </c>
      <c r="H7" s="43" t="s">
        <v>57</v>
      </c>
      <c r="I7" s="44">
        <v>45658</v>
      </c>
      <c r="J7" s="43" t="s">
        <v>58</v>
      </c>
      <c r="K7" s="43" t="s">
        <v>59</v>
      </c>
      <c r="L7" s="43"/>
      <c r="M7" s="43">
        <v>54</v>
      </c>
      <c r="N7" s="43" t="s">
        <v>50</v>
      </c>
      <c r="O7" s="43" t="s">
        <v>60</v>
      </c>
      <c r="P7" s="43" t="s">
        <v>61</v>
      </c>
      <c r="Q7" s="43" t="s">
        <v>62</v>
      </c>
      <c r="R7" s="43" t="s">
        <v>63</v>
      </c>
      <c r="S7" s="44">
        <v>40120</v>
      </c>
      <c r="T7" s="43"/>
      <c r="U7" s="43">
        <f>VLOOKUP(E7,'[1]PIB Export Onderhoudsactiviteit'!$E$2:$AK$490,33,FALSE)</f>
        <v>0</v>
      </c>
      <c r="V7" s="43">
        <v>1</v>
      </c>
      <c r="W7" s="43" t="s">
        <v>64</v>
      </c>
      <c r="X7" s="43" t="s">
        <v>54</v>
      </c>
      <c r="Y7" s="7">
        <v>1</v>
      </c>
      <c r="Z7" s="46">
        <v>0</v>
      </c>
      <c r="AA7" s="47">
        <f t="shared" ref="AA7:AC8" si="2">$Z7*$V7*$Y7</f>
        <v>0</v>
      </c>
      <c r="AB7" s="47">
        <f t="shared" ref="AA7:AD70" si="3">$Z7*$V7*$Y7</f>
        <v>0</v>
      </c>
      <c r="AC7" s="47">
        <f t="shared" si="3"/>
        <v>0</v>
      </c>
      <c r="AD7" s="47">
        <f t="shared" si="3"/>
        <v>0</v>
      </c>
      <c r="AE7" s="47">
        <f t="shared" ref="AE7:AI70" si="4">$Z7*$V7*$Y7</f>
        <v>0</v>
      </c>
      <c r="AF7" s="47">
        <f t="shared" si="1"/>
        <v>0</v>
      </c>
      <c r="AG7" s="47">
        <f t="shared" si="1"/>
        <v>0</v>
      </c>
      <c r="AH7" s="47">
        <f t="shared" si="1"/>
        <v>0</v>
      </c>
      <c r="AI7" s="47">
        <f t="shared" si="1"/>
        <v>0</v>
      </c>
      <c r="AJ7" s="47">
        <f t="shared" si="1"/>
        <v>0</v>
      </c>
    </row>
    <row r="8" spans="1:36" ht="14.45">
      <c r="A8" s="43" t="s">
        <v>43</v>
      </c>
      <c r="B8" s="43" t="s">
        <v>65</v>
      </c>
      <c r="C8" s="57">
        <v>0</v>
      </c>
      <c r="D8" s="57"/>
      <c r="E8" s="43" t="s">
        <v>66</v>
      </c>
      <c r="F8" s="43"/>
      <c r="G8" s="49" t="s">
        <v>46</v>
      </c>
      <c r="H8" s="43" t="s">
        <v>57</v>
      </c>
      <c r="I8" s="44">
        <v>45658</v>
      </c>
      <c r="J8" s="43" t="s">
        <v>58</v>
      </c>
      <c r="K8" s="43" t="s">
        <v>59</v>
      </c>
      <c r="L8" s="43"/>
      <c r="M8" s="43">
        <v>54</v>
      </c>
      <c r="N8" s="43" t="s">
        <v>50</v>
      </c>
      <c r="O8" s="43" t="s">
        <v>60</v>
      </c>
      <c r="P8" s="43" t="s">
        <v>61</v>
      </c>
      <c r="Q8" s="43" t="s">
        <v>67</v>
      </c>
      <c r="R8" s="43" t="s">
        <v>68</v>
      </c>
      <c r="S8" s="43"/>
      <c r="T8" s="43"/>
      <c r="U8" s="43">
        <f>VLOOKUP(E8,'[1]PIB Export Onderhoudsactiviteit'!$E$2:$AK$490,33,FALSE)</f>
        <v>0</v>
      </c>
      <c r="V8" s="43">
        <v>1</v>
      </c>
      <c r="W8" s="43" t="s">
        <v>64</v>
      </c>
      <c r="X8" s="43" t="s">
        <v>54</v>
      </c>
      <c r="Y8" s="7">
        <v>1</v>
      </c>
      <c r="Z8" s="46">
        <v>0</v>
      </c>
      <c r="AA8" s="47">
        <f t="shared" si="2"/>
        <v>0</v>
      </c>
      <c r="AB8" s="47">
        <f t="shared" si="3"/>
        <v>0</v>
      </c>
      <c r="AC8" s="47">
        <f t="shared" si="3"/>
        <v>0</v>
      </c>
      <c r="AD8" s="47">
        <f t="shared" si="3"/>
        <v>0</v>
      </c>
      <c r="AE8" s="47">
        <f t="shared" si="4"/>
        <v>0</v>
      </c>
      <c r="AF8" s="47">
        <f t="shared" si="1"/>
        <v>0</v>
      </c>
      <c r="AG8" s="47">
        <f t="shared" si="1"/>
        <v>0</v>
      </c>
      <c r="AH8" s="47">
        <f t="shared" si="1"/>
        <v>0</v>
      </c>
      <c r="AI8" s="47">
        <f t="shared" si="1"/>
        <v>0</v>
      </c>
      <c r="AJ8" s="47">
        <f t="shared" si="1"/>
        <v>0</v>
      </c>
    </row>
    <row r="9" spans="1:36" ht="14.45">
      <c r="A9" s="43" t="s">
        <v>43</v>
      </c>
      <c r="B9" s="43" t="s">
        <v>69</v>
      </c>
      <c r="C9" s="57">
        <v>2</v>
      </c>
      <c r="D9" s="57"/>
      <c r="E9" s="43" t="s">
        <v>70</v>
      </c>
      <c r="F9" s="43"/>
      <c r="G9" s="49" t="s">
        <v>46</v>
      </c>
      <c r="H9" s="43" t="s">
        <v>71</v>
      </c>
      <c r="I9" s="44">
        <v>45658</v>
      </c>
      <c r="J9" s="43" t="s">
        <v>72</v>
      </c>
      <c r="K9" s="43" t="s">
        <v>73</v>
      </c>
      <c r="L9" s="43"/>
      <c r="M9" s="43">
        <v>54</v>
      </c>
      <c r="N9" s="43" t="s">
        <v>50</v>
      </c>
      <c r="O9" s="43" t="s">
        <v>74</v>
      </c>
      <c r="P9" s="43" t="s">
        <v>75</v>
      </c>
      <c r="Q9" s="43" t="s">
        <v>76</v>
      </c>
      <c r="R9" s="43"/>
      <c r="S9" s="44">
        <v>42675</v>
      </c>
      <c r="T9" s="43"/>
      <c r="U9" s="43">
        <f>VLOOKUP(E9,'[1]PIB Export Onderhoudsactiviteit'!$E$2:$AK$490,33,FALSE)</f>
        <v>0</v>
      </c>
      <c r="V9" s="43">
        <v>1</v>
      </c>
      <c r="W9" s="43" t="s">
        <v>64</v>
      </c>
      <c r="X9" s="43" t="s">
        <v>77</v>
      </c>
      <c r="Y9" s="7">
        <v>2</v>
      </c>
      <c r="Z9" s="46">
        <v>0</v>
      </c>
      <c r="AA9" s="47">
        <f>$Z9*$V9*$Y9</f>
        <v>0</v>
      </c>
      <c r="AB9" s="47">
        <f t="shared" si="3"/>
        <v>0</v>
      </c>
      <c r="AC9" s="47">
        <f t="shared" si="3"/>
        <v>0</v>
      </c>
      <c r="AD9" s="47">
        <f t="shared" si="3"/>
        <v>0</v>
      </c>
      <c r="AE9" s="47">
        <f t="shared" si="4"/>
        <v>0</v>
      </c>
      <c r="AF9" s="47">
        <f t="shared" si="1"/>
        <v>0</v>
      </c>
      <c r="AG9" s="47">
        <f t="shared" si="1"/>
        <v>0</v>
      </c>
      <c r="AH9" s="47">
        <f t="shared" si="1"/>
        <v>0</v>
      </c>
      <c r="AI9" s="47">
        <f t="shared" si="1"/>
        <v>0</v>
      </c>
      <c r="AJ9" s="47">
        <f t="shared" si="1"/>
        <v>0</v>
      </c>
    </row>
    <row r="10" spans="1:36" ht="14.45">
      <c r="A10" s="43" t="s">
        <v>43</v>
      </c>
      <c r="B10" s="43" t="s">
        <v>69</v>
      </c>
      <c r="C10" s="57">
        <v>2</v>
      </c>
      <c r="D10" s="57"/>
      <c r="E10" s="43" t="s">
        <v>70</v>
      </c>
      <c r="F10" s="43"/>
      <c r="G10" s="49" t="s">
        <v>46</v>
      </c>
      <c r="H10" s="43" t="s">
        <v>71</v>
      </c>
      <c r="I10" s="44">
        <v>45658</v>
      </c>
      <c r="J10" s="43" t="s">
        <v>78</v>
      </c>
      <c r="K10" s="43" t="s">
        <v>79</v>
      </c>
      <c r="L10" s="43"/>
      <c r="M10" s="43">
        <v>54</v>
      </c>
      <c r="N10" s="43" t="s">
        <v>50</v>
      </c>
      <c r="O10" s="43" t="s">
        <v>74</v>
      </c>
      <c r="P10" s="43" t="s">
        <v>75</v>
      </c>
      <c r="Q10" s="43" t="s">
        <v>76</v>
      </c>
      <c r="R10" s="43"/>
      <c r="S10" s="44">
        <v>42675</v>
      </c>
      <c r="T10" s="43"/>
      <c r="U10" s="43">
        <f>VLOOKUP(E10,'[1]PIB Export Onderhoudsactiviteit'!$E$2:$AK$490,33,FALSE)</f>
        <v>0</v>
      </c>
      <c r="V10" s="43">
        <v>1</v>
      </c>
      <c r="W10" s="43" t="s">
        <v>64</v>
      </c>
      <c r="X10" s="43" t="s">
        <v>80</v>
      </c>
      <c r="Y10" s="7">
        <v>1</v>
      </c>
      <c r="Z10" s="46">
        <v>0</v>
      </c>
      <c r="AA10" s="47"/>
      <c r="AB10" s="47"/>
      <c r="AC10" s="47">
        <f t="shared" si="3"/>
        <v>0</v>
      </c>
      <c r="AD10" s="47"/>
      <c r="AE10" s="47"/>
      <c r="AF10" s="47"/>
      <c r="AG10" s="47"/>
      <c r="AH10" s="47">
        <f t="shared" si="1"/>
        <v>0</v>
      </c>
      <c r="AI10" s="47"/>
      <c r="AJ10" s="47"/>
    </row>
    <row r="11" spans="1:36" ht="14.45">
      <c r="A11" s="43" t="s">
        <v>43</v>
      </c>
      <c r="B11" s="43" t="s">
        <v>69</v>
      </c>
      <c r="C11" s="57">
        <v>2</v>
      </c>
      <c r="D11" s="57"/>
      <c r="E11" s="43" t="s">
        <v>81</v>
      </c>
      <c r="F11" s="43"/>
      <c r="G11" s="49" t="s">
        <v>46</v>
      </c>
      <c r="H11" s="43" t="s">
        <v>82</v>
      </c>
      <c r="I11" s="44">
        <v>45658</v>
      </c>
      <c r="J11" s="43" t="s">
        <v>72</v>
      </c>
      <c r="K11" s="43" t="s">
        <v>73</v>
      </c>
      <c r="L11" s="43"/>
      <c r="M11" s="43">
        <v>54</v>
      </c>
      <c r="N11" s="43" t="s">
        <v>50</v>
      </c>
      <c r="O11" s="43" t="s">
        <v>74</v>
      </c>
      <c r="P11" s="43" t="s">
        <v>75</v>
      </c>
      <c r="Q11" s="43" t="s">
        <v>76</v>
      </c>
      <c r="R11" s="43"/>
      <c r="S11" s="44">
        <v>42675</v>
      </c>
      <c r="T11" s="43"/>
      <c r="U11" s="43">
        <f>VLOOKUP(E11,'[1]PIB Export Onderhoudsactiviteit'!$E$2:$AK$490,33,FALSE)</f>
        <v>0</v>
      </c>
      <c r="V11" s="43">
        <v>1</v>
      </c>
      <c r="W11" s="43" t="s">
        <v>64</v>
      </c>
      <c r="X11" s="43" t="s">
        <v>77</v>
      </c>
      <c r="Y11" s="7">
        <v>2</v>
      </c>
      <c r="Z11" s="46">
        <v>0</v>
      </c>
      <c r="AA11" s="47">
        <f>$Z11*$V11*$Y11</f>
        <v>0</v>
      </c>
      <c r="AB11" s="47">
        <f t="shared" si="3"/>
        <v>0</v>
      </c>
      <c r="AC11" s="47">
        <f t="shared" si="3"/>
        <v>0</v>
      </c>
      <c r="AD11" s="47">
        <f t="shared" si="3"/>
        <v>0</v>
      </c>
      <c r="AE11" s="47">
        <f t="shared" si="4"/>
        <v>0</v>
      </c>
      <c r="AF11" s="47">
        <f t="shared" si="1"/>
        <v>0</v>
      </c>
      <c r="AG11" s="47">
        <f t="shared" si="1"/>
        <v>0</v>
      </c>
      <c r="AH11" s="47">
        <f t="shared" si="1"/>
        <v>0</v>
      </c>
      <c r="AI11" s="47">
        <f t="shared" si="1"/>
        <v>0</v>
      </c>
      <c r="AJ11" s="47">
        <f t="shared" si="1"/>
        <v>0</v>
      </c>
    </row>
    <row r="12" spans="1:36" ht="14.45">
      <c r="A12" s="43" t="s">
        <v>43</v>
      </c>
      <c r="B12" s="43" t="s">
        <v>69</v>
      </c>
      <c r="C12" s="57">
        <v>2</v>
      </c>
      <c r="D12" s="57"/>
      <c r="E12" s="43" t="s">
        <v>81</v>
      </c>
      <c r="F12" s="43"/>
      <c r="G12" s="49" t="s">
        <v>46</v>
      </c>
      <c r="H12" s="43" t="s">
        <v>82</v>
      </c>
      <c r="I12" s="44">
        <v>45658</v>
      </c>
      <c r="J12" s="43" t="s">
        <v>78</v>
      </c>
      <c r="K12" s="43" t="s">
        <v>79</v>
      </c>
      <c r="L12" s="43"/>
      <c r="M12" s="43">
        <v>54</v>
      </c>
      <c r="N12" s="43" t="s">
        <v>50</v>
      </c>
      <c r="O12" s="43" t="s">
        <v>74</v>
      </c>
      <c r="P12" s="43" t="s">
        <v>75</v>
      </c>
      <c r="Q12" s="43" t="s">
        <v>76</v>
      </c>
      <c r="R12" s="43"/>
      <c r="S12" s="44">
        <v>42675</v>
      </c>
      <c r="T12" s="43"/>
      <c r="U12" s="43">
        <f>VLOOKUP(E12,'[1]PIB Export Onderhoudsactiviteit'!$E$2:$AK$490,33,FALSE)</f>
        <v>0</v>
      </c>
      <c r="V12" s="43">
        <v>1</v>
      </c>
      <c r="W12" s="43" t="s">
        <v>64</v>
      </c>
      <c r="X12" s="43" t="s">
        <v>80</v>
      </c>
      <c r="Y12" s="7">
        <v>1</v>
      </c>
      <c r="Z12" s="46">
        <v>0</v>
      </c>
      <c r="AA12" s="47"/>
      <c r="AB12" s="47"/>
      <c r="AC12" s="47">
        <f t="shared" si="3"/>
        <v>0</v>
      </c>
      <c r="AD12" s="47"/>
      <c r="AE12" s="47"/>
      <c r="AF12" s="47"/>
      <c r="AG12" s="47"/>
      <c r="AH12" s="47">
        <f t="shared" si="1"/>
        <v>0</v>
      </c>
      <c r="AI12" s="47"/>
      <c r="AJ12" s="47"/>
    </row>
    <row r="13" spans="1:36" ht="14.45">
      <c r="A13" s="43" t="s">
        <v>83</v>
      </c>
      <c r="B13" s="43" t="s">
        <v>84</v>
      </c>
      <c r="C13" s="57">
        <v>2</v>
      </c>
      <c r="D13" s="57"/>
      <c r="E13" s="43" t="s">
        <v>85</v>
      </c>
      <c r="F13" s="43" t="s">
        <v>86</v>
      </c>
      <c r="G13" s="49" t="s">
        <v>46</v>
      </c>
      <c r="H13" s="43" t="s">
        <v>87</v>
      </c>
      <c r="I13" s="44">
        <v>45292</v>
      </c>
      <c r="J13" s="43" t="s">
        <v>72</v>
      </c>
      <c r="K13" s="43" t="s">
        <v>73</v>
      </c>
      <c r="L13" s="43"/>
      <c r="M13" s="43">
        <v>54</v>
      </c>
      <c r="N13" s="43" t="s">
        <v>50</v>
      </c>
      <c r="O13" s="43" t="s">
        <v>74</v>
      </c>
      <c r="P13" s="43" t="s">
        <v>75</v>
      </c>
      <c r="Q13" s="43" t="s">
        <v>88</v>
      </c>
      <c r="R13" s="43"/>
      <c r="S13" s="44">
        <v>42309</v>
      </c>
      <c r="T13" s="43">
        <v>2015</v>
      </c>
      <c r="U13" s="43">
        <f>VLOOKUP(E13,'[1]PIB Export Onderhoudsactiviteit'!$E$2:$AK$490,33,FALSE)</f>
        <v>0</v>
      </c>
      <c r="V13" s="43">
        <v>1</v>
      </c>
      <c r="W13" s="43" t="s">
        <v>64</v>
      </c>
      <c r="X13" s="43" t="s">
        <v>54</v>
      </c>
      <c r="Y13" s="7">
        <v>1</v>
      </c>
      <c r="Z13" s="46">
        <v>0</v>
      </c>
      <c r="AA13" s="47">
        <f>$Z13*$V13*$Y13</f>
        <v>0</v>
      </c>
      <c r="AB13" s="47">
        <f t="shared" si="3"/>
        <v>0</v>
      </c>
      <c r="AC13" s="47">
        <f t="shared" si="3"/>
        <v>0</v>
      </c>
      <c r="AD13" s="47">
        <f t="shared" si="3"/>
        <v>0</v>
      </c>
      <c r="AE13" s="47">
        <f t="shared" si="4"/>
        <v>0</v>
      </c>
      <c r="AF13" s="47">
        <f t="shared" si="1"/>
        <v>0</v>
      </c>
      <c r="AG13" s="47">
        <f t="shared" si="1"/>
        <v>0</v>
      </c>
      <c r="AH13" s="47">
        <f t="shared" si="1"/>
        <v>0</v>
      </c>
      <c r="AI13" s="47">
        <f t="shared" si="1"/>
        <v>0</v>
      </c>
      <c r="AJ13" s="47">
        <f t="shared" si="1"/>
        <v>0</v>
      </c>
    </row>
    <row r="14" spans="1:36" ht="14.45">
      <c r="A14" s="43" t="s">
        <v>83</v>
      </c>
      <c r="B14" s="43" t="s">
        <v>84</v>
      </c>
      <c r="C14" s="57">
        <v>2</v>
      </c>
      <c r="D14" s="57"/>
      <c r="E14" s="43" t="s">
        <v>85</v>
      </c>
      <c r="F14" s="43" t="s">
        <v>86</v>
      </c>
      <c r="G14" s="49" t="s">
        <v>46</v>
      </c>
      <c r="H14" s="43" t="s">
        <v>87</v>
      </c>
      <c r="I14" s="44">
        <v>45292</v>
      </c>
      <c r="J14" s="43" t="s">
        <v>78</v>
      </c>
      <c r="K14" s="43" t="s">
        <v>79</v>
      </c>
      <c r="L14" s="43"/>
      <c r="M14" s="43">
        <v>54</v>
      </c>
      <c r="N14" s="43" t="s">
        <v>50</v>
      </c>
      <c r="O14" s="43" t="s">
        <v>74</v>
      </c>
      <c r="P14" s="43" t="s">
        <v>75</v>
      </c>
      <c r="Q14" s="43" t="s">
        <v>88</v>
      </c>
      <c r="R14" s="43"/>
      <c r="S14" s="44">
        <v>42309</v>
      </c>
      <c r="T14" s="43">
        <v>2015</v>
      </c>
      <c r="U14" s="43">
        <f>VLOOKUP(E14,'[1]PIB Export Onderhoudsactiviteit'!$E$2:$AK$490,33,FALSE)</f>
        <v>0</v>
      </c>
      <c r="V14" s="43">
        <v>1</v>
      </c>
      <c r="W14" s="43" t="s">
        <v>64</v>
      </c>
      <c r="X14" s="43" t="s">
        <v>80</v>
      </c>
      <c r="Y14" s="7">
        <v>1</v>
      </c>
      <c r="Z14" s="46">
        <v>0</v>
      </c>
      <c r="AA14" s="47">
        <f t="shared" si="3"/>
        <v>0</v>
      </c>
      <c r="AB14" s="47"/>
      <c r="AC14" s="47"/>
      <c r="AD14" s="47"/>
      <c r="AE14" s="47"/>
      <c r="AF14" s="47">
        <f t="shared" si="1"/>
        <v>0</v>
      </c>
      <c r="AG14" s="47"/>
      <c r="AH14" s="47"/>
      <c r="AI14" s="47"/>
      <c r="AJ14" s="47"/>
    </row>
    <row r="15" spans="1:36" ht="14.45">
      <c r="A15" s="43" t="s">
        <v>89</v>
      </c>
      <c r="B15" s="43"/>
      <c r="C15" s="48"/>
      <c r="D15" s="43" t="s">
        <v>44</v>
      </c>
      <c r="E15" s="43" t="s">
        <v>90</v>
      </c>
      <c r="F15" s="43"/>
      <c r="G15" s="49" t="s">
        <v>46</v>
      </c>
      <c r="H15" s="43" t="s">
        <v>47</v>
      </c>
      <c r="I15" s="44">
        <v>45292</v>
      </c>
      <c r="J15" s="43" t="s">
        <v>48</v>
      </c>
      <c r="K15" s="43" t="s">
        <v>47</v>
      </c>
      <c r="L15" s="43" t="s">
        <v>49</v>
      </c>
      <c r="M15" s="43">
        <v>54</v>
      </c>
      <c r="N15" s="43" t="s">
        <v>50</v>
      </c>
      <c r="O15" s="43" t="s">
        <v>51</v>
      </c>
      <c r="P15" s="43" t="s">
        <v>52</v>
      </c>
      <c r="Q15" s="43"/>
      <c r="R15" s="43"/>
      <c r="S15" s="44">
        <v>38718</v>
      </c>
      <c r="T15" s="43">
        <v>2006</v>
      </c>
      <c r="U15" s="43">
        <f>VLOOKUP(E15,'[1]PIB Export Onderhoudsactiviteit'!$E$2:$AK$490,33,FALSE)</f>
        <v>1500</v>
      </c>
      <c r="V15" s="43">
        <v>1</v>
      </c>
      <c r="W15" s="43" t="s">
        <v>53</v>
      </c>
      <c r="X15" s="43" t="s">
        <v>54</v>
      </c>
      <c r="Y15" s="7">
        <v>1</v>
      </c>
      <c r="Z15" s="46">
        <v>0</v>
      </c>
      <c r="AA15" s="47">
        <f t="shared" si="3"/>
        <v>0</v>
      </c>
      <c r="AB15" s="47">
        <f t="shared" si="3"/>
        <v>0</v>
      </c>
      <c r="AC15" s="47">
        <f t="shared" si="3"/>
        <v>0</v>
      </c>
      <c r="AD15" s="47">
        <f t="shared" si="3"/>
        <v>0</v>
      </c>
      <c r="AE15" s="47">
        <f t="shared" si="4"/>
        <v>0</v>
      </c>
      <c r="AF15" s="47">
        <f t="shared" si="1"/>
        <v>0</v>
      </c>
      <c r="AG15" s="47">
        <f t="shared" si="1"/>
        <v>0</v>
      </c>
      <c r="AH15" s="47">
        <f t="shared" si="1"/>
        <v>0</v>
      </c>
      <c r="AI15" s="47">
        <f t="shared" si="1"/>
        <v>0</v>
      </c>
      <c r="AJ15" s="47">
        <f t="shared" si="1"/>
        <v>0</v>
      </c>
    </row>
    <row r="16" spans="1:36" ht="14.45">
      <c r="A16" s="43" t="s">
        <v>89</v>
      </c>
      <c r="B16" s="43" t="s">
        <v>91</v>
      </c>
      <c r="C16" s="48">
        <v>0</v>
      </c>
      <c r="D16" s="43" t="s">
        <v>92</v>
      </c>
      <c r="E16" s="43" t="s">
        <v>93</v>
      </c>
      <c r="F16" s="43"/>
      <c r="G16" s="49" t="s">
        <v>46</v>
      </c>
      <c r="H16" s="43" t="s">
        <v>94</v>
      </c>
      <c r="I16" s="44">
        <v>45292</v>
      </c>
      <c r="J16" s="43" t="s">
        <v>58</v>
      </c>
      <c r="K16" s="43" t="s">
        <v>59</v>
      </c>
      <c r="L16" s="43"/>
      <c r="M16" s="43">
        <v>54</v>
      </c>
      <c r="N16" s="43" t="s">
        <v>50</v>
      </c>
      <c r="O16" s="43" t="s">
        <v>60</v>
      </c>
      <c r="P16" s="43" t="s">
        <v>61</v>
      </c>
      <c r="Q16" s="43"/>
      <c r="R16" s="43"/>
      <c r="S16" s="43"/>
      <c r="T16" s="43"/>
      <c r="U16" s="43">
        <f>VLOOKUP(E16,'[1]PIB Export Onderhoudsactiviteit'!$E$2:$AK$490,33,FALSE)</f>
        <v>0</v>
      </c>
      <c r="V16" s="43">
        <v>1</v>
      </c>
      <c r="W16" s="43" t="s">
        <v>64</v>
      </c>
      <c r="X16" s="43" t="s">
        <v>54</v>
      </c>
      <c r="Y16" s="7">
        <v>1</v>
      </c>
      <c r="Z16" s="46">
        <v>0</v>
      </c>
      <c r="AA16" s="47">
        <f t="shared" si="3"/>
        <v>0</v>
      </c>
      <c r="AB16" s="47">
        <f t="shared" si="3"/>
        <v>0</v>
      </c>
      <c r="AC16" s="47">
        <f t="shared" si="3"/>
        <v>0</v>
      </c>
      <c r="AD16" s="47">
        <f t="shared" si="3"/>
        <v>0</v>
      </c>
      <c r="AE16" s="47">
        <f t="shared" si="4"/>
        <v>0</v>
      </c>
      <c r="AF16" s="47">
        <f t="shared" si="1"/>
        <v>0</v>
      </c>
      <c r="AG16" s="47">
        <f t="shared" si="1"/>
        <v>0</v>
      </c>
      <c r="AH16" s="47">
        <f t="shared" si="1"/>
        <v>0</v>
      </c>
      <c r="AI16" s="47">
        <f t="shared" si="1"/>
        <v>0</v>
      </c>
      <c r="AJ16" s="47">
        <f t="shared" si="1"/>
        <v>0</v>
      </c>
    </row>
    <row r="17" spans="1:36" ht="14.45">
      <c r="A17" s="43" t="s">
        <v>89</v>
      </c>
      <c r="B17" s="43" t="s">
        <v>91</v>
      </c>
      <c r="C17" s="48">
        <v>0</v>
      </c>
      <c r="D17" s="43" t="s">
        <v>92</v>
      </c>
      <c r="E17" s="43" t="s">
        <v>95</v>
      </c>
      <c r="F17" s="43"/>
      <c r="G17" s="49" t="s">
        <v>46</v>
      </c>
      <c r="H17" s="43" t="s">
        <v>96</v>
      </c>
      <c r="I17" s="44">
        <v>45658</v>
      </c>
      <c r="J17" s="43" t="s">
        <v>58</v>
      </c>
      <c r="K17" s="43" t="s">
        <v>59</v>
      </c>
      <c r="L17" s="43"/>
      <c r="M17" s="43">
        <v>54</v>
      </c>
      <c r="N17" s="43" t="s">
        <v>50</v>
      </c>
      <c r="O17" s="43" t="s">
        <v>60</v>
      </c>
      <c r="P17" s="43" t="s">
        <v>61</v>
      </c>
      <c r="Q17" s="43" t="s">
        <v>67</v>
      </c>
      <c r="R17" s="43">
        <v>55</v>
      </c>
      <c r="S17" s="43"/>
      <c r="T17" s="43">
        <v>2008</v>
      </c>
      <c r="U17" s="43">
        <f>VLOOKUP(E17,'[1]PIB Export Onderhoudsactiviteit'!$E$2:$AK$490,33,FALSE)</f>
        <v>0</v>
      </c>
      <c r="V17" s="43">
        <v>1</v>
      </c>
      <c r="W17" s="43" t="s">
        <v>64</v>
      </c>
      <c r="X17" s="43" t="s">
        <v>54</v>
      </c>
      <c r="Y17" s="7">
        <v>1</v>
      </c>
      <c r="Z17" s="46">
        <v>0</v>
      </c>
      <c r="AA17" s="47">
        <f t="shared" si="3"/>
        <v>0</v>
      </c>
      <c r="AB17" s="47">
        <f t="shared" si="3"/>
        <v>0</v>
      </c>
      <c r="AC17" s="47">
        <f t="shared" si="3"/>
        <v>0</v>
      </c>
      <c r="AD17" s="47">
        <f t="shared" si="3"/>
        <v>0</v>
      </c>
      <c r="AE17" s="47">
        <f t="shared" si="4"/>
        <v>0</v>
      </c>
      <c r="AF17" s="47">
        <f t="shared" si="1"/>
        <v>0</v>
      </c>
      <c r="AG17" s="47">
        <f t="shared" si="1"/>
        <v>0</v>
      </c>
      <c r="AH17" s="47">
        <f t="shared" si="1"/>
        <v>0</v>
      </c>
      <c r="AI17" s="47">
        <f t="shared" si="1"/>
        <v>0</v>
      </c>
      <c r="AJ17" s="47">
        <f t="shared" si="1"/>
        <v>0</v>
      </c>
    </row>
    <row r="18" spans="1:36" ht="14.45">
      <c r="A18" s="43" t="s">
        <v>89</v>
      </c>
      <c r="B18" s="43" t="s">
        <v>91</v>
      </c>
      <c r="C18" s="48">
        <v>0</v>
      </c>
      <c r="D18" s="43" t="s">
        <v>92</v>
      </c>
      <c r="E18" s="43" t="s">
        <v>97</v>
      </c>
      <c r="F18" s="43"/>
      <c r="G18" s="49" t="s">
        <v>46</v>
      </c>
      <c r="H18" s="43" t="s">
        <v>98</v>
      </c>
      <c r="I18" s="44">
        <v>45658</v>
      </c>
      <c r="J18" s="43" t="s">
        <v>58</v>
      </c>
      <c r="K18" s="43" t="s">
        <v>59</v>
      </c>
      <c r="L18" s="43"/>
      <c r="M18" s="43">
        <v>54</v>
      </c>
      <c r="N18" s="43" t="s">
        <v>50</v>
      </c>
      <c r="O18" s="43" t="s">
        <v>60</v>
      </c>
      <c r="P18" s="43" t="s">
        <v>61</v>
      </c>
      <c r="Q18" s="43" t="s">
        <v>67</v>
      </c>
      <c r="R18" s="43">
        <v>55</v>
      </c>
      <c r="S18" s="43"/>
      <c r="T18" s="43">
        <v>2008</v>
      </c>
      <c r="U18" s="43">
        <f>VLOOKUP(E18,'[1]PIB Export Onderhoudsactiviteit'!$E$2:$AK$490,33,FALSE)</f>
        <v>0</v>
      </c>
      <c r="V18" s="43">
        <v>1</v>
      </c>
      <c r="W18" s="43" t="s">
        <v>64</v>
      </c>
      <c r="X18" s="43" t="s">
        <v>54</v>
      </c>
      <c r="Y18" s="7">
        <v>1</v>
      </c>
      <c r="Z18" s="46">
        <v>0</v>
      </c>
      <c r="AA18" s="47">
        <f t="shared" si="3"/>
        <v>0</v>
      </c>
      <c r="AB18" s="47">
        <f t="shared" si="3"/>
        <v>0</v>
      </c>
      <c r="AC18" s="47">
        <f t="shared" si="3"/>
        <v>0</v>
      </c>
      <c r="AD18" s="47">
        <f t="shared" si="3"/>
        <v>0</v>
      </c>
      <c r="AE18" s="47">
        <f t="shared" si="4"/>
        <v>0</v>
      </c>
      <c r="AF18" s="47">
        <f t="shared" si="1"/>
        <v>0</v>
      </c>
      <c r="AG18" s="47">
        <f t="shared" si="1"/>
        <v>0</v>
      </c>
      <c r="AH18" s="47">
        <f t="shared" si="1"/>
        <v>0</v>
      </c>
      <c r="AI18" s="47">
        <f t="shared" si="1"/>
        <v>0</v>
      </c>
      <c r="AJ18" s="47">
        <f t="shared" si="1"/>
        <v>0</v>
      </c>
    </row>
    <row r="19" spans="1:36" ht="14.45">
      <c r="A19" s="43" t="s">
        <v>89</v>
      </c>
      <c r="B19" s="43" t="s">
        <v>91</v>
      </c>
      <c r="C19" s="48">
        <v>0</v>
      </c>
      <c r="D19" s="43" t="s">
        <v>92</v>
      </c>
      <c r="E19" s="43" t="s">
        <v>99</v>
      </c>
      <c r="F19" s="43"/>
      <c r="G19" s="49" t="s">
        <v>46</v>
      </c>
      <c r="H19" s="43" t="s">
        <v>100</v>
      </c>
      <c r="I19" s="44">
        <v>45292</v>
      </c>
      <c r="J19" s="43" t="s">
        <v>58</v>
      </c>
      <c r="K19" s="43" t="s">
        <v>59</v>
      </c>
      <c r="L19" s="43"/>
      <c r="M19" s="43">
        <v>54</v>
      </c>
      <c r="N19" s="43" t="s">
        <v>50</v>
      </c>
      <c r="O19" s="43" t="s">
        <v>60</v>
      </c>
      <c r="P19" s="43" t="s">
        <v>61</v>
      </c>
      <c r="Q19" s="43"/>
      <c r="R19" s="43"/>
      <c r="S19" s="43"/>
      <c r="T19" s="43"/>
      <c r="U19" s="43">
        <f>VLOOKUP(E19,'[1]PIB Export Onderhoudsactiviteit'!$E$2:$AK$490,33,FALSE)</f>
        <v>0</v>
      </c>
      <c r="V19" s="43">
        <v>1</v>
      </c>
      <c r="W19" s="43" t="s">
        <v>64</v>
      </c>
      <c r="X19" s="43" t="s">
        <v>54</v>
      </c>
      <c r="Y19" s="7">
        <v>1</v>
      </c>
      <c r="Z19" s="46">
        <v>0</v>
      </c>
      <c r="AA19" s="47">
        <f t="shared" si="3"/>
        <v>0</v>
      </c>
      <c r="AB19" s="47">
        <f t="shared" si="3"/>
        <v>0</v>
      </c>
      <c r="AC19" s="47">
        <f t="shared" si="3"/>
        <v>0</v>
      </c>
      <c r="AD19" s="47">
        <f t="shared" si="3"/>
        <v>0</v>
      </c>
      <c r="AE19" s="47">
        <f t="shared" si="4"/>
        <v>0</v>
      </c>
      <c r="AF19" s="47">
        <f t="shared" si="1"/>
        <v>0</v>
      </c>
      <c r="AG19" s="47">
        <f t="shared" si="1"/>
        <v>0</v>
      </c>
      <c r="AH19" s="47">
        <f t="shared" si="1"/>
        <v>0</v>
      </c>
      <c r="AI19" s="47">
        <f t="shared" si="1"/>
        <v>0</v>
      </c>
      <c r="AJ19" s="47">
        <f t="shared" si="1"/>
        <v>0</v>
      </c>
    </row>
    <row r="20" spans="1:36" ht="14.45">
      <c r="A20" s="43" t="s">
        <v>89</v>
      </c>
      <c r="B20" s="43" t="s">
        <v>91</v>
      </c>
      <c r="C20" s="57">
        <v>0</v>
      </c>
      <c r="D20" s="57"/>
      <c r="E20" s="43" t="s">
        <v>101</v>
      </c>
      <c r="F20" s="43"/>
      <c r="G20" s="49" t="s">
        <v>46</v>
      </c>
      <c r="H20" s="43" t="s">
        <v>57</v>
      </c>
      <c r="I20" s="44">
        <v>45658</v>
      </c>
      <c r="J20" s="43" t="s">
        <v>58</v>
      </c>
      <c r="K20" s="43" t="s">
        <v>59</v>
      </c>
      <c r="L20" s="43"/>
      <c r="M20" s="43">
        <v>54</v>
      </c>
      <c r="N20" s="43" t="s">
        <v>50</v>
      </c>
      <c r="O20" s="43" t="s">
        <v>60</v>
      </c>
      <c r="P20" s="43" t="s">
        <v>61</v>
      </c>
      <c r="Q20" s="43" t="s">
        <v>67</v>
      </c>
      <c r="R20" s="43">
        <v>55</v>
      </c>
      <c r="S20" s="43"/>
      <c r="T20" s="43">
        <v>2008</v>
      </c>
      <c r="U20" s="43">
        <f>VLOOKUP(E20,'[1]PIB Export Onderhoudsactiviteit'!$E$2:$AK$490,33,FALSE)</f>
        <v>0</v>
      </c>
      <c r="V20" s="43">
        <v>1</v>
      </c>
      <c r="W20" s="43" t="s">
        <v>64</v>
      </c>
      <c r="X20" s="43" t="s">
        <v>54</v>
      </c>
      <c r="Y20" s="7">
        <v>1</v>
      </c>
      <c r="Z20" s="46">
        <v>0</v>
      </c>
      <c r="AA20" s="47">
        <f t="shared" si="3"/>
        <v>0</v>
      </c>
      <c r="AB20" s="47">
        <f t="shared" si="3"/>
        <v>0</v>
      </c>
      <c r="AC20" s="47">
        <f t="shared" si="3"/>
        <v>0</v>
      </c>
      <c r="AD20" s="47">
        <f t="shared" si="3"/>
        <v>0</v>
      </c>
      <c r="AE20" s="47">
        <f t="shared" si="4"/>
        <v>0</v>
      </c>
      <c r="AF20" s="47">
        <f t="shared" si="1"/>
        <v>0</v>
      </c>
      <c r="AG20" s="47">
        <f t="shared" si="1"/>
        <v>0</v>
      </c>
      <c r="AH20" s="47">
        <f t="shared" si="1"/>
        <v>0</v>
      </c>
      <c r="AI20" s="47">
        <f t="shared" si="1"/>
        <v>0</v>
      </c>
      <c r="AJ20" s="47">
        <f t="shared" si="1"/>
        <v>0</v>
      </c>
    </row>
    <row r="21" spans="1:36" ht="14.45">
      <c r="A21" s="43" t="s">
        <v>89</v>
      </c>
      <c r="B21" s="43"/>
      <c r="C21" s="48" t="s">
        <v>102</v>
      </c>
      <c r="D21" s="43" t="s">
        <v>103</v>
      </c>
      <c r="E21" s="43" t="s">
        <v>104</v>
      </c>
      <c r="F21" s="43" t="s">
        <v>90</v>
      </c>
      <c r="G21" s="49" t="s">
        <v>46</v>
      </c>
      <c r="H21" s="43" t="s">
        <v>105</v>
      </c>
      <c r="I21" s="44">
        <v>45292</v>
      </c>
      <c r="J21" s="43" t="s">
        <v>48</v>
      </c>
      <c r="K21" s="43" t="s">
        <v>47</v>
      </c>
      <c r="L21" s="43" t="s">
        <v>49</v>
      </c>
      <c r="M21" s="43">
        <v>54</v>
      </c>
      <c r="N21" s="43" t="s">
        <v>50</v>
      </c>
      <c r="O21" s="43" t="s">
        <v>51</v>
      </c>
      <c r="P21" s="43" t="s">
        <v>52</v>
      </c>
      <c r="Q21" s="43"/>
      <c r="R21" s="43"/>
      <c r="S21" s="44">
        <v>37257</v>
      </c>
      <c r="T21" s="43">
        <v>2002</v>
      </c>
      <c r="U21" s="43">
        <f>VLOOKUP(E21,'[1]PIB Export Onderhoudsactiviteit'!$E$2:$AK$490,33,FALSE)</f>
        <v>500</v>
      </c>
      <c r="V21" s="43">
        <v>1</v>
      </c>
      <c r="W21" s="43" t="s">
        <v>53</v>
      </c>
      <c r="X21" s="43" t="s">
        <v>54</v>
      </c>
      <c r="Y21" s="7">
        <v>1</v>
      </c>
      <c r="Z21" s="46">
        <v>0</v>
      </c>
      <c r="AA21" s="47">
        <f t="shared" si="3"/>
        <v>0</v>
      </c>
      <c r="AB21" s="47">
        <f t="shared" si="3"/>
        <v>0</v>
      </c>
      <c r="AC21" s="47">
        <f t="shared" si="3"/>
        <v>0</v>
      </c>
      <c r="AD21" s="47">
        <f t="shared" si="3"/>
        <v>0</v>
      </c>
      <c r="AE21" s="47">
        <f t="shared" si="4"/>
        <v>0</v>
      </c>
      <c r="AF21" s="47">
        <f t="shared" si="1"/>
        <v>0</v>
      </c>
      <c r="AG21" s="47">
        <f t="shared" si="1"/>
        <v>0</v>
      </c>
      <c r="AH21" s="47">
        <f t="shared" si="1"/>
        <v>0</v>
      </c>
      <c r="AI21" s="47">
        <f t="shared" si="1"/>
        <v>0</v>
      </c>
      <c r="AJ21" s="47">
        <f t="shared" si="1"/>
        <v>0</v>
      </c>
    </row>
    <row r="22" spans="1:36" ht="14.45">
      <c r="A22" s="43" t="s">
        <v>89</v>
      </c>
      <c r="B22" s="43"/>
      <c r="C22" s="48" t="s">
        <v>102</v>
      </c>
      <c r="D22" s="43" t="s">
        <v>103</v>
      </c>
      <c r="E22" s="43" t="s">
        <v>106</v>
      </c>
      <c r="F22" s="43" t="s">
        <v>90</v>
      </c>
      <c r="G22" s="49" t="s">
        <v>46</v>
      </c>
      <c r="H22" s="43" t="s">
        <v>107</v>
      </c>
      <c r="I22" s="44">
        <v>45292</v>
      </c>
      <c r="J22" s="43" t="s">
        <v>48</v>
      </c>
      <c r="K22" s="43" t="s">
        <v>47</v>
      </c>
      <c r="L22" s="43" t="s">
        <v>49</v>
      </c>
      <c r="M22" s="43">
        <v>54</v>
      </c>
      <c r="N22" s="43" t="s">
        <v>50</v>
      </c>
      <c r="O22" s="43" t="s">
        <v>51</v>
      </c>
      <c r="P22" s="43" t="s">
        <v>52</v>
      </c>
      <c r="Q22" s="43"/>
      <c r="R22" s="43"/>
      <c r="S22" s="44">
        <v>37257</v>
      </c>
      <c r="T22" s="43">
        <v>2002</v>
      </c>
      <c r="U22" s="43">
        <f>VLOOKUP(E22,'[1]PIB Export Onderhoudsactiviteit'!$E$2:$AK$490,33,FALSE)</f>
        <v>600</v>
      </c>
      <c r="V22" s="43">
        <v>1</v>
      </c>
      <c r="W22" s="43" t="s">
        <v>53</v>
      </c>
      <c r="X22" s="43" t="s">
        <v>54</v>
      </c>
      <c r="Y22" s="7">
        <v>1</v>
      </c>
      <c r="Z22" s="46">
        <v>0</v>
      </c>
      <c r="AA22" s="47">
        <f t="shared" si="3"/>
        <v>0</v>
      </c>
      <c r="AB22" s="47">
        <f t="shared" si="3"/>
        <v>0</v>
      </c>
      <c r="AC22" s="47">
        <f t="shared" si="3"/>
        <v>0</v>
      </c>
      <c r="AD22" s="47">
        <f t="shared" si="3"/>
        <v>0</v>
      </c>
      <c r="AE22" s="47">
        <f t="shared" si="4"/>
        <v>0</v>
      </c>
      <c r="AF22" s="47">
        <f t="shared" si="4"/>
        <v>0</v>
      </c>
      <c r="AG22" s="47">
        <f t="shared" si="4"/>
        <v>0</v>
      </c>
      <c r="AH22" s="47">
        <f t="shared" si="4"/>
        <v>0</v>
      </c>
      <c r="AI22" s="47">
        <f t="shared" si="4"/>
        <v>0</v>
      </c>
      <c r="AJ22" s="47">
        <f t="shared" ref="AJ22:AJ85" si="5">$Z22*$V22*$Y22</f>
        <v>0</v>
      </c>
    </row>
    <row r="23" spans="1:36" ht="14.45">
      <c r="A23" s="43" t="s">
        <v>89</v>
      </c>
      <c r="B23" s="43"/>
      <c r="C23" s="48" t="s">
        <v>102</v>
      </c>
      <c r="D23" s="43" t="s">
        <v>103</v>
      </c>
      <c r="E23" s="43" t="s">
        <v>108</v>
      </c>
      <c r="F23" s="43" t="s">
        <v>90</v>
      </c>
      <c r="G23" s="49" t="s">
        <v>46</v>
      </c>
      <c r="H23" s="43" t="s">
        <v>109</v>
      </c>
      <c r="I23" s="44">
        <v>45292</v>
      </c>
      <c r="J23" s="43" t="s">
        <v>48</v>
      </c>
      <c r="K23" s="43" t="s">
        <v>47</v>
      </c>
      <c r="L23" s="43" t="s">
        <v>49</v>
      </c>
      <c r="M23" s="43">
        <v>54</v>
      </c>
      <c r="N23" s="43" t="s">
        <v>50</v>
      </c>
      <c r="O23" s="43" t="s">
        <v>51</v>
      </c>
      <c r="P23" s="43" t="s">
        <v>52</v>
      </c>
      <c r="Q23" s="43"/>
      <c r="R23" s="43"/>
      <c r="S23" s="43"/>
      <c r="T23" s="43"/>
      <c r="U23" s="43">
        <f>VLOOKUP(E23,'[1]PIB Export Onderhoudsactiviteit'!$E$2:$AK$490,33,FALSE)</f>
        <v>100</v>
      </c>
      <c r="V23" s="43">
        <v>1</v>
      </c>
      <c r="W23" s="43" t="s">
        <v>53</v>
      </c>
      <c r="X23" s="43" t="s">
        <v>54</v>
      </c>
      <c r="Y23" s="7">
        <v>1</v>
      </c>
      <c r="Z23" s="46">
        <v>0</v>
      </c>
      <c r="AA23" s="47">
        <f t="shared" si="3"/>
        <v>0</v>
      </c>
      <c r="AB23" s="47">
        <f t="shared" si="3"/>
        <v>0</v>
      </c>
      <c r="AC23" s="47">
        <f t="shared" si="3"/>
        <v>0</v>
      </c>
      <c r="AD23" s="47">
        <f t="shared" si="3"/>
        <v>0</v>
      </c>
      <c r="AE23" s="47">
        <f t="shared" si="4"/>
        <v>0</v>
      </c>
      <c r="AF23" s="47">
        <f t="shared" si="4"/>
        <v>0</v>
      </c>
      <c r="AG23" s="47">
        <f t="shared" si="4"/>
        <v>0</v>
      </c>
      <c r="AH23" s="47">
        <f t="shared" si="4"/>
        <v>0</v>
      </c>
      <c r="AI23" s="47">
        <f t="shared" si="4"/>
        <v>0</v>
      </c>
      <c r="AJ23" s="47">
        <f t="shared" si="5"/>
        <v>0</v>
      </c>
    </row>
    <row r="24" spans="1:36" ht="14.45">
      <c r="A24" s="43" t="s">
        <v>110</v>
      </c>
      <c r="B24" s="43"/>
      <c r="C24" s="48" t="s">
        <v>102</v>
      </c>
      <c r="D24" s="43" t="s">
        <v>44</v>
      </c>
      <c r="E24" s="43" t="s">
        <v>111</v>
      </c>
      <c r="F24" s="43"/>
      <c r="G24" s="49" t="s">
        <v>46</v>
      </c>
      <c r="H24" s="43" t="s">
        <v>105</v>
      </c>
      <c r="I24" s="44">
        <v>45292</v>
      </c>
      <c r="J24" s="43" t="s">
        <v>48</v>
      </c>
      <c r="K24" s="43" t="s">
        <v>112</v>
      </c>
      <c r="L24" s="43" t="s">
        <v>49</v>
      </c>
      <c r="M24" s="43">
        <v>54</v>
      </c>
      <c r="N24" s="43" t="s">
        <v>50</v>
      </c>
      <c r="O24" s="43" t="s">
        <v>51</v>
      </c>
      <c r="P24" s="43" t="s">
        <v>52</v>
      </c>
      <c r="Q24" s="43"/>
      <c r="R24" s="43"/>
      <c r="S24" s="44">
        <v>34700</v>
      </c>
      <c r="T24" s="43">
        <v>1995</v>
      </c>
      <c r="U24" s="43">
        <f>VLOOKUP(E24,'[1]PIB Export Onderhoudsactiviteit'!$E$2:$AK$490,33,FALSE)</f>
        <v>300</v>
      </c>
      <c r="V24" s="43">
        <v>1</v>
      </c>
      <c r="W24" s="43" t="s">
        <v>53</v>
      </c>
      <c r="X24" s="43" t="s">
        <v>54</v>
      </c>
      <c r="Y24" s="7">
        <v>1</v>
      </c>
      <c r="Z24" s="46">
        <v>0</v>
      </c>
      <c r="AA24" s="47">
        <f t="shared" si="3"/>
        <v>0</v>
      </c>
      <c r="AB24" s="47">
        <f t="shared" si="3"/>
        <v>0</v>
      </c>
      <c r="AC24" s="47">
        <f t="shared" si="3"/>
        <v>0</v>
      </c>
      <c r="AD24" s="47">
        <f t="shared" si="3"/>
        <v>0</v>
      </c>
      <c r="AE24" s="47">
        <f t="shared" si="4"/>
        <v>0</v>
      </c>
      <c r="AF24" s="47">
        <f t="shared" si="4"/>
        <v>0</v>
      </c>
      <c r="AG24" s="47">
        <f t="shared" si="4"/>
        <v>0</v>
      </c>
      <c r="AH24" s="47">
        <f t="shared" si="4"/>
        <v>0</v>
      </c>
      <c r="AI24" s="47">
        <f t="shared" si="4"/>
        <v>0</v>
      </c>
      <c r="AJ24" s="47">
        <f t="shared" si="5"/>
        <v>0</v>
      </c>
    </row>
    <row r="25" spans="1:36" ht="14.45">
      <c r="A25" s="43" t="s">
        <v>110</v>
      </c>
      <c r="B25" s="43" t="s">
        <v>113</v>
      </c>
      <c r="C25" s="57">
        <v>1</v>
      </c>
      <c r="D25" s="57"/>
      <c r="E25" s="43" t="s">
        <v>114</v>
      </c>
      <c r="F25" s="43"/>
      <c r="G25" s="49" t="s">
        <v>46</v>
      </c>
      <c r="H25" s="43" t="s">
        <v>115</v>
      </c>
      <c r="I25" s="44">
        <v>45292</v>
      </c>
      <c r="J25" s="43" t="s">
        <v>72</v>
      </c>
      <c r="K25" s="43" t="s">
        <v>73</v>
      </c>
      <c r="L25" s="43"/>
      <c r="M25" s="43">
        <v>54</v>
      </c>
      <c r="N25" s="43" t="s">
        <v>50</v>
      </c>
      <c r="O25" s="43" t="s">
        <v>74</v>
      </c>
      <c r="P25" s="43" t="s">
        <v>75</v>
      </c>
      <c r="Q25" s="43"/>
      <c r="R25" s="43"/>
      <c r="S25" s="43"/>
      <c r="T25" s="43"/>
      <c r="U25" s="43">
        <f>VLOOKUP(E25,'[1]PIB Export Onderhoudsactiviteit'!$E$2:$AK$490,33,FALSE)</f>
        <v>0</v>
      </c>
      <c r="V25" s="43">
        <v>1</v>
      </c>
      <c r="W25" s="43" t="s">
        <v>64</v>
      </c>
      <c r="X25" s="43" t="s">
        <v>54</v>
      </c>
      <c r="Y25" s="7">
        <v>1</v>
      </c>
      <c r="Z25" s="46">
        <v>0</v>
      </c>
      <c r="AA25" s="47">
        <f t="shared" si="3"/>
        <v>0</v>
      </c>
      <c r="AB25" s="47">
        <f t="shared" si="3"/>
        <v>0</v>
      </c>
      <c r="AC25" s="47">
        <f t="shared" si="3"/>
        <v>0</v>
      </c>
      <c r="AD25" s="47">
        <f t="shared" si="3"/>
        <v>0</v>
      </c>
      <c r="AE25" s="47">
        <f t="shared" si="4"/>
        <v>0</v>
      </c>
      <c r="AF25" s="47">
        <f t="shared" si="4"/>
        <v>0</v>
      </c>
      <c r="AG25" s="47">
        <f t="shared" si="4"/>
        <v>0</v>
      </c>
      <c r="AH25" s="47">
        <f t="shared" si="4"/>
        <v>0</v>
      </c>
      <c r="AI25" s="47">
        <f t="shared" si="4"/>
        <v>0</v>
      </c>
      <c r="AJ25" s="47">
        <f t="shared" si="5"/>
        <v>0</v>
      </c>
    </row>
    <row r="26" spans="1:36" ht="14.45">
      <c r="A26" s="43" t="s">
        <v>110</v>
      </c>
      <c r="B26" s="43" t="s">
        <v>113</v>
      </c>
      <c r="C26" s="57">
        <v>1</v>
      </c>
      <c r="D26" s="57"/>
      <c r="E26" s="43" t="s">
        <v>114</v>
      </c>
      <c r="F26" s="43"/>
      <c r="G26" s="49" t="s">
        <v>46</v>
      </c>
      <c r="H26" s="43" t="s">
        <v>115</v>
      </c>
      <c r="I26" s="44">
        <v>45292</v>
      </c>
      <c r="J26" s="43" t="s">
        <v>78</v>
      </c>
      <c r="K26" s="43" t="s">
        <v>79</v>
      </c>
      <c r="L26" s="43"/>
      <c r="M26" s="43">
        <v>54</v>
      </c>
      <c r="N26" s="43" t="s">
        <v>50</v>
      </c>
      <c r="O26" s="43" t="s">
        <v>74</v>
      </c>
      <c r="P26" s="43" t="s">
        <v>75</v>
      </c>
      <c r="Q26" s="43"/>
      <c r="R26" s="43"/>
      <c r="S26" s="43"/>
      <c r="T26" s="43"/>
      <c r="U26" s="43">
        <f>VLOOKUP(E26,'[1]PIB Export Onderhoudsactiviteit'!$E$2:$AK$490,33,FALSE)</f>
        <v>0</v>
      </c>
      <c r="V26" s="43">
        <v>1</v>
      </c>
      <c r="W26" s="43" t="s">
        <v>64</v>
      </c>
      <c r="X26" s="43" t="s">
        <v>80</v>
      </c>
      <c r="Y26" s="7">
        <v>1</v>
      </c>
      <c r="Z26" s="46">
        <v>0</v>
      </c>
      <c r="AA26" s="47"/>
      <c r="AB26" s="47"/>
      <c r="AC26" s="47"/>
      <c r="AD26" s="47"/>
      <c r="AE26" s="47">
        <f t="shared" si="4"/>
        <v>0</v>
      </c>
      <c r="AF26" s="47"/>
      <c r="AG26" s="47"/>
      <c r="AH26" s="47"/>
      <c r="AI26" s="47"/>
      <c r="AJ26" s="47">
        <f t="shared" si="5"/>
        <v>0</v>
      </c>
    </row>
    <row r="27" spans="1:36" ht="14.45">
      <c r="A27" s="43" t="s">
        <v>110</v>
      </c>
      <c r="B27" s="43" t="s">
        <v>113</v>
      </c>
      <c r="C27" s="57">
        <v>1</v>
      </c>
      <c r="D27" s="57"/>
      <c r="E27" s="43" t="s">
        <v>116</v>
      </c>
      <c r="F27" s="43"/>
      <c r="G27" s="49" t="s">
        <v>46</v>
      </c>
      <c r="H27" s="43" t="s">
        <v>117</v>
      </c>
      <c r="I27" s="44">
        <v>45292</v>
      </c>
      <c r="J27" s="43" t="s">
        <v>72</v>
      </c>
      <c r="K27" s="43" t="s">
        <v>73</v>
      </c>
      <c r="L27" s="43"/>
      <c r="M27" s="43">
        <v>54</v>
      </c>
      <c r="N27" s="43" t="s">
        <v>50</v>
      </c>
      <c r="O27" s="43" t="s">
        <v>74</v>
      </c>
      <c r="P27" s="43" t="s">
        <v>75</v>
      </c>
      <c r="Q27" s="43"/>
      <c r="R27" s="43"/>
      <c r="S27" s="43"/>
      <c r="T27" s="43"/>
      <c r="U27" s="43">
        <f>VLOOKUP(E27,'[1]PIB Export Onderhoudsactiviteit'!$E$2:$AK$490,33,FALSE)</f>
        <v>0</v>
      </c>
      <c r="V27" s="43">
        <v>1</v>
      </c>
      <c r="W27" s="43" t="s">
        <v>64</v>
      </c>
      <c r="X27" s="43" t="s">
        <v>54</v>
      </c>
      <c r="Y27" s="7">
        <v>1</v>
      </c>
      <c r="Z27" s="46">
        <v>0</v>
      </c>
      <c r="AA27" s="47">
        <f>$Z27*$V27*$Y27</f>
        <v>0</v>
      </c>
      <c r="AB27" s="47">
        <f t="shared" si="3"/>
        <v>0</v>
      </c>
      <c r="AC27" s="47">
        <f t="shared" si="3"/>
        <v>0</v>
      </c>
      <c r="AD27" s="47">
        <f t="shared" si="3"/>
        <v>0</v>
      </c>
      <c r="AE27" s="47">
        <f t="shared" si="4"/>
        <v>0</v>
      </c>
      <c r="AF27" s="47">
        <f t="shared" si="4"/>
        <v>0</v>
      </c>
      <c r="AG27" s="47">
        <f t="shared" si="4"/>
        <v>0</v>
      </c>
      <c r="AH27" s="47">
        <f t="shared" si="4"/>
        <v>0</v>
      </c>
      <c r="AI27" s="47">
        <f t="shared" si="4"/>
        <v>0</v>
      </c>
      <c r="AJ27" s="47">
        <f t="shared" si="5"/>
        <v>0</v>
      </c>
    </row>
    <row r="28" spans="1:36" ht="14.45">
      <c r="A28" s="43" t="s">
        <v>110</v>
      </c>
      <c r="B28" s="43" t="s">
        <v>113</v>
      </c>
      <c r="C28" s="57">
        <v>1</v>
      </c>
      <c r="D28" s="57"/>
      <c r="E28" s="43" t="s">
        <v>116</v>
      </c>
      <c r="F28" s="43"/>
      <c r="G28" s="49" t="s">
        <v>46</v>
      </c>
      <c r="H28" s="43" t="s">
        <v>117</v>
      </c>
      <c r="I28" s="44">
        <v>45292</v>
      </c>
      <c r="J28" s="43" t="s">
        <v>78</v>
      </c>
      <c r="K28" s="43" t="s">
        <v>79</v>
      </c>
      <c r="L28" s="43"/>
      <c r="M28" s="43">
        <v>54</v>
      </c>
      <c r="N28" s="43" t="s">
        <v>50</v>
      </c>
      <c r="O28" s="43" t="s">
        <v>74</v>
      </c>
      <c r="P28" s="43" t="s">
        <v>75</v>
      </c>
      <c r="Q28" s="43"/>
      <c r="R28" s="43"/>
      <c r="S28" s="43"/>
      <c r="T28" s="43"/>
      <c r="U28" s="43">
        <f>VLOOKUP(E28,'[1]PIB Export Onderhoudsactiviteit'!$E$2:$AK$490,33,FALSE)</f>
        <v>0</v>
      </c>
      <c r="V28" s="43">
        <v>1</v>
      </c>
      <c r="W28" s="43" t="s">
        <v>64</v>
      </c>
      <c r="X28" s="43" t="s">
        <v>80</v>
      </c>
      <c r="Y28" s="7">
        <v>1</v>
      </c>
      <c r="Z28" s="46">
        <v>0</v>
      </c>
      <c r="AA28" s="47"/>
      <c r="AB28" s="47"/>
      <c r="AC28" s="47"/>
      <c r="AD28" s="47"/>
      <c r="AE28" s="47">
        <f t="shared" si="4"/>
        <v>0</v>
      </c>
      <c r="AF28" s="47"/>
      <c r="AG28" s="47"/>
      <c r="AH28" s="47"/>
      <c r="AI28" s="47"/>
      <c r="AJ28" s="47">
        <f t="shared" si="5"/>
        <v>0</v>
      </c>
    </row>
    <row r="29" spans="1:36" ht="14.45">
      <c r="A29" s="43" t="s">
        <v>110</v>
      </c>
      <c r="B29" s="43" t="s">
        <v>118</v>
      </c>
      <c r="C29" s="48">
        <v>2</v>
      </c>
      <c r="D29" s="43" t="s">
        <v>119</v>
      </c>
      <c r="E29" s="43" t="s">
        <v>120</v>
      </c>
      <c r="F29" s="43"/>
      <c r="G29" s="50" t="s">
        <v>121</v>
      </c>
      <c r="H29" s="43" t="s">
        <v>122</v>
      </c>
      <c r="I29" s="44">
        <v>45292</v>
      </c>
      <c r="J29" s="43" t="s">
        <v>72</v>
      </c>
      <c r="K29" s="43" t="s">
        <v>73</v>
      </c>
      <c r="L29" s="43" t="s">
        <v>119</v>
      </c>
      <c r="M29" s="43">
        <v>54</v>
      </c>
      <c r="N29" s="43" t="s">
        <v>50</v>
      </c>
      <c r="O29" s="43" t="s">
        <v>74</v>
      </c>
      <c r="P29" s="43" t="s">
        <v>75</v>
      </c>
      <c r="Q29" s="43"/>
      <c r="R29" s="43"/>
      <c r="S29" s="43"/>
      <c r="T29" s="43"/>
      <c r="U29" s="43">
        <f>VLOOKUP(E29,'[1]PIB Export Onderhoudsactiviteit'!$E$2:$AK$490,33,FALSE)</f>
        <v>0</v>
      </c>
      <c r="V29" s="43">
        <v>1</v>
      </c>
      <c r="W29" s="43" t="s">
        <v>64</v>
      </c>
      <c r="X29" s="43" t="s">
        <v>54</v>
      </c>
      <c r="Y29" s="7">
        <v>1</v>
      </c>
      <c r="Z29" s="46">
        <v>0</v>
      </c>
      <c r="AA29" s="47">
        <f>$Z29*$V29*$Y29</f>
        <v>0</v>
      </c>
      <c r="AB29" s="47">
        <f t="shared" si="3"/>
        <v>0</v>
      </c>
      <c r="AC29" s="47">
        <f t="shared" si="3"/>
        <v>0</v>
      </c>
      <c r="AD29" s="47">
        <f t="shared" si="3"/>
        <v>0</v>
      </c>
      <c r="AE29" s="47">
        <f t="shared" si="4"/>
        <v>0</v>
      </c>
      <c r="AF29" s="47">
        <f t="shared" si="4"/>
        <v>0</v>
      </c>
      <c r="AG29" s="47">
        <f t="shared" si="4"/>
        <v>0</v>
      </c>
      <c r="AH29" s="47">
        <f t="shared" si="4"/>
        <v>0</v>
      </c>
      <c r="AI29" s="47">
        <f t="shared" si="4"/>
        <v>0</v>
      </c>
      <c r="AJ29" s="47">
        <f t="shared" si="5"/>
        <v>0</v>
      </c>
    </row>
    <row r="30" spans="1:36" ht="14.45">
      <c r="A30" s="43" t="s">
        <v>110</v>
      </c>
      <c r="B30" s="43" t="s">
        <v>118</v>
      </c>
      <c r="C30" s="48">
        <v>2</v>
      </c>
      <c r="D30" s="43" t="s">
        <v>119</v>
      </c>
      <c r="E30" s="43" t="s">
        <v>120</v>
      </c>
      <c r="F30" s="43"/>
      <c r="G30" s="50" t="s">
        <v>121</v>
      </c>
      <c r="H30" s="43" t="s">
        <v>122</v>
      </c>
      <c r="I30" s="44">
        <v>45292</v>
      </c>
      <c r="J30" s="43" t="s">
        <v>78</v>
      </c>
      <c r="K30" s="43" t="s">
        <v>79</v>
      </c>
      <c r="L30" s="43" t="s">
        <v>119</v>
      </c>
      <c r="M30" s="43">
        <v>54</v>
      </c>
      <c r="N30" s="43" t="s">
        <v>50</v>
      </c>
      <c r="O30" s="43" t="s">
        <v>74</v>
      </c>
      <c r="P30" s="43" t="s">
        <v>75</v>
      </c>
      <c r="Q30" s="43"/>
      <c r="R30" s="43"/>
      <c r="S30" s="43"/>
      <c r="T30" s="43"/>
      <c r="U30" s="43">
        <f>VLOOKUP(E30,'[1]PIB Export Onderhoudsactiviteit'!$E$2:$AK$490,33,FALSE)</f>
        <v>0</v>
      </c>
      <c r="V30" s="43">
        <v>1</v>
      </c>
      <c r="W30" s="43" t="s">
        <v>64</v>
      </c>
      <c r="X30" s="43" t="s">
        <v>80</v>
      </c>
      <c r="Y30" s="7">
        <v>1</v>
      </c>
      <c r="Z30" s="46">
        <v>0</v>
      </c>
      <c r="AA30" s="47"/>
      <c r="AB30" s="47"/>
      <c r="AC30" s="47"/>
      <c r="AD30" s="47"/>
      <c r="AE30" s="47">
        <f t="shared" si="4"/>
        <v>0</v>
      </c>
      <c r="AF30" s="47"/>
      <c r="AG30" s="47"/>
      <c r="AH30" s="47"/>
      <c r="AI30" s="47"/>
      <c r="AJ30" s="47">
        <f t="shared" si="5"/>
        <v>0</v>
      </c>
    </row>
    <row r="31" spans="1:36" ht="14.45">
      <c r="A31" s="43" t="s">
        <v>123</v>
      </c>
      <c r="B31" s="43"/>
      <c r="C31" s="48" t="s">
        <v>102</v>
      </c>
      <c r="D31" s="43" t="s">
        <v>44</v>
      </c>
      <c r="E31" s="43" t="s">
        <v>124</v>
      </c>
      <c r="F31" s="43"/>
      <c r="G31" s="49" t="s">
        <v>46</v>
      </c>
      <c r="H31" s="43" t="s">
        <v>47</v>
      </c>
      <c r="I31" s="44">
        <v>45292</v>
      </c>
      <c r="J31" s="43" t="s">
        <v>48</v>
      </c>
      <c r="K31" s="43" t="s">
        <v>47</v>
      </c>
      <c r="L31" s="43" t="s">
        <v>49</v>
      </c>
      <c r="M31" s="43">
        <v>54</v>
      </c>
      <c r="N31" s="43" t="s">
        <v>50</v>
      </c>
      <c r="O31" s="43" t="s">
        <v>51</v>
      </c>
      <c r="P31" s="43" t="s">
        <v>52</v>
      </c>
      <c r="Q31" s="43"/>
      <c r="R31" s="43"/>
      <c r="S31" s="43"/>
      <c r="T31" s="43"/>
      <c r="U31" s="43">
        <f>VLOOKUP(E31,'[1]PIB Export Onderhoudsactiviteit'!$E$2:$AK$490,33,FALSE)</f>
        <v>1278</v>
      </c>
      <c r="V31" s="43">
        <v>1</v>
      </c>
      <c r="W31" s="43" t="s">
        <v>53</v>
      </c>
      <c r="X31" s="43" t="s">
        <v>54</v>
      </c>
      <c r="Y31" s="7">
        <v>1</v>
      </c>
      <c r="Z31" s="46">
        <v>0</v>
      </c>
      <c r="AA31" s="47">
        <f t="shared" ref="AA31:AC44" si="6">$Z31*$V31*$Y31</f>
        <v>0</v>
      </c>
      <c r="AB31" s="47">
        <f t="shared" si="3"/>
        <v>0</v>
      </c>
      <c r="AC31" s="47">
        <f t="shared" si="3"/>
        <v>0</v>
      </c>
      <c r="AD31" s="47">
        <f t="shared" si="3"/>
        <v>0</v>
      </c>
      <c r="AE31" s="47">
        <f t="shared" si="4"/>
        <v>0</v>
      </c>
      <c r="AF31" s="47">
        <f t="shared" si="4"/>
        <v>0</v>
      </c>
      <c r="AG31" s="47">
        <f t="shared" si="4"/>
        <v>0</v>
      </c>
      <c r="AH31" s="47">
        <f t="shared" si="4"/>
        <v>0</v>
      </c>
      <c r="AI31" s="47">
        <f t="shared" si="4"/>
        <v>0</v>
      </c>
      <c r="AJ31" s="47">
        <f t="shared" si="5"/>
        <v>0</v>
      </c>
    </row>
    <row r="32" spans="1:36" ht="14.45">
      <c r="A32" s="43" t="s">
        <v>123</v>
      </c>
      <c r="B32" s="43" t="s">
        <v>125</v>
      </c>
      <c r="C32" s="57" t="s">
        <v>126</v>
      </c>
      <c r="D32" s="57"/>
      <c r="E32" s="43" t="s">
        <v>127</v>
      </c>
      <c r="F32" s="43"/>
      <c r="G32" s="49" t="s">
        <v>46</v>
      </c>
      <c r="H32" s="43" t="s">
        <v>128</v>
      </c>
      <c r="I32" s="44">
        <v>45658</v>
      </c>
      <c r="J32" s="43" t="s">
        <v>58</v>
      </c>
      <c r="K32" s="43" t="s">
        <v>59</v>
      </c>
      <c r="L32" s="43"/>
      <c r="M32" s="43">
        <v>54</v>
      </c>
      <c r="N32" s="43" t="s">
        <v>50</v>
      </c>
      <c r="O32" s="43" t="s">
        <v>60</v>
      </c>
      <c r="P32" s="43" t="s">
        <v>61</v>
      </c>
      <c r="Q32" s="43" t="s">
        <v>67</v>
      </c>
      <c r="R32" s="43">
        <v>55</v>
      </c>
      <c r="S32" s="43"/>
      <c r="T32" s="43"/>
      <c r="U32" s="43">
        <f>VLOOKUP(E32,'[1]PIB Export Onderhoudsactiviteit'!$E$2:$AK$490,33,FALSE)</f>
        <v>0</v>
      </c>
      <c r="V32" s="43">
        <v>1</v>
      </c>
      <c r="W32" s="43" t="s">
        <v>64</v>
      </c>
      <c r="X32" s="43" t="s">
        <v>54</v>
      </c>
      <c r="Y32" s="7">
        <v>1</v>
      </c>
      <c r="Z32" s="46">
        <v>0</v>
      </c>
      <c r="AA32" s="47">
        <f t="shared" si="6"/>
        <v>0</v>
      </c>
      <c r="AB32" s="47">
        <f t="shared" si="3"/>
        <v>0</v>
      </c>
      <c r="AC32" s="47">
        <f t="shared" si="3"/>
        <v>0</v>
      </c>
      <c r="AD32" s="47">
        <f t="shared" si="3"/>
        <v>0</v>
      </c>
      <c r="AE32" s="47">
        <f t="shared" si="4"/>
        <v>0</v>
      </c>
      <c r="AF32" s="47">
        <f t="shared" si="4"/>
        <v>0</v>
      </c>
      <c r="AG32" s="47">
        <f t="shared" si="4"/>
        <v>0</v>
      </c>
      <c r="AH32" s="47">
        <f t="shared" si="4"/>
        <v>0</v>
      </c>
      <c r="AI32" s="47">
        <f t="shared" si="4"/>
        <v>0</v>
      </c>
      <c r="AJ32" s="47">
        <f t="shared" si="5"/>
        <v>0</v>
      </c>
    </row>
    <row r="33" spans="1:36" ht="14.45">
      <c r="A33" s="43" t="s">
        <v>123</v>
      </c>
      <c r="B33" s="43" t="s">
        <v>125</v>
      </c>
      <c r="C33" s="57" t="s">
        <v>126</v>
      </c>
      <c r="D33" s="57"/>
      <c r="E33" s="43" t="s">
        <v>129</v>
      </c>
      <c r="F33" s="43"/>
      <c r="G33" s="49" t="s">
        <v>46</v>
      </c>
      <c r="H33" s="43" t="s">
        <v>128</v>
      </c>
      <c r="I33" s="44">
        <v>45658</v>
      </c>
      <c r="J33" s="43" t="s">
        <v>58</v>
      </c>
      <c r="K33" s="43" t="s">
        <v>59</v>
      </c>
      <c r="L33" s="43"/>
      <c r="M33" s="43">
        <v>54</v>
      </c>
      <c r="N33" s="43" t="s">
        <v>50</v>
      </c>
      <c r="O33" s="43" t="s">
        <v>60</v>
      </c>
      <c r="P33" s="43" t="s">
        <v>61</v>
      </c>
      <c r="Q33" s="43" t="s">
        <v>67</v>
      </c>
      <c r="R33" s="43">
        <v>55</v>
      </c>
      <c r="S33" s="43"/>
      <c r="T33" s="43"/>
      <c r="U33" s="43">
        <f>VLOOKUP(E33,'[1]PIB Export Onderhoudsactiviteit'!$E$2:$AK$490,33,FALSE)</f>
        <v>0</v>
      </c>
      <c r="V33" s="43">
        <v>1</v>
      </c>
      <c r="W33" s="43" t="s">
        <v>64</v>
      </c>
      <c r="X33" s="43" t="s">
        <v>54</v>
      </c>
      <c r="Y33" s="7">
        <v>1</v>
      </c>
      <c r="Z33" s="46">
        <v>0</v>
      </c>
      <c r="AA33" s="47">
        <f t="shared" si="6"/>
        <v>0</v>
      </c>
      <c r="AB33" s="47">
        <f t="shared" si="3"/>
        <v>0</v>
      </c>
      <c r="AC33" s="47">
        <f t="shared" si="3"/>
        <v>0</v>
      </c>
      <c r="AD33" s="47">
        <f t="shared" si="3"/>
        <v>0</v>
      </c>
      <c r="AE33" s="47">
        <f t="shared" si="4"/>
        <v>0</v>
      </c>
      <c r="AF33" s="47">
        <f t="shared" si="4"/>
        <v>0</v>
      </c>
      <c r="AG33" s="47">
        <f t="shared" si="4"/>
        <v>0</v>
      </c>
      <c r="AH33" s="47">
        <f t="shared" si="4"/>
        <v>0</v>
      </c>
      <c r="AI33" s="47">
        <f t="shared" si="4"/>
        <v>0</v>
      </c>
      <c r="AJ33" s="47">
        <f t="shared" si="5"/>
        <v>0</v>
      </c>
    </row>
    <row r="34" spans="1:36" ht="14.45">
      <c r="A34" s="43" t="s">
        <v>130</v>
      </c>
      <c r="B34" s="43"/>
      <c r="C34" s="48" t="s">
        <v>102</v>
      </c>
      <c r="D34" s="43" t="s">
        <v>44</v>
      </c>
      <c r="E34" s="43" t="s">
        <v>131</v>
      </c>
      <c r="F34" s="43"/>
      <c r="G34" s="49" t="s">
        <v>46</v>
      </c>
      <c r="H34" s="43" t="s">
        <v>47</v>
      </c>
      <c r="I34" s="44">
        <v>45292</v>
      </c>
      <c r="J34" s="43" t="s">
        <v>48</v>
      </c>
      <c r="K34" s="43" t="s">
        <v>47</v>
      </c>
      <c r="L34" s="43" t="s">
        <v>49</v>
      </c>
      <c r="M34" s="43">
        <v>54</v>
      </c>
      <c r="N34" s="43" t="s">
        <v>50</v>
      </c>
      <c r="O34" s="43" t="s">
        <v>51</v>
      </c>
      <c r="P34" s="43" t="s">
        <v>52</v>
      </c>
      <c r="Q34" s="43"/>
      <c r="R34" s="43"/>
      <c r="S34" s="44">
        <v>42359</v>
      </c>
      <c r="T34" s="43">
        <v>2015</v>
      </c>
      <c r="U34" s="43">
        <f>VLOOKUP(E34,'[1]PIB Export Onderhoudsactiviteit'!$E$2:$AK$490,33,FALSE)</f>
        <v>0</v>
      </c>
      <c r="V34" s="43">
        <v>1</v>
      </c>
      <c r="W34" s="43" t="s">
        <v>53</v>
      </c>
      <c r="X34" s="43" t="s">
        <v>54</v>
      </c>
      <c r="Y34" s="7">
        <v>1</v>
      </c>
      <c r="Z34" s="46">
        <v>0</v>
      </c>
      <c r="AA34" s="47">
        <f t="shared" si="6"/>
        <v>0</v>
      </c>
      <c r="AB34" s="47">
        <f t="shared" si="3"/>
        <v>0</v>
      </c>
      <c r="AC34" s="47">
        <f t="shared" si="3"/>
        <v>0</v>
      </c>
      <c r="AD34" s="47">
        <f t="shared" si="3"/>
        <v>0</v>
      </c>
      <c r="AE34" s="47">
        <f t="shared" si="4"/>
        <v>0</v>
      </c>
      <c r="AF34" s="47">
        <f t="shared" si="4"/>
        <v>0</v>
      </c>
      <c r="AG34" s="47">
        <f t="shared" si="4"/>
        <v>0</v>
      </c>
      <c r="AH34" s="47">
        <f t="shared" si="4"/>
        <v>0</v>
      </c>
      <c r="AI34" s="47">
        <f t="shared" si="4"/>
        <v>0</v>
      </c>
      <c r="AJ34" s="47">
        <f t="shared" si="5"/>
        <v>0</v>
      </c>
    </row>
    <row r="35" spans="1:36" ht="14.45">
      <c r="A35" s="43" t="s">
        <v>130</v>
      </c>
      <c r="B35" s="43"/>
      <c r="C35" s="48" t="s">
        <v>102</v>
      </c>
      <c r="D35" s="43" t="s">
        <v>44</v>
      </c>
      <c r="E35" s="43" t="s">
        <v>132</v>
      </c>
      <c r="F35" s="43" t="s">
        <v>131</v>
      </c>
      <c r="G35" s="49" t="s">
        <v>46</v>
      </c>
      <c r="H35" s="43" t="s">
        <v>107</v>
      </c>
      <c r="I35" s="44">
        <v>45292</v>
      </c>
      <c r="J35" s="43" t="s">
        <v>48</v>
      </c>
      <c r="K35" s="43" t="s">
        <v>47</v>
      </c>
      <c r="L35" s="43" t="s">
        <v>49</v>
      </c>
      <c r="M35" s="43">
        <v>54</v>
      </c>
      <c r="N35" s="43" t="s">
        <v>50</v>
      </c>
      <c r="O35" s="43" t="s">
        <v>51</v>
      </c>
      <c r="P35" s="43" t="s">
        <v>52</v>
      </c>
      <c r="Q35" s="43"/>
      <c r="R35" s="43"/>
      <c r="S35" s="44">
        <v>42359</v>
      </c>
      <c r="T35" s="43">
        <v>2015</v>
      </c>
      <c r="U35" s="43">
        <f>VLOOKUP(E35,'[1]PIB Export Onderhoudsactiviteit'!$E$2:$AK$490,33,FALSE)</f>
        <v>0</v>
      </c>
      <c r="V35" s="43">
        <v>1</v>
      </c>
      <c r="W35" s="43" t="s">
        <v>53</v>
      </c>
      <c r="X35" s="43" t="s">
        <v>54</v>
      </c>
      <c r="Y35" s="7">
        <v>1</v>
      </c>
      <c r="Z35" s="46">
        <v>0</v>
      </c>
      <c r="AA35" s="47">
        <f t="shared" si="6"/>
        <v>0</v>
      </c>
      <c r="AB35" s="47">
        <f t="shared" si="3"/>
        <v>0</v>
      </c>
      <c r="AC35" s="47">
        <f t="shared" si="3"/>
        <v>0</v>
      </c>
      <c r="AD35" s="47">
        <f t="shared" si="3"/>
        <v>0</v>
      </c>
      <c r="AE35" s="47">
        <f t="shared" si="4"/>
        <v>0</v>
      </c>
      <c r="AF35" s="47">
        <f t="shared" si="4"/>
        <v>0</v>
      </c>
      <c r="AG35" s="47">
        <f t="shared" si="4"/>
        <v>0</v>
      </c>
      <c r="AH35" s="47">
        <f t="shared" si="4"/>
        <v>0</v>
      </c>
      <c r="AI35" s="47">
        <f t="shared" si="4"/>
        <v>0</v>
      </c>
      <c r="AJ35" s="47">
        <f t="shared" si="5"/>
        <v>0</v>
      </c>
    </row>
    <row r="36" spans="1:36" ht="14.45">
      <c r="A36" s="43" t="s">
        <v>130</v>
      </c>
      <c r="B36" s="43" t="s">
        <v>133</v>
      </c>
      <c r="C36" s="48">
        <v>0</v>
      </c>
      <c r="D36" s="43" t="s">
        <v>134</v>
      </c>
      <c r="E36" s="43" t="s">
        <v>135</v>
      </c>
      <c r="F36" s="43"/>
      <c r="G36" s="49" t="s">
        <v>46</v>
      </c>
      <c r="H36" s="43" t="s">
        <v>136</v>
      </c>
      <c r="I36" s="44">
        <v>45658</v>
      </c>
      <c r="J36" s="43" t="s">
        <v>72</v>
      </c>
      <c r="K36" s="43" t="s">
        <v>73</v>
      </c>
      <c r="L36" s="43" t="s">
        <v>137</v>
      </c>
      <c r="M36" s="43">
        <v>54</v>
      </c>
      <c r="N36" s="43" t="s">
        <v>50</v>
      </c>
      <c r="O36" s="43" t="s">
        <v>74</v>
      </c>
      <c r="P36" s="43" t="s">
        <v>75</v>
      </c>
      <c r="Q36" s="43" t="s">
        <v>138</v>
      </c>
      <c r="R36" s="43"/>
      <c r="S36" s="44">
        <v>42359</v>
      </c>
      <c r="T36" s="43">
        <v>2015</v>
      </c>
      <c r="U36" s="43">
        <f>VLOOKUP(E36,'[1]PIB Export Onderhoudsactiviteit'!$E$2:$AK$490,33,FALSE)</f>
        <v>0</v>
      </c>
      <c r="V36" s="43">
        <v>1</v>
      </c>
      <c r="W36" s="43" t="s">
        <v>64</v>
      </c>
      <c r="X36" s="43" t="s">
        <v>77</v>
      </c>
      <c r="Y36" s="7">
        <v>2</v>
      </c>
      <c r="Z36" s="46">
        <v>0</v>
      </c>
      <c r="AA36" s="47">
        <f t="shared" si="6"/>
        <v>0</v>
      </c>
      <c r="AB36" s="47">
        <f t="shared" si="3"/>
        <v>0</v>
      </c>
      <c r="AC36" s="47">
        <f t="shared" si="3"/>
        <v>0</v>
      </c>
      <c r="AD36" s="47">
        <f t="shared" si="3"/>
        <v>0</v>
      </c>
      <c r="AE36" s="47">
        <f t="shared" si="4"/>
        <v>0</v>
      </c>
      <c r="AF36" s="47">
        <f t="shared" si="4"/>
        <v>0</v>
      </c>
      <c r="AG36" s="47">
        <f t="shared" si="4"/>
        <v>0</v>
      </c>
      <c r="AH36" s="47">
        <f t="shared" si="4"/>
        <v>0</v>
      </c>
      <c r="AI36" s="47">
        <f t="shared" si="4"/>
        <v>0</v>
      </c>
      <c r="AJ36" s="47">
        <f t="shared" si="5"/>
        <v>0</v>
      </c>
    </row>
    <row r="37" spans="1:36" ht="14.45">
      <c r="A37" s="43" t="s">
        <v>130</v>
      </c>
      <c r="B37" s="43" t="s">
        <v>133</v>
      </c>
      <c r="C37" s="48">
        <v>0</v>
      </c>
      <c r="D37" s="43" t="s">
        <v>139</v>
      </c>
      <c r="E37" s="43" t="s">
        <v>140</v>
      </c>
      <c r="F37" s="43"/>
      <c r="G37" s="49" t="s">
        <v>46</v>
      </c>
      <c r="H37" s="43" t="s">
        <v>141</v>
      </c>
      <c r="I37" s="44">
        <v>45658</v>
      </c>
      <c r="J37" s="43" t="s">
        <v>72</v>
      </c>
      <c r="K37" s="43" t="s">
        <v>73</v>
      </c>
      <c r="L37" s="43" t="s">
        <v>142</v>
      </c>
      <c r="M37" s="43">
        <v>54</v>
      </c>
      <c r="N37" s="43" t="s">
        <v>50</v>
      </c>
      <c r="O37" s="43" t="s">
        <v>74</v>
      </c>
      <c r="P37" s="43" t="s">
        <v>75</v>
      </c>
      <c r="Q37" s="43" t="s">
        <v>138</v>
      </c>
      <c r="R37" s="43"/>
      <c r="S37" s="44">
        <v>42359</v>
      </c>
      <c r="T37" s="43">
        <v>2015</v>
      </c>
      <c r="U37" s="43">
        <f>VLOOKUP(E37,'[1]PIB Export Onderhoudsactiviteit'!$E$2:$AK$490,33,FALSE)</f>
        <v>0</v>
      </c>
      <c r="V37" s="43">
        <v>1</v>
      </c>
      <c r="W37" s="43" t="s">
        <v>64</v>
      </c>
      <c r="X37" s="43" t="s">
        <v>77</v>
      </c>
      <c r="Y37" s="7">
        <v>2</v>
      </c>
      <c r="Z37" s="46">
        <v>0</v>
      </c>
      <c r="AA37" s="47">
        <f t="shared" si="6"/>
        <v>0</v>
      </c>
      <c r="AB37" s="47">
        <f t="shared" si="3"/>
        <v>0</v>
      </c>
      <c r="AC37" s="47">
        <f t="shared" si="3"/>
        <v>0</v>
      </c>
      <c r="AD37" s="47">
        <f t="shared" si="3"/>
        <v>0</v>
      </c>
      <c r="AE37" s="47">
        <f t="shared" si="4"/>
        <v>0</v>
      </c>
      <c r="AF37" s="47">
        <f t="shared" si="4"/>
        <v>0</v>
      </c>
      <c r="AG37" s="47">
        <f t="shared" si="4"/>
        <v>0</v>
      </c>
      <c r="AH37" s="47">
        <f t="shared" si="4"/>
        <v>0</v>
      </c>
      <c r="AI37" s="47">
        <f t="shared" si="4"/>
        <v>0</v>
      </c>
      <c r="AJ37" s="47">
        <f t="shared" si="5"/>
        <v>0</v>
      </c>
    </row>
    <row r="38" spans="1:36" ht="14.45">
      <c r="A38" s="43" t="s">
        <v>130</v>
      </c>
      <c r="B38" s="43" t="s">
        <v>133</v>
      </c>
      <c r="C38" s="48">
        <v>0</v>
      </c>
      <c r="D38" s="43" t="s">
        <v>134</v>
      </c>
      <c r="E38" s="43" t="s">
        <v>143</v>
      </c>
      <c r="F38" s="43"/>
      <c r="G38" s="49" t="s">
        <v>46</v>
      </c>
      <c r="H38" s="43" t="s">
        <v>141</v>
      </c>
      <c r="I38" s="44">
        <v>45658</v>
      </c>
      <c r="J38" s="43" t="s">
        <v>72</v>
      </c>
      <c r="K38" s="43" t="s">
        <v>73</v>
      </c>
      <c r="L38" s="43" t="s">
        <v>144</v>
      </c>
      <c r="M38" s="43">
        <v>54</v>
      </c>
      <c r="N38" s="43" t="s">
        <v>50</v>
      </c>
      <c r="O38" s="43" t="s">
        <v>74</v>
      </c>
      <c r="P38" s="43" t="s">
        <v>75</v>
      </c>
      <c r="Q38" s="43" t="s">
        <v>138</v>
      </c>
      <c r="R38" s="43"/>
      <c r="S38" s="44">
        <v>42359</v>
      </c>
      <c r="T38" s="43">
        <v>2015</v>
      </c>
      <c r="U38" s="43">
        <f>VLOOKUP(E38,'[1]PIB Export Onderhoudsactiviteit'!$E$2:$AK$490,33,FALSE)</f>
        <v>0</v>
      </c>
      <c r="V38" s="43">
        <v>1</v>
      </c>
      <c r="W38" s="43" t="s">
        <v>64</v>
      </c>
      <c r="X38" s="43" t="s">
        <v>77</v>
      </c>
      <c r="Y38" s="7">
        <v>2</v>
      </c>
      <c r="Z38" s="46">
        <v>0</v>
      </c>
      <c r="AA38" s="47">
        <f t="shared" si="6"/>
        <v>0</v>
      </c>
      <c r="AB38" s="47">
        <f t="shared" si="3"/>
        <v>0</v>
      </c>
      <c r="AC38" s="47">
        <f t="shared" si="3"/>
        <v>0</v>
      </c>
      <c r="AD38" s="47">
        <f t="shared" si="3"/>
        <v>0</v>
      </c>
      <c r="AE38" s="47">
        <f t="shared" si="4"/>
        <v>0</v>
      </c>
      <c r="AF38" s="47">
        <f t="shared" si="4"/>
        <v>0</v>
      </c>
      <c r="AG38" s="47">
        <f t="shared" si="4"/>
        <v>0</v>
      </c>
      <c r="AH38" s="47">
        <f t="shared" si="4"/>
        <v>0</v>
      </c>
      <c r="AI38" s="47">
        <f t="shared" si="4"/>
        <v>0</v>
      </c>
      <c r="AJ38" s="47">
        <f t="shared" si="5"/>
        <v>0</v>
      </c>
    </row>
    <row r="39" spans="1:36" ht="14.45">
      <c r="A39" s="43" t="s">
        <v>130</v>
      </c>
      <c r="B39" s="43" t="s">
        <v>133</v>
      </c>
      <c r="C39" s="48">
        <v>0</v>
      </c>
      <c r="D39" s="43" t="s">
        <v>134</v>
      </c>
      <c r="E39" s="43" t="s">
        <v>145</v>
      </c>
      <c r="F39" s="43"/>
      <c r="G39" s="49" t="s">
        <v>46</v>
      </c>
      <c r="H39" s="43" t="s">
        <v>146</v>
      </c>
      <c r="I39" s="44">
        <v>45658</v>
      </c>
      <c r="J39" s="43" t="s">
        <v>72</v>
      </c>
      <c r="K39" s="43" t="s">
        <v>73</v>
      </c>
      <c r="L39" s="43" t="s">
        <v>147</v>
      </c>
      <c r="M39" s="43">
        <v>54</v>
      </c>
      <c r="N39" s="43" t="s">
        <v>50</v>
      </c>
      <c r="O39" s="43" t="s">
        <v>74</v>
      </c>
      <c r="P39" s="43" t="s">
        <v>75</v>
      </c>
      <c r="Q39" s="43" t="s">
        <v>138</v>
      </c>
      <c r="R39" s="43"/>
      <c r="S39" s="44">
        <v>42359</v>
      </c>
      <c r="T39" s="43">
        <v>2015</v>
      </c>
      <c r="U39" s="43">
        <f>VLOOKUP(E39,'[1]PIB Export Onderhoudsactiviteit'!$E$2:$AK$490,33,FALSE)</f>
        <v>0</v>
      </c>
      <c r="V39" s="43">
        <v>1</v>
      </c>
      <c r="W39" s="43" t="s">
        <v>64</v>
      </c>
      <c r="X39" s="43" t="s">
        <v>77</v>
      </c>
      <c r="Y39" s="7">
        <v>2</v>
      </c>
      <c r="Z39" s="46">
        <v>0</v>
      </c>
      <c r="AA39" s="47">
        <f t="shared" si="6"/>
        <v>0</v>
      </c>
      <c r="AB39" s="47">
        <f t="shared" si="3"/>
        <v>0</v>
      </c>
      <c r="AC39" s="47">
        <f t="shared" si="3"/>
        <v>0</v>
      </c>
      <c r="AD39" s="47">
        <f t="shared" si="3"/>
        <v>0</v>
      </c>
      <c r="AE39" s="47">
        <f t="shared" si="4"/>
        <v>0</v>
      </c>
      <c r="AF39" s="47">
        <f t="shared" si="4"/>
        <v>0</v>
      </c>
      <c r="AG39" s="47">
        <f t="shared" si="4"/>
        <v>0</v>
      </c>
      <c r="AH39" s="47">
        <f t="shared" si="4"/>
        <v>0</v>
      </c>
      <c r="AI39" s="47">
        <f t="shared" si="4"/>
        <v>0</v>
      </c>
      <c r="AJ39" s="47">
        <f t="shared" si="5"/>
        <v>0</v>
      </c>
    </row>
    <row r="40" spans="1:36" ht="14.45">
      <c r="A40" s="43" t="s">
        <v>130</v>
      </c>
      <c r="B40" s="43" t="s">
        <v>133</v>
      </c>
      <c r="C40" s="48">
        <v>0</v>
      </c>
      <c r="D40" s="43" t="s">
        <v>134</v>
      </c>
      <c r="E40" s="43" t="s">
        <v>148</v>
      </c>
      <c r="F40" s="43"/>
      <c r="G40" s="49" t="s">
        <v>46</v>
      </c>
      <c r="H40" s="43" t="s">
        <v>141</v>
      </c>
      <c r="I40" s="44">
        <v>45658</v>
      </c>
      <c r="J40" s="43" t="s">
        <v>72</v>
      </c>
      <c r="K40" s="43" t="s">
        <v>73</v>
      </c>
      <c r="L40" s="43" t="s">
        <v>149</v>
      </c>
      <c r="M40" s="43">
        <v>54</v>
      </c>
      <c r="N40" s="43" t="s">
        <v>50</v>
      </c>
      <c r="O40" s="43" t="s">
        <v>74</v>
      </c>
      <c r="P40" s="43" t="s">
        <v>75</v>
      </c>
      <c r="Q40" s="43" t="s">
        <v>138</v>
      </c>
      <c r="R40" s="43"/>
      <c r="S40" s="44">
        <v>42359</v>
      </c>
      <c r="T40" s="43">
        <v>2015</v>
      </c>
      <c r="U40" s="43">
        <f>VLOOKUP(E40,'[1]PIB Export Onderhoudsactiviteit'!$E$2:$AK$490,33,FALSE)</f>
        <v>0</v>
      </c>
      <c r="V40" s="43">
        <v>1</v>
      </c>
      <c r="W40" s="43" t="s">
        <v>64</v>
      </c>
      <c r="X40" s="43" t="s">
        <v>77</v>
      </c>
      <c r="Y40" s="7">
        <v>2</v>
      </c>
      <c r="Z40" s="46">
        <v>0</v>
      </c>
      <c r="AA40" s="47">
        <f t="shared" si="6"/>
        <v>0</v>
      </c>
      <c r="AB40" s="47">
        <f t="shared" si="3"/>
        <v>0</v>
      </c>
      <c r="AC40" s="47">
        <f t="shared" si="3"/>
        <v>0</v>
      </c>
      <c r="AD40" s="47">
        <f t="shared" si="3"/>
        <v>0</v>
      </c>
      <c r="AE40" s="47">
        <f t="shared" si="4"/>
        <v>0</v>
      </c>
      <c r="AF40" s="47">
        <f t="shared" si="4"/>
        <v>0</v>
      </c>
      <c r="AG40" s="47">
        <f t="shared" si="4"/>
        <v>0</v>
      </c>
      <c r="AH40" s="47">
        <f t="shared" si="4"/>
        <v>0</v>
      </c>
      <c r="AI40" s="47">
        <f t="shared" si="4"/>
        <v>0</v>
      </c>
      <c r="AJ40" s="47">
        <f t="shared" si="5"/>
        <v>0</v>
      </c>
    </row>
    <row r="41" spans="1:36" ht="14.45">
      <c r="A41" s="43" t="s">
        <v>130</v>
      </c>
      <c r="B41" s="43" t="s">
        <v>133</v>
      </c>
      <c r="C41" s="48">
        <v>0</v>
      </c>
      <c r="D41" s="43" t="s">
        <v>139</v>
      </c>
      <c r="E41" s="43" t="s">
        <v>150</v>
      </c>
      <c r="F41" s="43"/>
      <c r="G41" s="49" t="s">
        <v>46</v>
      </c>
      <c r="H41" s="43" t="s">
        <v>146</v>
      </c>
      <c r="I41" s="44">
        <v>45658</v>
      </c>
      <c r="J41" s="43" t="s">
        <v>72</v>
      </c>
      <c r="K41" s="43" t="s">
        <v>73</v>
      </c>
      <c r="L41" s="43" t="s">
        <v>151</v>
      </c>
      <c r="M41" s="43">
        <v>54</v>
      </c>
      <c r="N41" s="43" t="s">
        <v>50</v>
      </c>
      <c r="O41" s="43" t="s">
        <v>74</v>
      </c>
      <c r="P41" s="43" t="s">
        <v>75</v>
      </c>
      <c r="Q41" s="43" t="s">
        <v>138</v>
      </c>
      <c r="R41" s="43"/>
      <c r="S41" s="44">
        <v>42359</v>
      </c>
      <c r="T41" s="43">
        <v>2015</v>
      </c>
      <c r="U41" s="43">
        <f>VLOOKUP(E41,'[1]PIB Export Onderhoudsactiviteit'!$E$2:$AK$490,33,FALSE)</f>
        <v>0</v>
      </c>
      <c r="V41" s="43">
        <v>1</v>
      </c>
      <c r="W41" s="43" t="s">
        <v>64</v>
      </c>
      <c r="X41" s="43" t="s">
        <v>77</v>
      </c>
      <c r="Y41" s="7">
        <v>2</v>
      </c>
      <c r="Z41" s="46">
        <v>0</v>
      </c>
      <c r="AA41" s="47">
        <f t="shared" si="6"/>
        <v>0</v>
      </c>
      <c r="AB41" s="47">
        <f t="shared" si="3"/>
        <v>0</v>
      </c>
      <c r="AC41" s="47">
        <f t="shared" si="3"/>
        <v>0</v>
      </c>
      <c r="AD41" s="47">
        <f t="shared" si="3"/>
        <v>0</v>
      </c>
      <c r="AE41" s="47">
        <f t="shared" si="4"/>
        <v>0</v>
      </c>
      <c r="AF41" s="47">
        <f t="shared" si="4"/>
        <v>0</v>
      </c>
      <c r="AG41" s="47">
        <f t="shared" si="4"/>
        <v>0</v>
      </c>
      <c r="AH41" s="47">
        <f t="shared" si="4"/>
        <v>0</v>
      </c>
      <c r="AI41" s="47">
        <f t="shared" si="4"/>
        <v>0</v>
      </c>
      <c r="AJ41" s="47">
        <f t="shared" si="5"/>
        <v>0</v>
      </c>
    </row>
    <row r="42" spans="1:36" ht="14.45">
      <c r="A42" s="43" t="s">
        <v>130</v>
      </c>
      <c r="B42" s="43" t="s">
        <v>133</v>
      </c>
      <c r="C42" s="48">
        <v>0</v>
      </c>
      <c r="D42" s="43" t="s">
        <v>134</v>
      </c>
      <c r="E42" s="43" t="s">
        <v>152</v>
      </c>
      <c r="F42" s="43"/>
      <c r="G42" s="49" t="s">
        <v>46</v>
      </c>
      <c r="H42" s="43" t="s">
        <v>153</v>
      </c>
      <c r="I42" s="44">
        <v>45658</v>
      </c>
      <c r="J42" s="43" t="s">
        <v>72</v>
      </c>
      <c r="K42" s="43" t="s">
        <v>73</v>
      </c>
      <c r="L42" s="43" t="s">
        <v>154</v>
      </c>
      <c r="M42" s="43">
        <v>54</v>
      </c>
      <c r="N42" s="43" t="s">
        <v>50</v>
      </c>
      <c r="O42" s="43" t="s">
        <v>74</v>
      </c>
      <c r="P42" s="43" t="s">
        <v>75</v>
      </c>
      <c r="Q42" s="43" t="s">
        <v>138</v>
      </c>
      <c r="R42" s="43"/>
      <c r="S42" s="44">
        <v>42359</v>
      </c>
      <c r="T42" s="43">
        <v>2015</v>
      </c>
      <c r="U42" s="43">
        <f>VLOOKUP(E42,'[1]PIB Export Onderhoudsactiviteit'!$E$2:$AK$490,33,FALSE)</f>
        <v>0</v>
      </c>
      <c r="V42" s="43">
        <v>1</v>
      </c>
      <c r="W42" s="43" t="s">
        <v>64</v>
      </c>
      <c r="X42" s="43" t="s">
        <v>77</v>
      </c>
      <c r="Y42" s="7">
        <v>2</v>
      </c>
      <c r="Z42" s="46">
        <v>0</v>
      </c>
      <c r="AA42" s="47">
        <f t="shared" si="6"/>
        <v>0</v>
      </c>
      <c r="AB42" s="47">
        <f t="shared" si="3"/>
        <v>0</v>
      </c>
      <c r="AC42" s="47">
        <f t="shared" si="3"/>
        <v>0</v>
      </c>
      <c r="AD42" s="47">
        <f t="shared" si="3"/>
        <v>0</v>
      </c>
      <c r="AE42" s="47">
        <f t="shared" si="4"/>
        <v>0</v>
      </c>
      <c r="AF42" s="47">
        <f t="shared" si="4"/>
        <v>0</v>
      </c>
      <c r="AG42" s="47">
        <f t="shared" si="4"/>
        <v>0</v>
      </c>
      <c r="AH42" s="47">
        <f t="shared" si="4"/>
        <v>0</v>
      </c>
      <c r="AI42" s="47">
        <f t="shared" si="4"/>
        <v>0</v>
      </c>
      <c r="AJ42" s="47">
        <f t="shared" si="5"/>
        <v>0</v>
      </c>
    </row>
    <row r="43" spans="1:36" ht="14.45">
      <c r="A43" s="43" t="s">
        <v>130</v>
      </c>
      <c r="B43" s="43" t="s">
        <v>133</v>
      </c>
      <c r="C43" s="48">
        <v>0</v>
      </c>
      <c r="D43" s="43" t="s">
        <v>134</v>
      </c>
      <c r="E43" s="43" t="s">
        <v>155</v>
      </c>
      <c r="F43" s="43"/>
      <c r="G43" s="49" t="s">
        <v>46</v>
      </c>
      <c r="H43" s="43" t="s">
        <v>146</v>
      </c>
      <c r="I43" s="44">
        <v>45658</v>
      </c>
      <c r="J43" s="43" t="s">
        <v>72</v>
      </c>
      <c r="K43" s="43" t="s">
        <v>73</v>
      </c>
      <c r="L43" s="43" t="s">
        <v>156</v>
      </c>
      <c r="M43" s="43">
        <v>54</v>
      </c>
      <c r="N43" s="43" t="s">
        <v>50</v>
      </c>
      <c r="O43" s="43" t="s">
        <v>74</v>
      </c>
      <c r="P43" s="43" t="s">
        <v>75</v>
      </c>
      <c r="Q43" s="43" t="s">
        <v>138</v>
      </c>
      <c r="R43" s="43"/>
      <c r="S43" s="44">
        <v>42359</v>
      </c>
      <c r="T43" s="43">
        <v>2015</v>
      </c>
      <c r="U43" s="43">
        <f>VLOOKUP(E43,'[1]PIB Export Onderhoudsactiviteit'!$E$2:$AK$490,33,FALSE)</f>
        <v>0</v>
      </c>
      <c r="V43" s="43">
        <v>1</v>
      </c>
      <c r="W43" s="43" t="s">
        <v>64</v>
      </c>
      <c r="X43" s="43" t="s">
        <v>77</v>
      </c>
      <c r="Y43" s="7">
        <v>2</v>
      </c>
      <c r="Z43" s="46">
        <v>0</v>
      </c>
      <c r="AA43" s="47">
        <f t="shared" si="6"/>
        <v>0</v>
      </c>
      <c r="AB43" s="47">
        <f t="shared" si="3"/>
        <v>0</v>
      </c>
      <c r="AC43" s="47">
        <f t="shared" si="3"/>
        <v>0</v>
      </c>
      <c r="AD43" s="47">
        <f t="shared" si="3"/>
        <v>0</v>
      </c>
      <c r="AE43" s="47">
        <f t="shared" si="4"/>
        <v>0</v>
      </c>
      <c r="AF43" s="47">
        <f t="shared" si="4"/>
        <v>0</v>
      </c>
      <c r="AG43" s="47">
        <f t="shared" si="4"/>
        <v>0</v>
      </c>
      <c r="AH43" s="47">
        <f t="shared" si="4"/>
        <v>0</v>
      </c>
      <c r="AI43" s="47">
        <f t="shared" si="4"/>
        <v>0</v>
      </c>
      <c r="AJ43" s="47">
        <f t="shared" si="5"/>
        <v>0</v>
      </c>
    </row>
    <row r="44" spans="1:36" ht="14.45">
      <c r="A44" s="43" t="s">
        <v>130</v>
      </c>
      <c r="B44" s="43" t="s">
        <v>133</v>
      </c>
      <c r="C44" s="48">
        <v>0</v>
      </c>
      <c r="D44" s="43" t="s">
        <v>134</v>
      </c>
      <c r="E44" s="43" t="s">
        <v>157</v>
      </c>
      <c r="F44" s="43"/>
      <c r="G44" s="49" t="s">
        <v>46</v>
      </c>
      <c r="H44" s="43" t="s">
        <v>158</v>
      </c>
      <c r="I44" s="44">
        <v>45658</v>
      </c>
      <c r="J44" s="43" t="s">
        <v>72</v>
      </c>
      <c r="K44" s="43" t="s">
        <v>73</v>
      </c>
      <c r="L44" s="43" t="s">
        <v>159</v>
      </c>
      <c r="M44" s="43">
        <v>54</v>
      </c>
      <c r="N44" s="43" t="s">
        <v>50</v>
      </c>
      <c r="O44" s="43" t="s">
        <v>74</v>
      </c>
      <c r="P44" s="43" t="s">
        <v>75</v>
      </c>
      <c r="Q44" s="43" t="s">
        <v>138</v>
      </c>
      <c r="R44" s="43"/>
      <c r="S44" s="44">
        <v>42359</v>
      </c>
      <c r="T44" s="43">
        <v>2015</v>
      </c>
      <c r="U44" s="43">
        <f>VLOOKUP(E44,'[1]PIB Export Onderhoudsactiviteit'!$E$2:$AK$490,33,FALSE)</f>
        <v>0</v>
      </c>
      <c r="V44" s="43">
        <v>1</v>
      </c>
      <c r="W44" s="43" t="s">
        <v>64</v>
      </c>
      <c r="X44" s="43" t="s">
        <v>77</v>
      </c>
      <c r="Y44" s="7">
        <v>2</v>
      </c>
      <c r="Z44" s="46">
        <v>0</v>
      </c>
      <c r="AA44" s="47">
        <f t="shared" si="6"/>
        <v>0</v>
      </c>
      <c r="AB44" s="47">
        <f t="shared" si="3"/>
        <v>0</v>
      </c>
      <c r="AC44" s="47">
        <f t="shared" si="3"/>
        <v>0</v>
      </c>
      <c r="AD44" s="47">
        <f t="shared" si="3"/>
        <v>0</v>
      </c>
      <c r="AE44" s="47">
        <f t="shared" si="4"/>
        <v>0</v>
      </c>
      <c r="AF44" s="47">
        <f t="shared" si="4"/>
        <v>0</v>
      </c>
      <c r="AG44" s="47">
        <f t="shared" si="4"/>
        <v>0</v>
      </c>
      <c r="AH44" s="47">
        <f t="shared" si="4"/>
        <v>0</v>
      </c>
      <c r="AI44" s="47">
        <f t="shared" si="4"/>
        <v>0</v>
      </c>
      <c r="AJ44" s="47">
        <f t="shared" si="5"/>
        <v>0</v>
      </c>
    </row>
    <row r="45" spans="1:36" ht="14.45">
      <c r="A45" s="43" t="s">
        <v>130</v>
      </c>
      <c r="B45" s="43" t="s">
        <v>160</v>
      </c>
      <c r="C45" s="48">
        <v>0</v>
      </c>
      <c r="D45" s="43" t="s">
        <v>134</v>
      </c>
      <c r="E45" s="43" t="s">
        <v>161</v>
      </c>
      <c r="F45" s="43"/>
      <c r="G45" s="49" t="s">
        <v>46</v>
      </c>
      <c r="H45" s="43" t="s">
        <v>162</v>
      </c>
      <c r="I45" s="44">
        <v>45658</v>
      </c>
      <c r="J45" s="43" t="s">
        <v>58</v>
      </c>
      <c r="K45" s="43" t="s">
        <v>59</v>
      </c>
      <c r="L45" s="43" t="s">
        <v>163</v>
      </c>
      <c r="M45" s="43">
        <v>54</v>
      </c>
      <c r="N45" s="43" t="s">
        <v>50</v>
      </c>
      <c r="O45" s="43" t="s">
        <v>60</v>
      </c>
      <c r="P45" s="43" t="s">
        <v>61</v>
      </c>
      <c r="Q45" s="43" t="s">
        <v>62</v>
      </c>
      <c r="R45" s="43"/>
      <c r="S45" s="44">
        <v>42359</v>
      </c>
      <c r="T45" s="43">
        <v>2015</v>
      </c>
      <c r="U45" s="43">
        <f>VLOOKUP(E45,'[1]PIB Export Onderhoudsactiviteit'!$E$2:$AK$490,33,FALSE)</f>
        <v>0</v>
      </c>
      <c r="V45" s="43">
        <v>1</v>
      </c>
      <c r="W45" s="43" t="s">
        <v>64</v>
      </c>
      <c r="X45" s="43" t="s">
        <v>54</v>
      </c>
      <c r="Y45" s="7">
        <v>1</v>
      </c>
      <c r="Z45" s="46">
        <v>0</v>
      </c>
      <c r="AA45" s="47">
        <f>$Z45*$V45*$Y45</f>
        <v>0</v>
      </c>
      <c r="AB45" s="47">
        <f t="shared" si="3"/>
        <v>0</v>
      </c>
      <c r="AC45" s="47">
        <f t="shared" si="3"/>
        <v>0</v>
      </c>
      <c r="AD45" s="47">
        <f t="shared" si="3"/>
        <v>0</v>
      </c>
      <c r="AE45" s="47">
        <f t="shared" si="4"/>
        <v>0</v>
      </c>
      <c r="AF45" s="47">
        <f t="shared" si="4"/>
        <v>0</v>
      </c>
      <c r="AG45" s="47">
        <f t="shared" si="4"/>
        <v>0</v>
      </c>
      <c r="AH45" s="47">
        <f t="shared" si="4"/>
        <v>0</v>
      </c>
      <c r="AI45" s="47">
        <f t="shared" si="4"/>
        <v>0</v>
      </c>
      <c r="AJ45" s="47">
        <f t="shared" si="5"/>
        <v>0</v>
      </c>
    </row>
    <row r="46" spans="1:36" ht="14.45">
      <c r="A46" s="43" t="s">
        <v>130</v>
      </c>
      <c r="B46" s="43" t="s">
        <v>164</v>
      </c>
      <c r="C46" s="48">
        <v>0</v>
      </c>
      <c r="D46" s="43" t="s">
        <v>134</v>
      </c>
      <c r="E46" s="43" t="s">
        <v>165</v>
      </c>
      <c r="F46" s="43"/>
      <c r="G46" s="49" t="s">
        <v>46</v>
      </c>
      <c r="H46" s="43" t="s">
        <v>166</v>
      </c>
      <c r="I46" s="44">
        <v>45658</v>
      </c>
      <c r="J46" s="43" t="s">
        <v>72</v>
      </c>
      <c r="K46" s="43" t="s">
        <v>73</v>
      </c>
      <c r="L46" s="43" t="s">
        <v>167</v>
      </c>
      <c r="M46" s="43">
        <v>54</v>
      </c>
      <c r="N46" s="43" t="s">
        <v>50</v>
      </c>
      <c r="O46" s="43" t="s">
        <v>74</v>
      </c>
      <c r="P46" s="43" t="s">
        <v>75</v>
      </c>
      <c r="Q46" s="43" t="s">
        <v>138</v>
      </c>
      <c r="R46" s="43"/>
      <c r="S46" s="44">
        <v>42359</v>
      </c>
      <c r="T46" s="43">
        <v>2015</v>
      </c>
      <c r="U46" s="43">
        <f>VLOOKUP(E46,'[1]PIB Export Onderhoudsactiviteit'!$E$2:$AK$490,33,FALSE)</f>
        <v>0</v>
      </c>
      <c r="V46" s="43">
        <v>1</v>
      </c>
      <c r="W46" s="43" t="s">
        <v>64</v>
      </c>
      <c r="X46" s="43" t="s">
        <v>77</v>
      </c>
      <c r="Y46" s="7">
        <v>2</v>
      </c>
      <c r="Z46" s="46">
        <v>0</v>
      </c>
      <c r="AA46" s="47">
        <f t="shared" ref="AA46:AA59" si="7">$Z46*$V46*$Y46</f>
        <v>0</v>
      </c>
      <c r="AB46" s="47">
        <f t="shared" si="3"/>
        <v>0</v>
      </c>
      <c r="AC46" s="47">
        <f t="shared" si="3"/>
        <v>0</v>
      </c>
      <c r="AD46" s="47">
        <f t="shared" si="3"/>
        <v>0</v>
      </c>
      <c r="AE46" s="47">
        <f t="shared" si="4"/>
        <v>0</v>
      </c>
      <c r="AF46" s="47">
        <f t="shared" si="4"/>
        <v>0</v>
      </c>
      <c r="AG46" s="47">
        <f t="shared" si="4"/>
        <v>0</v>
      </c>
      <c r="AH46" s="47">
        <f t="shared" si="4"/>
        <v>0</v>
      </c>
      <c r="AI46" s="47">
        <f t="shared" si="4"/>
        <v>0</v>
      </c>
      <c r="AJ46" s="47">
        <f t="shared" si="5"/>
        <v>0</v>
      </c>
    </row>
    <row r="47" spans="1:36" ht="14.45">
      <c r="A47" s="43" t="s">
        <v>130</v>
      </c>
      <c r="B47" s="43" t="s">
        <v>164</v>
      </c>
      <c r="C47" s="48">
        <v>0</v>
      </c>
      <c r="D47" s="43" t="s">
        <v>134</v>
      </c>
      <c r="E47" s="43" t="s">
        <v>168</v>
      </c>
      <c r="F47" s="43"/>
      <c r="G47" s="49" t="s">
        <v>46</v>
      </c>
      <c r="H47" s="43" t="s">
        <v>153</v>
      </c>
      <c r="I47" s="44">
        <v>45658</v>
      </c>
      <c r="J47" s="43" t="s">
        <v>72</v>
      </c>
      <c r="K47" s="43" t="s">
        <v>73</v>
      </c>
      <c r="L47" s="43" t="s">
        <v>169</v>
      </c>
      <c r="M47" s="43">
        <v>54</v>
      </c>
      <c r="N47" s="43" t="s">
        <v>50</v>
      </c>
      <c r="O47" s="43" t="s">
        <v>74</v>
      </c>
      <c r="P47" s="43" t="s">
        <v>75</v>
      </c>
      <c r="Q47" s="43" t="s">
        <v>138</v>
      </c>
      <c r="R47" s="43"/>
      <c r="S47" s="44">
        <v>42359</v>
      </c>
      <c r="T47" s="43">
        <v>2015</v>
      </c>
      <c r="U47" s="43">
        <f>VLOOKUP(E47,'[1]PIB Export Onderhoudsactiviteit'!$E$2:$AK$490,33,FALSE)</f>
        <v>0</v>
      </c>
      <c r="V47" s="43">
        <v>1</v>
      </c>
      <c r="W47" s="43" t="s">
        <v>64</v>
      </c>
      <c r="X47" s="43" t="s">
        <v>77</v>
      </c>
      <c r="Y47" s="7">
        <v>2</v>
      </c>
      <c r="Z47" s="46">
        <v>0</v>
      </c>
      <c r="AA47" s="47">
        <f t="shared" si="7"/>
        <v>0</v>
      </c>
      <c r="AB47" s="47">
        <f t="shared" si="3"/>
        <v>0</v>
      </c>
      <c r="AC47" s="47">
        <f t="shared" si="3"/>
        <v>0</v>
      </c>
      <c r="AD47" s="47">
        <f t="shared" si="3"/>
        <v>0</v>
      </c>
      <c r="AE47" s="47">
        <f t="shared" si="4"/>
        <v>0</v>
      </c>
      <c r="AF47" s="47">
        <f t="shared" si="4"/>
        <v>0</v>
      </c>
      <c r="AG47" s="47">
        <f t="shared" si="4"/>
        <v>0</v>
      </c>
      <c r="AH47" s="47">
        <f t="shared" si="4"/>
        <v>0</v>
      </c>
      <c r="AI47" s="47">
        <f t="shared" si="4"/>
        <v>0</v>
      </c>
      <c r="AJ47" s="47">
        <f t="shared" si="5"/>
        <v>0</v>
      </c>
    </row>
    <row r="48" spans="1:36" ht="14.45">
      <c r="A48" s="43" t="s">
        <v>130</v>
      </c>
      <c r="B48" s="43" t="s">
        <v>164</v>
      </c>
      <c r="C48" s="48">
        <v>0</v>
      </c>
      <c r="D48" s="43" t="s">
        <v>134</v>
      </c>
      <c r="E48" s="43" t="s">
        <v>170</v>
      </c>
      <c r="F48" s="43"/>
      <c r="G48" s="49" t="s">
        <v>46</v>
      </c>
      <c r="H48" s="43" t="s">
        <v>146</v>
      </c>
      <c r="I48" s="44">
        <v>45658</v>
      </c>
      <c r="J48" s="43" t="s">
        <v>72</v>
      </c>
      <c r="K48" s="43" t="s">
        <v>73</v>
      </c>
      <c r="L48" s="43" t="s">
        <v>171</v>
      </c>
      <c r="M48" s="43">
        <v>54</v>
      </c>
      <c r="N48" s="43" t="s">
        <v>50</v>
      </c>
      <c r="O48" s="43" t="s">
        <v>74</v>
      </c>
      <c r="P48" s="43" t="s">
        <v>75</v>
      </c>
      <c r="Q48" s="43" t="s">
        <v>138</v>
      </c>
      <c r="R48" s="43"/>
      <c r="S48" s="44">
        <v>42359</v>
      </c>
      <c r="T48" s="43">
        <v>2015</v>
      </c>
      <c r="U48" s="43">
        <f>VLOOKUP(E48,'[1]PIB Export Onderhoudsactiviteit'!$E$2:$AK$490,33,FALSE)</f>
        <v>0</v>
      </c>
      <c r="V48" s="43">
        <v>1</v>
      </c>
      <c r="W48" s="43" t="s">
        <v>64</v>
      </c>
      <c r="X48" s="43" t="s">
        <v>77</v>
      </c>
      <c r="Y48" s="7">
        <v>2</v>
      </c>
      <c r="Z48" s="46">
        <v>0</v>
      </c>
      <c r="AA48" s="47">
        <f t="shared" si="7"/>
        <v>0</v>
      </c>
      <c r="AB48" s="47">
        <f t="shared" si="3"/>
        <v>0</v>
      </c>
      <c r="AC48" s="47">
        <f t="shared" si="3"/>
        <v>0</v>
      </c>
      <c r="AD48" s="47">
        <f t="shared" si="3"/>
        <v>0</v>
      </c>
      <c r="AE48" s="47">
        <f t="shared" si="4"/>
        <v>0</v>
      </c>
      <c r="AF48" s="47">
        <f t="shared" si="4"/>
        <v>0</v>
      </c>
      <c r="AG48" s="47">
        <f t="shared" si="4"/>
        <v>0</v>
      </c>
      <c r="AH48" s="47">
        <f t="shared" si="4"/>
        <v>0</v>
      </c>
      <c r="AI48" s="47">
        <f t="shared" si="4"/>
        <v>0</v>
      </c>
      <c r="AJ48" s="47">
        <f t="shared" si="5"/>
        <v>0</v>
      </c>
    </row>
    <row r="49" spans="1:36" ht="14.45">
      <c r="A49" s="43" t="s">
        <v>130</v>
      </c>
      <c r="B49" s="43" t="s">
        <v>164</v>
      </c>
      <c r="C49" s="48">
        <v>0</v>
      </c>
      <c r="D49" s="43" t="s">
        <v>134</v>
      </c>
      <c r="E49" s="43" t="s">
        <v>172</v>
      </c>
      <c r="F49" s="43"/>
      <c r="G49" s="49" t="s">
        <v>46</v>
      </c>
      <c r="H49" s="43" t="s">
        <v>173</v>
      </c>
      <c r="I49" s="44">
        <v>45658</v>
      </c>
      <c r="J49" s="43" t="s">
        <v>72</v>
      </c>
      <c r="K49" s="43" t="s">
        <v>73</v>
      </c>
      <c r="L49" s="43" t="s">
        <v>174</v>
      </c>
      <c r="M49" s="43">
        <v>54</v>
      </c>
      <c r="N49" s="43" t="s">
        <v>50</v>
      </c>
      <c r="O49" s="43" t="s">
        <v>74</v>
      </c>
      <c r="P49" s="43" t="s">
        <v>75</v>
      </c>
      <c r="Q49" s="43" t="s">
        <v>138</v>
      </c>
      <c r="R49" s="43"/>
      <c r="S49" s="44">
        <v>42359</v>
      </c>
      <c r="T49" s="43">
        <v>2015</v>
      </c>
      <c r="U49" s="43">
        <f>VLOOKUP(E49,'[1]PIB Export Onderhoudsactiviteit'!$E$2:$AK$490,33,FALSE)</f>
        <v>0</v>
      </c>
      <c r="V49" s="43">
        <v>1</v>
      </c>
      <c r="W49" s="43" t="s">
        <v>64</v>
      </c>
      <c r="X49" s="43" t="s">
        <v>77</v>
      </c>
      <c r="Y49" s="7">
        <v>2</v>
      </c>
      <c r="Z49" s="46">
        <v>0</v>
      </c>
      <c r="AA49" s="47">
        <f t="shared" si="7"/>
        <v>0</v>
      </c>
      <c r="AB49" s="47">
        <f t="shared" si="3"/>
        <v>0</v>
      </c>
      <c r="AC49" s="47">
        <f t="shared" si="3"/>
        <v>0</v>
      </c>
      <c r="AD49" s="47">
        <f t="shared" si="3"/>
        <v>0</v>
      </c>
      <c r="AE49" s="47">
        <f t="shared" si="4"/>
        <v>0</v>
      </c>
      <c r="AF49" s="47">
        <f t="shared" si="4"/>
        <v>0</v>
      </c>
      <c r="AG49" s="47">
        <f t="shared" si="4"/>
        <v>0</v>
      </c>
      <c r="AH49" s="47">
        <f t="shared" si="4"/>
        <v>0</v>
      </c>
      <c r="AI49" s="47">
        <f t="shared" si="4"/>
        <v>0</v>
      </c>
      <c r="AJ49" s="47">
        <f t="shared" si="5"/>
        <v>0</v>
      </c>
    </row>
    <row r="50" spans="1:36" ht="14.45">
      <c r="A50" s="43" t="s">
        <v>130</v>
      </c>
      <c r="B50" s="43" t="s">
        <v>164</v>
      </c>
      <c r="C50" s="48">
        <v>0</v>
      </c>
      <c r="D50" s="43" t="s">
        <v>134</v>
      </c>
      <c r="E50" s="43" t="s">
        <v>175</v>
      </c>
      <c r="F50" s="43"/>
      <c r="G50" s="49" t="s">
        <v>46</v>
      </c>
      <c r="H50" s="43" t="s">
        <v>176</v>
      </c>
      <c r="I50" s="44">
        <v>45658</v>
      </c>
      <c r="J50" s="43" t="s">
        <v>72</v>
      </c>
      <c r="K50" s="43" t="s">
        <v>73</v>
      </c>
      <c r="L50" s="43" t="s">
        <v>177</v>
      </c>
      <c r="M50" s="43">
        <v>54</v>
      </c>
      <c r="N50" s="43" t="s">
        <v>50</v>
      </c>
      <c r="O50" s="43" t="s">
        <v>74</v>
      </c>
      <c r="P50" s="43" t="s">
        <v>75</v>
      </c>
      <c r="Q50" s="43" t="s">
        <v>138</v>
      </c>
      <c r="R50" s="43"/>
      <c r="S50" s="44">
        <v>42359</v>
      </c>
      <c r="T50" s="43">
        <v>2015</v>
      </c>
      <c r="U50" s="43">
        <f>VLOOKUP(E50,'[1]PIB Export Onderhoudsactiviteit'!$E$2:$AK$490,33,FALSE)</f>
        <v>0</v>
      </c>
      <c r="V50" s="43">
        <v>1</v>
      </c>
      <c r="W50" s="43" t="s">
        <v>64</v>
      </c>
      <c r="X50" s="43" t="s">
        <v>77</v>
      </c>
      <c r="Y50" s="7">
        <v>2</v>
      </c>
      <c r="Z50" s="46">
        <v>0</v>
      </c>
      <c r="AA50" s="47">
        <f t="shared" si="7"/>
        <v>0</v>
      </c>
      <c r="AB50" s="47">
        <f t="shared" si="3"/>
        <v>0</v>
      </c>
      <c r="AC50" s="47">
        <f t="shared" si="3"/>
        <v>0</v>
      </c>
      <c r="AD50" s="47">
        <f t="shared" si="3"/>
        <v>0</v>
      </c>
      <c r="AE50" s="47">
        <f t="shared" si="4"/>
        <v>0</v>
      </c>
      <c r="AF50" s="47">
        <f t="shared" si="4"/>
        <v>0</v>
      </c>
      <c r="AG50" s="47">
        <f t="shared" si="4"/>
        <v>0</v>
      </c>
      <c r="AH50" s="47">
        <f t="shared" si="4"/>
        <v>0</v>
      </c>
      <c r="AI50" s="47">
        <f t="shared" si="4"/>
        <v>0</v>
      </c>
      <c r="AJ50" s="47">
        <f t="shared" si="5"/>
        <v>0</v>
      </c>
    </row>
    <row r="51" spans="1:36" ht="14.45">
      <c r="A51" s="43" t="s">
        <v>130</v>
      </c>
      <c r="B51" s="43" t="s">
        <v>164</v>
      </c>
      <c r="C51" s="48">
        <v>0</v>
      </c>
      <c r="D51" s="43" t="s">
        <v>134</v>
      </c>
      <c r="E51" s="43" t="s">
        <v>178</v>
      </c>
      <c r="F51" s="43"/>
      <c r="G51" s="49" t="s">
        <v>46</v>
      </c>
      <c r="H51" s="43" t="s">
        <v>179</v>
      </c>
      <c r="I51" s="44">
        <v>45658</v>
      </c>
      <c r="J51" s="43" t="s">
        <v>72</v>
      </c>
      <c r="K51" s="43" t="s">
        <v>73</v>
      </c>
      <c r="L51" s="43" t="s">
        <v>180</v>
      </c>
      <c r="M51" s="43">
        <v>54</v>
      </c>
      <c r="N51" s="43" t="s">
        <v>50</v>
      </c>
      <c r="O51" s="43" t="s">
        <v>74</v>
      </c>
      <c r="P51" s="43" t="s">
        <v>75</v>
      </c>
      <c r="Q51" s="43" t="s">
        <v>138</v>
      </c>
      <c r="R51" s="43"/>
      <c r="S51" s="44">
        <v>42359</v>
      </c>
      <c r="T51" s="43">
        <v>2015</v>
      </c>
      <c r="U51" s="43">
        <f>VLOOKUP(E51,'[1]PIB Export Onderhoudsactiviteit'!$E$2:$AK$490,33,FALSE)</f>
        <v>0</v>
      </c>
      <c r="V51" s="43">
        <v>1</v>
      </c>
      <c r="W51" s="43" t="s">
        <v>64</v>
      </c>
      <c r="X51" s="43" t="s">
        <v>77</v>
      </c>
      <c r="Y51" s="7">
        <v>2</v>
      </c>
      <c r="Z51" s="46">
        <v>0</v>
      </c>
      <c r="AA51" s="47">
        <f t="shared" si="7"/>
        <v>0</v>
      </c>
      <c r="AB51" s="47">
        <f t="shared" si="3"/>
        <v>0</v>
      </c>
      <c r="AC51" s="47">
        <f t="shared" si="3"/>
        <v>0</v>
      </c>
      <c r="AD51" s="47">
        <f t="shared" si="3"/>
        <v>0</v>
      </c>
      <c r="AE51" s="47">
        <f t="shared" si="4"/>
        <v>0</v>
      </c>
      <c r="AF51" s="47">
        <f t="shared" si="4"/>
        <v>0</v>
      </c>
      <c r="AG51" s="47">
        <f t="shared" si="4"/>
        <v>0</v>
      </c>
      <c r="AH51" s="47">
        <f t="shared" si="4"/>
        <v>0</v>
      </c>
      <c r="AI51" s="47">
        <f t="shared" si="4"/>
        <v>0</v>
      </c>
      <c r="AJ51" s="47">
        <f t="shared" si="5"/>
        <v>0</v>
      </c>
    </row>
    <row r="52" spans="1:36" ht="14.45">
      <c r="A52" s="43" t="s">
        <v>130</v>
      </c>
      <c r="B52" s="43" t="s">
        <v>164</v>
      </c>
      <c r="C52" s="48">
        <v>0</v>
      </c>
      <c r="D52" s="43" t="s">
        <v>134</v>
      </c>
      <c r="E52" s="43" t="s">
        <v>181</v>
      </c>
      <c r="F52" s="43"/>
      <c r="G52" s="49" t="s">
        <v>46</v>
      </c>
      <c r="H52" s="43" t="s">
        <v>182</v>
      </c>
      <c r="I52" s="44">
        <v>45658</v>
      </c>
      <c r="J52" s="43" t="s">
        <v>72</v>
      </c>
      <c r="K52" s="43" t="s">
        <v>73</v>
      </c>
      <c r="L52" s="43" t="s">
        <v>183</v>
      </c>
      <c r="M52" s="43">
        <v>54</v>
      </c>
      <c r="N52" s="43" t="s">
        <v>50</v>
      </c>
      <c r="O52" s="43" t="s">
        <v>74</v>
      </c>
      <c r="P52" s="43" t="s">
        <v>75</v>
      </c>
      <c r="Q52" s="43" t="s">
        <v>138</v>
      </c>
      <c r="R52" s="43"/>
      <c r="S52" s="44">
        <v>42359</v>
      </c>
      <c r="T52" s="43">
        <v>2015</v>
      </c>
      <c r="U52" s="43">
        <f>VLOOKUP(E52,'[1]PIB Export Onderhoudsactiviteit'!$E$2:$AK$490,33,FALSE)</f>
        <v>0</v>
      </c>
      <c r="V52" s="43">
        <v>1</v>
      </c>
      <c r="W52" s="43" t="s">
        <v>64</v>
      </c>
      <c r="X52" s="43" t="s">
        <v>77</v>
      </c>
      <c r="Y52" s="7">
        <v>2</v>
      </c>
      <c r="Z52" s="46">
        <v>0</v>
      </c>
      <c r="AA52" s="47">
        <f t="shared" si="7"/>
        <v>0</v>
      </c>
      <c r="AB52" s="47">
        <f t="shared" si="3"/>
        <v>0</v>
      </c>
      <c r="AC52" s="47">
        <f t="shared" si="3"/>
        <v>0</v>
      </c>
      <c r="AD52" s="47">
        <f t="shared" si="3"/>
        <v>0</v>
      </c>
      <c r="AE52" s="47">
        <f t="shared" si="4"/>
        <v>0</v>
      </c>
      <c r="AF52" s="47">
        <f t="shared" si="4"/>
        <v>0</v>
      </c>
      <c r="AG52" s="47">
        <f t="shared" si="4"/>
        <v>0</v>
      </c>
      <c r="AH52" s="47">
        <f t="shared" si="4"/>
        <v>0</v>
      </c>
      <c r="AI52" s="47">
        <f t="shared" si="4"/>
        <v>0</v>
      </c>
      <c r="AJ52" s="47">
        <f t="shared" si="5"/>
        <v>0</v>
      </c>
    </row>
    <row r="53" spans="1:36" ht="14.45">
      <c r="A53" s="43" t="s">
        <v>130</v>
      </c>
      <c r="B53" s="43" t="s">
        <v>164</v>
      </c>
      <c r="C53" s="48">
        <v>0</v>
      </c>
      <c r="D53" s="43" t="s">
        <v>134</v>
      </c>
      <c r="E53" s="43" t="s">
        <v>184</v>
      </c>
      <c r="F53" s="43"/>
      <c r="G53" s="49" t="s">
        <v>46</v>
      </c>
      <c r="H53" s="43" t="s">
        <v>158</v>
      </c>
      <c r="I53" s="44">
        <v>45658</v>
      </c>
      <c r="J53" s="43" t="s">
        <v>72</v>
      </c>
      <c r="K53" s="43" t="s">
        <v>73</v>
      </c>
      <c r="L53" s="43" t="s">
        <v>185</v>
      </c>
      <c r="M53" s="43">
        <v>54</v>
      </c>
      <c r="N53" s="43" t="s">
        <v>50</v>
      </c>
      <c r="O53" s="43" t="s">
        <v>74</v>
      </c>
      <c r="P53" s="43" t="s">
        <v>75</v>
      </c>
      <c r="Q53" s="43" t="s">
        <v>138</v>
      </c>
      <c r="R53" s="43"/>
      <c r="S53" s="44">
        <v>42359</v>
      </c>
      <c r="T53" s="43">
        <v>2015</v>
      </c>
      <c r="U53" s="43">
        <f>VLOOKUP(E53,'[1]PIB Export Onderhoudsactiviteit'!$E$2:$AK$490,33,FALSE)</f>
        <v>0</v>
      </c>
      <c r="V53" s="43">
        <v>1</v>
      </c>
      <c r="W53" s="43" t="s">
        <v>64</v>
      </c>
      <c r="X53" s="43" t="s">
        <v>77</v>
      </c>
      <c r="Y53" s="7">
        <v>2</v>
      </c>
      <c r="Z53" s="46">
        <v>0</v>
      </c>
      <c r="AA53" s="47">
        <f t="shared" si="7"/>
        <v>0</v>
      </c>
      <c r="AB53" s="47">
        <f t="shared" si="3"/>
        <v>0</v>
      </c>
      <c r="AC53" s="47">
        <f t="shared" si="3"/>
        <v>0</v>
      </c>
      <c r="AD53" s="47">
        <f t="shared" si="3"/>
        <v>0</v>
      </c>
      <c r="AE53" s="47">
        <f t="shared" si="4"/>
        <v>0</v>
      </c>
      <c r="AF53" s="47">
        <f t="shared" si="4"/>
        <v>0</v>
      </c>
      <c r="AG53" s="47">
        <f t="shared" si="4"/>
        <v>0</v>
      </c>
      <c r="AH53" s="47">
        <f t="shared" si="4"/>
        <v>0</v>
      </c>
      <c r="AI53" s="47">
        <f t="shared" si="4"/>
        <v>0</v>
      </c>
      <c r="AJ53" s="47">
        <f t="shared" si="5"/>
        <v>0</v>
      </c>
    </row>
    <row r="54" spans="1:36" ht="14.45">
      <c r="A54" s="43" t="s">
        <v>130</v>
      </c>
      <c r="B54" s="43" t="s">
        <v>164</v>
      </c>
      <c r="C54" s="48">
        <v>0</v>
      </c>
      <c r="D54" s="43" t="s">
        <v>134</v>
      </c>
      <c r="E54" s="43" t="s">
        <v>186</v>
      </c>
      <c r="F54" s="43"/>
      <c r="G54" s="49" t="s">
        <v>46</v>
      </c>
      <c r="H54" s="43" t="s">
        <v>187</v>
      </c>
      <c r="I54" s="44">
        <v>45658</v>
      </c>
      <c r="J54" s="43" t="s">
        <v>72</v>
      </c>
      <c r="K54" s="43" t="s">
        <v>73</v>
      </c>
      <c r="L54" s="43" t="s">
        <v>188</v>
      </c>
      <c r="M54" s="43">
        <v>54</v>
      </c>
      <c r="N54" s="43" t="s">
        <v>50</v>
      </c>
      <c r="O54" s="43" t="s">
        <v>74</v>
      </c>
      <c r="P54" s="43" t="s">
        <v>75</v>
      </c>
      <c r="Q54" s="43" t="s">
        <v>138</v>
      </c>
      <c r="R54" s="43"/>
      <c r="S54" s="44">
        <v>42359</v>
      </c>
      <c r="T54" s="43">
        <v>2015</v>
      </c>
      <c r="U54" s="43">
        <f>VLOOKUP(E54,'[1]PIB Export Onderhoudsactiviteit'!$E$2:$AK$490,33,FALSE)</f>
        <v>0</v>
      </c>
      <c r="V54" s="43">
        <v>1</v>
      </c>
      <c r="W54" s="43" t="s">
        <v>64</v>
      </c>
      <c r="X54" s="43" t="s">
        <v>77</v>
      </c>
      <c r="Y54" s="7">
        <v>2</v>
      </c>
      <c r="Z54" s="46">
        <v>0</v>
      </c>
      <c r="AA54" s="47">
        <f t="shared" si="7"/>
        <v>0</v>
      </c>
      <c r="AB54" s="47">
        <f t="shared" si="3"/>
        <v>0</v>
      </c>
      <c r="AC54" s="47">
        <f t="shared" si="3"/>
        <v>0</v>
      </c>
      <c r="AD54" s="47">
        <f t="shared" si="3"/>
        <v>0</v>
      </c>
      <c r="AE54" s="47">
        <f t="shared" si="4"/>
        <v>0</v>
      </c>
      <c r="AF54" s="47">
        <f t="shared" si="4"/>
        <v>0</v>
      </c>
      <c r="AG54" s="47">
        <f t="shared" si="4"/>
        <v>0</v>
      </c>
      <c r="AH54" s="47">
        <f t="shared" si="4"/>
        <v>0</v>
      </c>
      <c r="AI54" s="47">
        <f t="shared" si="4"/>
        <v>0</v>
      </c>
      <c r="AJ54" s="47">
        <f t="shared" si="5"/>
        <v>0</v>
      </c>
    </row>
    <row r="55" spans="1:36" ht="14.45">
      <c r="A55" s="43" t="s">
        <v>130</v>
      </c>
      <c r="B55" s="43" t="s">
        <v>164</v>
      </c>
      <c r="C55" s="48">
        <v>0</v>
      </c>
      <c r="D55" s="43" t="s">
        <v>134</v>
      </c>
      <c r="E55" s="43" t="s">
        <v>189</v>
      </c>
      <c r="F55" s="43"/>
      <c r="G55" s="49" t="s">
        <v>46</v>
      </c>
      <c r="H55" s="43" t="s">
        <v>190</v>
      </c>
      <c r="I55" s="44">
        <v>45658</v>
      </c>
      <c r="J55" s="43" t="s">
        <v>72</v>
      </c>
      <c r="K55" s="43" t="s">
        <v>73</v>
      </c>
      <c r="L55" s="43" t="s">
        <v>191</v>
      </c>
      <c r="M55" s="43">
        <v>54</v>
      </c>
      <c r="N55" s="43" t="s">
        <v>50</v>
      </c>
      <c r="O55" s="43" t="s">
        <v>74</v>
      </c>
      <c r="P55" s="43" t="s">
        <v>75</v>
      </c>
      <c r="Q55" s="43" t="s">
        <v>138</v>
      </c>
      <c r="R55" s="43"/>
      <c r="S55" s="44">
        <v>42359</v>
      </c>
      <c r="T55" s="43">
        <v>2015</v>
      </c>
      <c r="U55" s="43">
        <f>VLOOKUP(E55,'[1]PIB Export Onderhoudsactiviteit'!$E$2:$AK$490,33,FALSE)</f>
        <v>0</v>
      </c>
      <c r="V55" s="43">
        <v>1</v>
      </c>
      <c r="W55" s="43" t="s">
        <v>64</v>
      </c>
      <c r="X55" s="43" t="s">
        <v>77</v>
      </c>
      <c r="Y55" s="7">
        <v>2</v>
      </c>
      <c r="Z55" s="46">
        <v>0</v>
      </c>
      <c r="AA55" s="47">
        <f t="shared" si="7"/>
        <v>0</v>
      </c>
      <c r="AB55" s="47">
        <f t="shared" si="3"/>
        <v>0</v>
      </c>
      <c r="AC55" s="47">
        <f t="shared" si="3"/>
        <v>0</v>
      </c>
      <c r="AD55" s="47">
        <f t="shared" si="3"/>
        <v>0</v>
      </c>
      <c r="AE55" s="47">
        <f t="shared" si="4"/>
        <v>0</v>
      </c>
      <c r="AF55" s="47">
        <f t="shared" si="4"/>
        <v>0</v>
      </c>
      <c r="AG55" s="47">
        <f t="shared" si="4"/>
        <v>0</v>
      </c>
      <c r="AH55" s="47">
        <f t="shared" si="4"/>
        <v>0</v>
      </c>
      <c r="AI55" s="47">
        <f t="shared" si="4"/>
        <v>0</v>
      </c>
      <c r="AJ55" s="47">
        <f t="shared" si="5"/>
        <v>0</v>
      </c>
    </row>
    <row r="56" spans="1:36" ht="14.45">
      <c r="A56" s="43" t="s">
        <v>130</v>
      </c>
      <c r="B56" s="43" t="s">
        <v>164</v>
      </c>
      <c r="C56" s="48">
        <v>0</v>
      </c>
      <c r="D56" s="43" t="s">
        <v>134</v>
      </c>
      <c r="E56" s="43" t="s">
        <v>192</v>
      </c>
      <c r="F56" s="43"/>
      <c r="G56" s="49" t="s">
        <v>46</v>
      </c>
      <c r="H56" s="43" t="s">
        <v>146</v>
      </c>
      <c r="I56" s="44">
        <v>45658</v>
      </c>
      <c r="J56" s="43" t="s">
        <v>72</v>
      </c>
      <c r="K56" s="43" t="s">
        <v>73</v>
      </c>
      <c r="L56" s="43" t="s">
        <v>193</v>
      </c>
      <c r="M56" s="43">
        <v>54</v>
      </c>
      <c r="N56" s="43" t="s">
        <v>50</v>
      </c>
      <c r="O56" s="43" t="s">
        <v>74</v>
      </c>
      <c r="P56" s="43" t="s">
        <v>75</v>
      </c>
      <c r="Q56" s="43" t="s">
        <v>138</v>
      </c>
      <c r="R56" s="43"/>
      <c r="S56" s="44">
        <v>42359</v>
      </c>
      <c r="T56" s="43">
        <v>2015</v>
      </c>
      <c r="U56" s="43">
        <f>VLOOKUP(E56,'[1]PIB Export Onderhoudsactiviteit'!$E$2:$AK$490,33,FALSE)</f>
        <v>0</v>
      </c>
      <c r="V56" s="43">
        <v>1</v>
      </c>
      <c r="W56" s="43" t="s">
        <v>64</v>
      </c>
      <c r="X56" s="43" t="s">
        <v>77</v>
      </c>
      <c r="Y56" s="7">
        <v>2</v>
      </c>
      <c r="Z56" s="46">
        <v>0</v>
      </c>
      <c r="AA56" s="47">
        <f t="shared" si="7"/>
        <v>0</v>
      </c>
      <c r="AB56" s="47">
        <f t="shared" si="3"/>
        <v>0</v>
      </c>
      <c r="AC56" s="47">
        <f t="shared" si="3"/>
        <v>0</v>
      </c>
      <c r="AD56" s="47">
        <f t="shared" si="3"/>
        <v>0</v>
      </c>
      <c r="AE56" s="47">
        <f t="shared" si="4"/>
        <v>0</v>
      </c>
      <c r="AF56" s="47">
        <f t="shared" si="4"/>
        <v>0</v>
      </c>
      <c r="AG56" s="47">
        <f t="shared" si="4"/>
        <v>0</v>
      </c>
      <c r="AH56" s="47">
        <f t="shared" si="4"/>
        <v>0</v>
      </c>
      <c r="AI56" s="47">
        <f t="shared" si="4"/>
        <v>0</v>
      </c>
      <c r="AJ56" s="47">
        <f t="shared" si="5"/>
        <v>0</v>
      </c>
    </row>
    <row r="57" spans="1:36" ht="14.45">
      <c r="A57" s="43" t="s">
        <v>130</v>
      </c>
      <c r="B57" s="43" t="s">
        <v>194</v>
      </c>
      <c r="C57" s="48">
        <v>0</v>
      </c>
      <c r="D57" s="43" t="s">
        <v>134</v>
      </c>
      <c r="E57" s="43" t="s">
        <v>195</v>
      </c>
      <c r="F57" s="43"/>
      <c r="G57" s="49" t="s">
        <v>46</v>
      </c>
      <c r="H57" s="43" t="s">
        <v>141</v>
      </c>
      <c r="I57" s="44">
        <v>45658</v>
      </c>
      <c r="J57" s="43" t="s">
        <v>72</v>
      </c>
      <c r="K57" s="43" t="s">
        <v>73</v>
      </c>
      <c r="L57" s="43" t="s">
        <v>196</v>
      </c>
      <c r="M57" s="43">
        <v>54</v>
      </c>
      <c r="N57" s="43" t="s">
        <v>50</v>
      </c>
      <c r="O57" s="43" t="s">
        <v>74</v>
      </c>
      <c r="P57" s="43" t="s">
        <v>75</v>
      </c>
      <c r="Q57" s="43" t="s">
        <v>138</v>
      </c>
      <c r="R57" s="43"/>
      <c r="S57" s="44">
        <v>42359</v>
      </c>
      <c r="T57" s="43">
        <v>2015</v>
      </c>
      <c r="U57" s="43">
        <f>VLOOKUP(E57,'[1]PIB Export Onderhoudsactiviteit'!$E$2:$AK$490,33,FALSE)</f>
        <v>0</v>
      </c>
      <c r="V57" s="43">
        <v>1</v>
      </c>
      <c r="W57" s="43" t="s">
        <v>64</v>
      </c>
      <c r="X57" s="43" t="s">
        <v>77</v>
      </c>
      <c r="Y57" s="7">
        <v>2</v>
      </c>
      <c r="Z57" s="46">
        <v>0</v>
      </c>
      <c r="AA57" s="47">
        <f t="shared" si="7"/>
        <v>0</v>
      </c>
      <c r="AB57" s="47">
        <f t="shared" si="3"/>
        <v>0</v>
      </c>
      <c r="AC57" s="47">
        <f t="shared" si="3"/>
        <v>0</v>
      </c>
      <c r="AD57" s="47">
        <f t="shared" si="3"/>
        <v>0</v>
      </c>
      <c r="AE57" s="47">
        <f t="shared" si="4"/>
        <v>0</v>
      </c>
      <c r="AF57" s="47">
        <f t="shared" si="4"/>
        <v>0</v>
      </c>
      <c r="AG57" s="47">
        <f t="shared" si="4"/>
        <v>0</v>
      </c>
      <c r="AH57" s="47">
        <f t="shared" si="4"/>
        <v>0</v>
      </c>
      <c r="AI57" s="47">
        <f t="shared" si="4"/>
        <v>0</v>
      </c>
      <c r="AJ57" s="47">
        <f t="shared" si="5"/>
        <v>0</v>
      </c>
    </row>
    <row r="58" spans="1:36" ht="14.45">
      <c r="A58" s="43" t="s">
        <v>130</v>
      </c>
      <c r="B58" s="43" t="s">
        <v>194</v>
      </c>
      <c r="C58" s="48">
        <v>0</v>
      </c>
      <c r="D58" s="43" t="s">
        <v>134</v>
      </c>
      <c r="E58" s="43" t="s">
        <v>197</v>
      </c>
      <c r="F58" s="43"/>
      <c r="G58" s="49" t="s">
        <v>46</v>
      </c>
      <c r="H58" s="43" t="s">
        <v>146</v>
      </c>
      <c r="I58" s="44">
        <v>45658</v>
      </c>
      <c r="J58" s="43" t="s">
        <v>72</v>
      </c>
      <c r="K58" s="43" t="s">
        <v>73</v>
      </c>
      <c r="L58" s="43" t="s">
        <v>198</v>
      </c>
      <c r="M58" s="43">
        <v>54</v>
      </c>
      <c r="N58" s="43" t="s">
        <v>50</v>
      </c>
      <c r="O58" s="43" t="s">
        <v>74</v>
      </c>
      <c r="P58" s="43" t="s">
        <v>75</v>
      </c>
      <c r="Q58" s="43" t="s">
        <v>138</v>
      </c>
      <c r="R58" s="43"/>
      <c r="S58" s="44">
        <v>42359</v>
      </c>
      <c r="T58" s="43">
        <v>2015</v>
      </c>
      <c r="U58" s="43">
        <f>VLOOKUP(E58,'[1]PIB Export Onderhoudsactiviteit'!$E$2:$AK$490,33,FALSE)</f>
        <v>0</v>
      </c>
      <c r="V58" s="43">
        <v>1</v>
      </c>
      <c r="W58" s="43" t="s">
        <v>64</v>
      </c>
      <c r="X58" s="43" t="s">
        <v>77</v>
      </c>
      <c r="Y58" s="7">
        <v>2</v>
      </c>
      <c r="Z58" s="46">
        <v>0</v>
      </c>
      <c r="AA58" s="47">
        <f t="shared" si="7"/>
        <v>0</v>
      </c>
      <c r="AB58" s="47">
        <f t="shared" si="3"/>
        <v>0</v>
      </c>
      <c r="AC58" s="47">
        <f t="shared" si="3"/>
        <v>0</v>
      </c>
      <c r="AD58" s="47">
        <f t="shared" si="3"/>
        <v>0</v>
      </c>
      <c r="AE58" s="47">
        <f t="shared" si="4"/>
        <v>0</v>
      </c>
      <c r="AF58" s="47">
        <f t="shared" si="4"/>
        <v>0</v>
      </c>
      <c r="AG58" s="47">
        <f t="shared" si="4"/>
        <v>0</v>
      </c>
      <c r="AH58" s="47">
        <f t="shared" si="4"/>
        <v>0</v>
      </c>
      <c r="AI58" s="47">
        <f t="shared" si="4"/>
        <v>0</v>
      </c>
      <c r="AJ58" s="47">
        <f t="shared" si="5"/>
        <v>0</v>
      </c>
    </row>
    <row r="59" spans="1:36" ht="14.45">
      <c r="A59" s="43" t="s">
        <v>130</v>
      </c>
      <c r="B59" s="43" t="s">
        <v>194</v>
      </c>
      <c r="C59" s="48">
        <v>0</v>
      </c>
      <c r="D59" s="43" t="s">
        <v>134</v>
      </c>
      <c r="E59" s="43" t="s">
        <v>199</v>
      </c>
      <c r="F59" s="43"/>
      <c r="G59" s="49" t="s">
        <v>46</v>
      </c>
      <c r="H59" s="43" t="s">
        <v>136</v>
      </c>
      <c r="I59" s="44">
        <v>45658</v>
      </c>
      <c r="J59" s="43" t="s">
        <v>72</v>
      </c>
      <c r="K59" s="43" t="s">
        <v>73</v>
      </c>
      <c r="L59" s="43" t="s">
        <v>200</v>
      </c>
      <c r="M59" s="43">
        <v>54</v>
      </c>
      <c r="N59" s="43" t="s">
        <v>50</v>
      </c>
      <c r="O59" s="43" t="s">
        <v>74</v>
      </c>
      <c r="P59" s="43" t="s">
        <v>75</v>
      </c>
      <c r="Q59" s="43" t="s">
        <v>138</v>
      </c>
      <c r="R59" s="43"/>
      <c r="S59" s="44">
        <v>42359</v>
      </c>
      <c r="T59" s="43">
        <v>2015</v>
      </c>
      <c r="U59" s="43">
        <f>VLOOKUP(E59,'[1]PIB Export Onderhoudsactiviteit'!$E$2:$AK$490,33,FALSE)</f>
        <v>0</v>
      </c>
      <c r="V59" s="43">
        <v>1</v>
      </c>
      <c r="W59" s="43" t="s">
        <v>64</v>
      </c>
      <c r="X59" s="43" t="s">
        <v>77</v>
      </c>
      <c r="Y59" s="7">
        <v>2</v>
      </c>
      <c r="Z59" s="46">
        <v>0</v>
      </c>
      <c r="AA59" s="47">
        <f t="shared" si="7"/>
        <v>0</v>
      </c>
      <c r="AB59" s="47">
        <f t="shared" si="3"/>
        <v>0</v>
      </c>
      <c r="AC59" s="47">
        <f t="shared" si="3"/>
        <v>0</v>
      </c>
      <c r="AD59" s="47">
        <f t="shared" si="3"/>
        <v>0</v>
      </c>
      <c r="AE59" s="47">
        <f t="shared" si="4"/>
        <v>0</v>
      </c>
      <c r="AF59" s="47">
        <f t="shared" si="4"/>
        <v>0</v>
      </c>
      <c r="AG59" s="47">
        <f t="shared" si="4"/>
        <v>0</v>
      </c>
      <c r="AH59" s="47">
        <f t="shared" si="4"/>
        <v>0</v>
      </c>
      <c r="AI59" s="47">
        <f t="shared" si="4"/>
        <v>0</v>
      </c>
      <c r="AJ59" s="47">
        <f t="shared" si="5"/>
        <v>0</v>
      </c>
    </row>
    <row r="60" spans="1:36" ht="14.45">
      <c r="A60" s="43" t="s">
        <v>201</v>
      </c>
      <c r="B60" s="43"/>
      <c r="C60" s="48" t="s">
        <v>102</v>
      </c>
      <c r="D60" s="43" t="s">
        <v>44</v>
      </c>
      <c r="E60" s="43" t="s">
        <v>202</v>
      </c>
      <c r="F60" s="43"/>
      <c r="G60" s="49" t="s">
        <v>46</v>
      </c>
      <c r="H60" s="43" t="s">
        <v>47</v>
      </c>
      <c r="I60" s="44">
        <v>45292</v>
      </c>
      <c r="J60" s="43" t="s">
        <v>48</v>
      </c>
      <c r="K60" s="43" t="s">
        <v>112</v>
      </c>
      <c r="L60" s="43" t="s">
        <v>49</v>
      </c>
      <c r="M60" s="43">
        <v>54</v>
      </c>
      <c r="N60" s="43" t="s">
        <v>50</v>
      </c>
      <c r="O60" s="43" t="s">
        <v>51</v>
      </c>
      <c r="P60" s="43" t="s">
        <v>52</v>
      </c>
      <c r="Q60" s="43"/>
      <c r="R60" s="43"/>
      <c r="S60" s="44">
        <v>27395</v>
      </c>
      <c r="T60" s="43">
        <v>1975</v>
      </c>
      <c r="U60" s="43">
        <f>VLOOKUP(E60,'[1]PIB Export Onderhoudsactiviteit'!$E$2:$AK$490,33,FALSE)</f>
        <v>650</v>
      </c>
      <c r="V60" s="43">
        <v>1</v>
      </c>
      <c r="W60" s="43" t="s">
        <v>53</v>
      </c>
      <c r="X60" s="43" t="s">
        <v>54</v>
      </c>
      <c r="Y60" s="7">
        <v>1</v>
      </c>
      <c r="Z60" s="46">
        <v>0</v>
      </c>
      <c r="AA60" s="47">
        <f t="shared" ref="AA60:AA62" si="8">$Z60*$V60*$Y60</f>
        <v>0</v>
      </c>
      <c r="AB60" s="47">
        <f t="shared" si="3"/>
        <v>0</v>
      </c>
      <c r="AC60" s="47">
        <f t="shared" si="3"/>
        <v>0</v>
      </c>
      <c r="AD60" s="47">
        <f t="shared" si="3"/>
        <v>0</v>
      </c>
      <c r="AE60" s="47">
        <f t="shared" si="4"/>
        <v>0</v>
      </c>
      <c r="AF60" s="47">
        <f t="shared" si="4"/>
        <v>0</v>
      </c>
      <c r="AG60" s="47">
        <f t="shared" si="4"/>
        <v>0</v>
      </c>
      <c r="AH60" s="47">
        <f t="shared" si="4"/>
        <v>0</v>
      </c>
      <c r="AI60" s="47">
        <f t="shared" si="4"/>
        <v>0</v>
      </c>
      <c r="AJ60" s="47">
        <f t="shared" si="5"/>
        <v>0</v>
      </c>
    </row>
    <row r="61" spans="1:36" ht="14.45">
      <c r="A61" s="43" t="s">
        <v>201</v>
      </c>
      <c r="B61" s="43"/>
      <c r="C61" s="48" t="s">
        <v>102</v>
      </c>
      <c r="D61" s="43" t="s">
        <v>103</v>
      </c>
      <c r="E61" s="43" t="s">
        <v>203</v>
      </c>
      <c r="F61" s="43" t="s">
        <v>202</v>
      </c>
      <c r="G61" s="49" t="s">
        <v>46</v>
      </c>
      <c r="H61" s="43" t="s">
        <v>204</v>
      </c>
      <c r="I61" s="44">
        <v>45292</v>
      </c>
      <c r="J61" s="43" t="s">
        <v>48</v>
      </c>
      <c r="K61" s="43" t="s">
        <v>112</v>
      </c>
      <c r="L61" s="43" t="s">
        <v>49</v>
      </c>
      <c r="M61" s="43">
        <v>54</v>
      </c>
      <c r="N61" s="43" t="s">
        <v>50</v>
      </c>
      <c r="O61" s="43" t="s">
        <v>51</v>
      </c>
      <c r="P61" s="43" t="s">
        <v>52</v>
      </c>
      <c r="Q61" s="43"/>
      <c r="R61" s="43"/>
      <c r="S61" s="44">
        <v>27395</v>
      </c>
      <c r="T61" s="43">
        <v>1975</v>
      </c>
      <c r="U61" s="43">
        <f>VLOOKUP(E61,'[1]PIB Export Onderhoudsactiviteit'!$E$2:$AK$490,33,FALSE)</f>
        <v>188</v>
      </c>
      <c r="V61" s="43">
        <v>1</v>
      </c>
      <c r="W61" s="43" t="s">
        <v>53</v>
      </c>
      <c r="X61" s="43" t="s">
        <v>54</v>
      </c>
      <c r="Y61" s="7">
        <v>1</v>
      </c>
      <c r="Z61" s="46">
        <v>0</v>
      </c>
      <c r="AA61" s="47">
        <f t="shared" si="8"/>
        <v>0</v>
      </c>
      <c r="AB61" s="47">
        <f t="shared" si="3"/>
        <v>0</v>
      </c>
      <c r="AC61" s="47">
        <f t="shared" si="3"/>
        <v>0</v>
      </c>
      <c r="AD61" s="47">
        <f t="shared" si="3"/>
        <v>0</v>
      </c>
      <c r="AE61" s="47">
        <f t="shared" si="4"/>
        <v>0</v>
      </c>
      <c r="AF61" s="47">
        <f t="shared" si="4"/>
        <v>0</v>
      </c>
      <c r="AG61" s="47">
        <f t="shared" si="4"/>
        <v>0</v>
      </c>
      <c r="AH61" s="47">
        <f t="shared" si="4"/>
        <v>0</v>
      </c>
      <c r="AI61" s="47">
        <f t="shared" si="4"/>
        <v>0</v>
      </c>
      <c r="AJ61" s="47">
        <f t="shared" si="5"/>
        <v>0</v>
      </c>
    </row>
    <row r="62" spans="1:36" ht="14.45">
      <c r="A62" s="43" t="s">
        <v>201</v>
      </c>
      <c r="B62" s="43" t="s">
        <v>205</v>
      </c>
      <c r="C62" s="57">
        <v>1</v>
      </c>
      <c r="D62" s="57"/>
      <c r="E62" s="43" t="s">
        <v>206</v>
      </c>
      <c r="F62" s="43"/>
      <c r="G62" s="49" t="s">
        <v>46</v>
      </c>
      <c r="H62" s="43" t="s">
        <v>207</v>
      </c>
      <c r="I62" s="44">
        <v>45292</v>
      </c>
      <c r="J62" s="43" t="s">
        <v>72</v>
      </c>
      <c r="K62" s="43" t="s">
        <v>73</v>
      </c>
      <c r="L62" s="43"/>
      <c r="M62" s="43">
        <v>54</v>
      </c>
      <c r="N62" s="43" t="s">
        <v>50</v>
      </c>
      <c r="O62" s="43" t="s">
        <v>74</v>
      </c>
      <c r="P62" s="43" t="s">
        <v>75</v>
      </c>
      <c r="Q62" s="43" t="s">
        <v>208</v>
      </c>
      <c r="R62" s="43"/>
      <c r="S62" s="43"/>
      <c r="T62" s="43"/>
      <c r="U62" s="43">
        <f>VLOOKUP(E62,'[1]PIB Export Onderhoudsactiviteit'!$E$2:$AK$490,33,FALSE)</f>
        <v>0</v>
      </c>
      <c r="V62" s="43">
        <v>1</v>
      </c>
      <c r="W62" s="43" t="s">
        <v>64</v>
      </c>
      <c r="X62" s="43" t="s">
        <v>54</v>
      </c>
      <c r="Y62" s="7">
        <v>1</v>
      </c>
      <c r="Z62" s="46">
        <v>0</v>
      </c>
      <c r="AA62" s="47">
        <f t="shared" si="8"/>
        <v>0</v>
      </c>
      <c r="AB62" s="47">
        <f t="shared" si="3"/>
        <v>0</v>
      </c>
      <c r="AC62" s="47">
        <f t="shared" si="3"/>
        <v>0</v>
      </c>
      <c r="AD62" s="47">
        <f t="shared" si="3"/>
        <v>0</v>
      </c>
      <c r="AE62" s="47">
        <f t="shared" si="4"/>
        <v>0</v>
      </c>
      <c r="AF62" s="47">
        <f t="shared" si="4"/>
        <v>0</v>
      </c>
      <c r="AG62" s="47">
        <f t="shared" si="4"/>
        <v>0</v>
      </c>
      <c r="AH62" s="47">
        <f t="shared" si="4"/>
        <v>0</v>
      </c>
      <c r="AI62" s="47">
        <f t="shared" si="4"/>
        <v>0</v>
      </c>
      <c r="AJ62" s="47">
        <f t="shared" si="5"/>
        <v>0</v>
      </c>
    </row>
    <row r="63" spans="1:36" ht="14.45">
      <c r="A63" s="43" t="s">
        <v>201</v>
      </c>
      <c r="B63" s="43" t="s">
        <v>205</v>
      </c>
      <c r="C63" s="57">
        <v>1</v>
      </c>
      <c r="D63" s="57"/>
      <c r="E63" s="43" t="s">
        <v>206</v>
      </c>
      <c r="F63" s="43"/>
      <c r="G63" s="49" t="s">
        <v>46</v>
      </c>
      <c r="H63" s="43" t="s">
        <v>207</v>
      </c>
      <c r="I63" s="44">
        <v>45292</v>
      </c>
      <c r="J63" s="43" t="s">
        <v>78</v>
      </c>
      <c r="K63" s="43" t="s">
        <v>79</v>
      </c>
      <c r="L63" s="43"/>
      <c r="M63" s="43">
        <v>54</v>
      </c>
      <c r="N63" s="43" t="s">
        <v>50</v>
      </c>
      <c r="O63" s="43" t="s">
        <v>74</v>
      </c>
      <c r="P63" s="43" t="s">
        <v>75</v>
      </c>
      <c r="Q63" s="43" t="s">
        <v>208</v>
      </c>
      <c r="R63" s="43"/>
      <c r="S63" s="43"/>
      <c r="T63" s="43"/>
      <c r="U63" s="43">
        <f>VLOOKUP(E63,'[1]PIB Export Onderhoudsactiviteit'!$E$2:$AK$490,33,FALSE)</f>
        <v>0</v>
      </c>
      <c r="V63" s="43">
        <v>1</v>
      </c>
      <c r="W63" s="43" t="s">
        <v>64</v>
      </c>
      <c r="X63" s="43" t="s">
        <v>80</v>
      </c>
      <c r="Y63" s="7">
        <v>1</v>
      </c>
      <c r="Z63" s="46">
        <v>0</v>
      </c>
      <c r="AA63" s="47">
        <f t="shared" si="3"/>
        <v>0</v>
      </c>
      <c r="AB63" s="47"/>
      <c r="AC63" s="47"/>
      <c r="AD63" s="47"/>
      <c r="AE63" s="47"/>
      <c r="AF63" s="47">
        <f t="shared" si="4"/>
        <v>0</v>
      </c>
      <c r="AG63" s="47"/>
      <c r="AH63" s="47"/>
      <c r="AI63" s="47"/>
      <c r="AJ63" s="47"/>
    </row>
    <row r="64" spans="1:36" ht="14.45">
      <c r="A64" s="43" t="s">
        <v>201</v>
      </c>
      <c r="B64" s="43" t="s">
        <v>205</v>
      </c>
      <c r="C64" s="57">
        <v>1</v>
      </c>
      <c r="D64" s="57"/>
      <c r="E64" s="43" t="s">
        <v>209</v>
      </c>
      <c r="F64" s="43"/>
      <c r="G64" s="49" t="s">
        <v>46</v>
      </c>
      <c r="H64" s="43" t="s">
        <v>210</v>
      </c>
      <c r="I64" s="44">
        <v>45292</v>
      </c>
      <c r="J64" s="43" t="s">
        <v>72</v>
      </c>
      <c r="K64" s="43" t="s">
        <v>73</v>
      </c>
      <c r="L64" s="43"/>
      <c r="M64" s="43">
        <v>54</v>
      </c>
      <c r="N64" s="43" t="s">
        <v>50</v>
      </c>
      <c r="O64" s="43" t="s">
        <v>74</v>
      </c>
      <c r="P64" s="43" t="s">
        <v>75</v>
      </c>
      <c r="Q64" s="43" t="s">
        <v>208</v>
      </c>
      <c r="R64" s="43"/>
      <c r="S64" s="43"/>
      <c r="T64" s="43"/>
      <c r="U64" s="43">
        <f>VLOOKUP(E64,'[1]PIB Export Onderhoudsactiviteit'!$E$2:$AK$490,33,FALSE)</f>
        <v>0</v>
      </c>
      <c r="V64" s="43">
        <v>1</v>
      </c>
      <c r="W64" s="43" t="s">
        <v>64</v>
      </c>
      <c r="X64" s="43" t="s">
        <v>54</v>
      </c>
      <c r="Y64" s="7">
        <v>1</v>
      </c>
      <c r="Z64" s="46">
        <v>0</v>
      </c>
      <c r="AA64" s="47">
        <f>$Z64*$V64*$Y64</f>
        <v>0</v>
      </c>
      <c r="AB64" s="47">
        <f t="shared" si="3"/>
        <v>0</v>
      </c>
      <c r="AC64" s="47">
        <f t="shared" si="3"/>
        <v>0</v>
      </c>
      <c r="AD64" s="47">
        <f t="shared" si="3"/>
        <v>0</v>
      </c>
      <c r="AE64" s="47">
        <f t="shared" si="4"/>
        <v>0</v>
      </c>
      <c r="AF64" s="47">
        <f t="shared" si="4"/>
        <v>0</v>
      </c>
      <c r="AG64" s="47">
        <f t="shared" si="4"/>
        <v>0</v>
      </c>
      <c r="AH64" s="47">
        <f t="shared" si="4"/>
        <v>0</v>
      </c>
      <c r="AI64" s="47">
        <f t="shared" si="4"/>
        <v>0</v>
      </c>
      <c r="AJ64" s="47">
        <f t="shared" si="5"/>
        <v>0</v>
      </c>
    </row>
    <row r="65" spans="1:36" ht="14.45">
      <c r="A65" s="43" t="s">
        <v>201</v>
      </c>
      <c r="B65" s="43" t="s">
        <v>205</v>
      </c>
      <c r="C65" s="57">
        <v>1</v>
      </c>
      <c r="D65" s="57"/>
      <c r="E65" s="43" t="s">
        <v>209</v>
      </c>
      <c r="F65" s="43"/>
      <c r="G65" s="49" t="s">
        <v>46</v>
      </c>
      <c r="H65" s="43" t="s">
        <v>210</v>
      </c>
      <c r="I65" s="44">
        <v>45292</v>
      </c>
      <c r="J65" s="43" t="s">
        <v>78</v>
      </c>
      <c r="K65" s="43" t="s">
        <v>79</v>
      </c>
      <c r="L65" s="43"/>
      <c r="M65" s="43">
        <v>54</v>
      </c>
      <c r="N65" s="43" t="s">
        <v>50</v>
      </c>
      <c r="O65" s="43" t="s">
        <v>74</v>
      </c>
      <c r="P65" s="43" t="s">
        <v>75</v>
      </c>
      <c r="Q65" s="43" t="s">
        <v>208</v>
      </c>
      <c r="R65" s="43"/>
      <c r="S65" s="43"/>
      <c r="T65" s="43"/>
      <c r="U65" s="43">
        <f>VLOOKUP(E65,'[1]PIB Export Onderhoudsactiviteit'!$E$2:$AK$490,33,FALSE)</f>
        <v>0</v>
      </c>
      <c r="V65" s="43">
        <v>1</v>
      </c>
      <c r="W65" s="43" t="s">
        <v>64</v>
      </c>
      <c r="X65" s="43" t="s">
        <v>80</v>
      </c>
      <c r="Y65" s="7">
        <v>1</v>
      </c>
      <c r="Z65" s="46">
        <v>0</v>
      </c>
      <c r="AA65" s="47">
        <f t="shared" si="3"/>
        <v>0</v>
      </c>
      <c r="AB65" s="47"/>
      <c r="AC65" s="47"/>
      <c r="AD65" s="47"/>
      <c r="AE65" s="47"/>
      <c r="AF65" s="47">
        <f t="shared" si="4"/>
        <v>0</v>
      </c>
      <c r="AG65" s="47"/>
      <c r="AH65" s="47"/>
      <c r="AI65" s="47"/>
      <c r="AJ65" s="47"/>
    </row>
    <row r="66" spans="1:36" ht="14.45">
      <c r="A66" s="43" t="s">
        <v>201</v>
      </c>
      <c r="B66" s="43" t="s">
        <v>205</v>
      </c>
      <c r="C66" s="57">
        <v>1</v>
      </c>
      <c r="D66" s="57"/>
      <c r="E66" s="43" t="s">
        <v>211</v>
      </c>
      <c r="F66" s="43"/>
      <c r="G66" s="49" t="s">
        <v>46</v>
      </c>
      <c r="H66" s="43" t="s">
        <v>207</v>
      </c>
      <c r="I66" s="44">
        <v>45292</v>
      </c>
      <c r="J66" s="43" t="s">
        <v>72</v>
      </c>
      <c r="K66" s="43" t="s">
        <v>73</v>
      </c>
      <c r="L66" s="43"/>
      <c r="M66" s="43">
        <v>54</v>
      </c>
      <c r="N66" s="43" t="s">
        <v>50</v>
      </c>
      <c r="O66" s="43" t="s">
        <v>74</v>
      </c>
      <c r="P66" s="43" t="s">
        <v>75</v>
      </c>
      <c r="Q66" s="43" t="s">
        <v>208</v>
      </c>
      <c r="R66" s="43"/>
      <c r="S66" s="43"/>
      <c r="T66" s="43"/>
      <c r="U66" s="43">
        <f>VLOOKUP(E66,'[1]PIB Export Onderhoudsactiviteit'!$E$2:$AK$490,33,FALSE)</f>
        <v>0</v>
      </c>
      <c r="V66" s="43">
        <v>1</v>
      </c>
      <c r="W66" s="43" t="s">
        <v>64</v>
      </c>
      <c r="X66" s="43" t="s">
        <v>54</v>
      </c>
      <c r="Y66" s="7">
        <v>1</v>
      </c>
      <c r="Z66" s="46">
        <v>0</v>
      </c>
      <c r="AA66" s="47">
        <f>$Z66*$V66*$Y66</f>
        <v>0</v>
      </c>
      <c r="AB66" s="47">
        <f t="shared" si="3"/>
        <v>0</v>
      </c>
      <c r="AC66" s="47">
        <f t="shared" si="3"/>
        <v>0</v>
      </c>
      <c r="AD66" s="47">
        <f t="shared" si="3"/>
        <v>0</v>
      </c>
      <c r="AE66" s="47">
        <f t="shared" si="4"/>
        <v>0</v>
      </c>
      <c r="AF66" s="47">
        <f t="shared" si="4"/>
        <v>0</v>
      </c>
      <c r="AG66" s="47">
        <f t="shared" si="4"/>
        <v>0</v>
      </c>
      <c r="AH66" s="47">
        <f t="shared" si="4"/>
        <v>0</v>
      </c>
      <c r="AI66" s="47">
        <f t="shared" ref="AI66:AJ129" si="9">$Z66*$V66*$Y66</f>
        <v>0</v>
      </c>
      <c r="AJ66" s="47">
        <f t="shared" si="5"/>
        <v>0</v>
      </c>
    </row>
    <row r="67" spans="1:36" ht="14.45">
      <c r="A67" s="43" t="s">
        <v>201</v>
      </c>
      <c r="B67" s="43" t="s">
        <v>205</v>
      </c>
      <c r="C67" s="57">
        <v>1</v>
      </c>
      <c r="D67" s="57"/>
      <c r="E67" s="43" t="s">
        <v>211</v>
      </c>
      <c r="F67" s="43"/>
      <c r="G67" s="49" t="s">
        <v>46</v>
      </c>
      <c r="H67" s="43" t="s">
        <v>207</v>
      </c>
      <c r="I67" s="44">
        <v>45292</v>
      </c>
      <c r="J67" s="43" t="s">
        <v>78</v>
      </c>
      <c r="K67" s="43" t="s">
        <v>79</v>
      </c>
      <c r="L67" s="43"/>
      <c r="M67" s="43">
        <v>54</v>
      </c>
      <c r="N67" s="43" t="s">
        <v>50</v>
      </c>
      <c r="O67" s="43" t="s">
        <v>74</v>
      </c>
      <c r="P67" s="43" t="s">
        <v>75</v>
      </c>
      <c r="Q67" s="43" t="s">
        <v>208</v>
      </c>
      <c r="R67" s="43"/>
      <c r="S67" s="43"/>
      <c r="T67" s="43"/>
      <c r="U67" s="43">
        <f>VLOOKUP(E67,'[1]PIB Export Onderhoudsactiviteit'!$E$2:$AK$490,33,FALSE)</f>
        <v>0</v>
      </c>
      <c r="V67" s="43">
        <v>1</v>
      </c>
      <c r="W67" s="43" t="s">
        <v>64</v>
      </c>
      <c r="X67" s="43" t="s">
        <v>80</v>
      </c>
      <c r="Y67" s="7">
        <v>1</v>
      </c>
      <c r="Z67" s="46">
        <v>0</v>
      </c>
      <c r="AA67" s="47">
        <f t="shared" si="3"/>
        <v>0</v>
      </c>
      <c r="AB67" s="47"/>
      <c r="AC67" s="47"/>
      <c r="AD67" s="47"/>
      <c r="AE67" s="47"/>
      <c r="AF67" s="47">
        <f t="shared" si="4"/>
        <v>0</v>
      </c>
      <c r="AG67" s="47"/>
      <c r="AH67" s="47"/>
      <c r="AI67" s="47"/>
      <c r="AJ67" s="47"/>
    </row>
    <row r="68" spans="1:36" ht="14.45">
      <c r="A68" s="43" t="s">
        <v>212</v>
      </c>
      <c r="B68" s="43"/>
      <c r="C68" s="48"/>
      <c r="D68" s="43" t="s">
        <v>44</v>
      </c>
      <c r="E68" s="43" t="s">
        <v>213</v>
      </c>
      <c r="F68" s="43"/>
      <c r="G68" s="49" t="s">
        <v>46</v>
      </c>
      <c r="H68" s="43" t="s">
        <v>47</v>
      </c>
      <c r="I68" s="44">
        <v>45292</v>
      </c>
      <c r="J68" s="43" t="s">
        <v>48</v>
      </c>
      <c r="K68" s="43" t="s">
        <v>112</v>
      </c>
      <c r="L68" s="43" t="s">
        <v>49</v>
      </c>
      <c r="M68" s="43">
        <v>54</v>
      </c>
      <c r="N68" s="43" t="s">
        <v>50</v>
      </c>
      <c r="O68" s="43" t="s">
        <v>51</v>
      </c>
      <c r="P68" s="43" t="s">
        <v>52</v>
      </c>
      <c r="Q68" s="43"/>
      <c r="R68" s="43"/>
      <c r="S68" s="44">
        <v>35431</v>
      </c>
      <c r="T68" s="43">
        <v>1997</v>
      </c>
      <c r="U68" s="43">
        <f>VLOOKUP(E68,'[1]PIB Export Onderhoudsactiviteit'!$E$2:$AK$490,33,FALSE)</f>
        <v>360</v>
      </c>
      <c r="V68" s="43">
        <v>1</v>
      </c>
      <c r="W68" s="43" t="s">
        <v>53</v>
      </c>
      <c r="X68" s="43" t="s">
        <v>54</v>
      </c>
      <c r="Y68" s="7">
        <v>1</v>
      </c>
      <c r="Z68" s="46">
        <v>0</v>
      </c>
      <c r="AA68" s="47">
        <f t="shared" si="3"/>
        <v>0</v>
      </c>
      <c r="AB68" s="47">
        <f t="shared" si="3"/>
        <v>0</v>
      </c>
      <c r="AC68" s="47">
        <f t="shared" si="3"/>
        <v>0</v>
      </c>
      <c r="AD68" s="47">
        <f t="shared" si="3"/>
        <v>0</v>
      </c>
      <c r="AE68" s="47">
        <f t="shared" si="4"/>
        <v>0</v>
      </c>
      <c r="AF68" s="47">
        <f t="shared" si="4"/>
        <v>0</v>
      </c>
      <c r="AG68" s="47">
        <f t="shared" si="4"/>
        <v>0</v>
      </c>
      <c r="AH68" s="47">
        <f t="shared" si="4"/>
        <v>0</v>
      </c>
      <c r="AI68" s="47">
        <f t="shared" si="9"/>
        <v>0</v>
      </c>
      <c r="AJ68" s="47">
        <f t="shared" si="5"/>
        <v>0</v>
      </c>
    </row>
    <row r="69" spans="1:36" ht="14.45">
      <c r="A69" s="43" t="s">
        <v>214</v>
      </c>
      <c r="B69" s="43"/>
      <c r="C69" s="48" t="s">
        <v>102</v>
      </c>
      <c r="D69" s="43" t="s">
        <v>44</v>
      </c>
      <c r="E69" s="43" t="s">
        <v>215</v>
      </c>
      <c r="F69" s="43"/>
      <c r="G69" s="49" t="s">
        <v>46</v>
      </c>
      <c r="H69" s="43" t="s">
        <v>107</v>
      </c>
      <c r="I69" s="44">
        <v>45292</v>
      </c>
      <c r="J69" s="43" t="s">
        <v>48</v>
      </c>
      <c r="K69" s="43" t="s">
        <v>112</v>
      </c>
      <c r="L69" s="43" t="s">
        <v>49</v>
      </c>
      <c r="M69" s="43">
        <v>54</v>
      </c>
      <c r="N69" s="43" t="s">
        <v>50</v>
      </c>
      <c r="O69" s="43" t="s">
        <v>51</v>
      </c>
      <c r="P69" s="43" t="s">
        <v>52</v>
      </c>
      <c r="Q69" s="43"/>
      <c r="R69" s="43"/>
      <c r="S69" s="44">
        <v>25569</v>
      </c>
      <c r="T69" s="43">
        <v>1970</v>
      </c>
      <c r="U69" s="43">
        <f>VLOOKUP(E69,'[1]PIB Export Onderhoudsactiviteit'!$E$2:$AK$490,33,FALSE)</f>
        <v>186</v>
      </c>
      <c r="V69" s="43">
        <v>1</v>
      </c>
      <c r="W69" s="43" t="s">
        <v>53</v>
      </c>
      <c r="X69" s="43" t="s">
        <v>54</v>
      </c>
      <c r="Y69" s="7">
        <v>1</v>
      </c>
      <c r="Z69" s="46">
        <v>0</v>
      </c>
      <c r="AA69" s="47">
        <f t="shared" si="3"/>
        <v>0</v>
      </c>
      <c r="AB69" s="47">
        <f t="shared" si="3"/>
        <v>0</v>
      </c>
      <c r="AC69" s="47">
        <f t="shared" si="3"/>
        <v>0</v>
      </c>
      <c r="AD69" s="47">
        <f t="shared" si="3"/>
        <v>0</v>
      </c>
      <c r="AE69" s="47">
        <f t="shared" si="4"/>
        <v>0</v>
      </c>
      <c r="AF69" s="47">
        <f t="shared" si="4"/>
        <v>0</v>
      </c>
      <c r="AG69" s="47">
        <f t="shared" si="4"/>
        <v>0</v>
      </c>
      <c r="AH69" s="47">
        <f t="shared" si="4"/>
        <v>0</v>
      </c>
      <c r="AI69" s="47">
        <f t="shared" si="9"/>
        <v>0</v>
      </c>
      <c r="AJ69" s="47">
        <f t="shared" si="5"/>
        <v>0</v>
      </c>
    </row>
    <row r="70" spans="1:36" ht="14.45">
      <c r="A70" s="43" t="s">
        <v>216</v>
      </c>
      <c r="B70" s="43"/>
      <c r="C70" s="48" t="s">
        <v>102</v>
      </c>
      <c r="D70" s="43" t="s">
        <v>103</v>
      </c>
      <c r="E70" s="43" t="s">
        <v>217</v>
      </c>
      <c r="F70" s="43" t="s">
        <v>218</v>
      </c>
      <c r="G70" s="49" t="s">
        <v>46</v>
      </c>
      <c r="H70" s="43" t="s">
        <v>105</v>
      </c>
      <c r="I70" s="44">
        <v>45292</v>
      </c>
      <c r="J70" s="43" t="s">
        <v>48</v>
      </c>
      <c r="K70" s="43" t="s">
        <v>112</v>
      </c>
      <c r="L70" s="43" t="s">
        <v>49</v>
      </c>
      <c r="M70" s="43">
        <v>54</v>
      </c>
      <c r="N70" s="43" t="s">
        <v>50</v>
      </c>
      <c r="O70" s="43" t="s">
        <v>51</v>
      </c>
      <c r="P70" s="43" t="s">
        <v>52</v>
      </c>
      <c r="Q70" s="43"/>
      <c r="R70" s="43"/>
      <c r="S70" s="44">
        <v>35065</v>
      </c>
      <c r="T70" s="43">
        <v>1996</v>
      </c>
      <c r="U70" s="43">
        <f>VLOOKUP(E70,'[1]PIB Export Onderhoudsactiviteit'!$E$2:$AK$490,33,FALSE)</f>
        <v>750</v>
      </c>
      <c r="V70" s="43">
        <v>1</v>
      </c>
      <c r="W70" s="43" t="s">
        <v>53</v>
      </c>
      <c r="X70" s="43" t="s">
        <v>54</v>
      </c>
      <c r="Y70" s="7">
        <v>1</v>
      </c>
      <c r="Z70" s="46">
        <v>0</v>
      </c>
      <c r="AA70" s="47">
        <f t="shared" si="3"/>
        <v>0</v>
      </c>
      <c r="AB70" s="47">
        <f t="shared" si="3"/>
        <v>0</v>
      </c>
      <c r="AC70" s="47">
        <f t="shared" si="3"/>
        <v>0</v>
      </c>
      <c r="AD70" s="47">
        <f t="shared" ref="AD70:AH133" si="10">$Z70*$V70*$Y70</f>
        <v>0</v>
      </c>
      <c r="AE70" s="47">
        <f t="shared" si="4"/>
        <v>0</v>
      </c>
      <c r="AF70" s="47">
        <f t="shared" si="4"/>
        <v>0</v>
      </c>
      <c r="AG70" s="47">
        <f t="shared" si="4"/>
        <v>0</v>
      </c>
      <c r="AH70" s="47">
        <f t="shared" si="4"/>
        <v>0</v>
      </c>
      <c r="AI70" s="47">
        <f t="shared" si="9"/>
        <v>0</v>
      </c>
      <c r="AJ70" s="47">
        <f t="shared" si="5"/>
        <v>0</v>
      </c>
    </row>
    <row r="71" spans="1:36" ht="14.45">
      <c r="A71" s="43" t="s">
        <v>216</v>
      </c>
      <c r="B71" s="43"/>
      <c r="C71" s="48" t="s">
        <v>102</v>
      </c>
      <c r="D71" s="43" t="s">
        <v>103</v>
      </c>
      <c r="E71" s="43" t="s">
        <v>219</v>
      </c>
      <c r="F71" s="43" t="s">
        <v>218</v>
      </c>
      <c r="G71" s="49" t="s">
        <v>46</v>
      </c>
      <c r="H71" s="43" t="s">
        <v>107</v>
      </c>
      <c r="I71" s="44">
        <v>45292</v>
      </c>
      <c r="J71" s="43" t="s">
        <v>48</v>
      </c>
      <c r="K71" s="43" t="s">
        <v>112</v>
      </c>
      <c r="L71" s="43" t="s">
        <v>49</v>
      </c>
      <c r="M71" s="43">
        <v>54</v>
      </c>
      <c r="N71" s="43" t="s">
        <v>50</v>
      </c>
      <c r="O71" s="43" t="s">
        <v>51</v>
      </c>
      <c r="P71" s="43" t="s">
        <v>52</v>
      </c>
      <c r="Q71" s="43"/>
      <c r="R71" s="43"/>
      <c r="S71" s="44">
        <v>35796</v>
      </c>
      <c r="T71" s="43">
        <v>1998</v>
      </c>
      <c r="U71" s="43">
        <f>VLOOKUP(E71,'[1]PIB Export Onderhoudsactiviteit'!$E$2:$AK$490,33,FALSE)</f>
        <v>500</v>
      </c>
      <c r="V71" s="43">
        <v>1</v>
      </c>
      <c r="W71" s="43" t="s">
        <v>53</v>
      </c>
      <c r="X71" s="43" t="s">
        <v>54</v>
      </c>
      <c r="Y71" s="7">
        <v>1</v>
      </c>
      <c r="Z71" s="46">
        <v>0</v>
      </c>
      <c r="AA71" s="47">
        <f t="shared" ref="AA71:AC73" si="11">$Z71*$V71*$Y71</f>
        <v>0</v>
      </c>
      <c r="AB71" s="47">
        <f t="shared" ref="AA71:AD134" si="12">$Z71*$V71*$Y71</f>
        <v>0</v>
      </c>
      <c r="AC71" s="47">
        <f t="shared" si="12"/>
        <v>0</v>
      </c>
      <c r="AD71" s="47">
        <f t="shared" si="10"/>
        <v>0</v>
      </c>
      <c r="AE71" s="47">
        <f t="shared" si="10"/>
        <v>0</v>
      </c>
      <c r="AF71" s="47">
        <f t="shared" si="10"/>
        <v>0</v>
      </c>
      <c r="AG71" s="47">
        <f t="shared" si="10"/>
        <v>0</v>
      </c>
      <c r="AH71" s="47">
        <f t="shared" si="10"/>
        <v>0</v>
      </c>
      <c r="AI71" s="47">
        <f t="shared" si="9"/>
        <v>0</v>
      </c>
      <c r="AJ71" s="47">
        <f t="shared" si="5"/>
        <v>0</v>
      </c>
    </row>
    <row r="72" spans="1:36" ht="14.45">
      <c r="A72" s="43" t="s">
        <v>216</v>
      </c>
      <c r="B72" s="43"/>
      <c r="C72" s="48" t="s">
        <v>102</v>
      </c>
      <c r="D72" s="43" t="s">
        <v>103</v>
      </c>
      <c r="E72" s="43" t="s">
        <v>220</v>
      </c>
      <c r="F72" s="43" t="s">
        <v>218</v>
      </c>
      <c r="G72" s="49" t="s">
        <v>46</v>
      </c>
      <c r="H72" s="43" t="s">
        <v>221</v>
      </c>
      <c r="I72" s="44">
        <v>45292</v>
      </c>
      <c r="J72" s="43" t="s">
        <v>48</v>
      </c>
      <c r="K72" s="43" t="s">
        <v>47</v>
      </c>
      <c r="L72" s="43" t="s">
        <v>49</v>
      </c>
      <c r="M72" s="43">
        <v>54</v>
      </c>
      <c r="N72" s="43" t="s">
        <v>50</v>
      </c>
      <c r="O72" s="43" t="s">
        <v>51</v>
      </c>
      <c r="P72" s="43" t="s">
        <v>52</v>
      </c>
      <c r="Q72" s="43"/>
      <c r="R72" s="43"/>
      <c r="S72" s="44">
        <v>35065</v>
      </c>
      <c r="T72" s="43">
        <v>1996</v>
      </c>
      <c r="U72" s="43">
        <f>VLOOKUP(E72,'[1]PIB Export Onderhoudsactiviteit'!$E$2:$AK$490,33,FALSE)</f>
        <v>0</v>
      </c>
      <c r="V72" s="43">
        <v>1</v>
      </c>
      <c r="W72" s="43" t="s">
        <v>53</v>
      </c>
      <c r="X72" s="43" t="s">
        <v>54</v>
      </c>
      <c r="Y72" s="7">
        <v>1</v>
      </c>
      <c r="Z72" s="46">
        <v>0</v>
      </c>
      <c r="AA72" s="47">
        <f t="shared" si="11"/>
        <v>0</v>
      </c>
      <c r="AB72" s="47">
        <f t="shared" si="12"/>
        <v>0</v>
      </c>
      <c r="AC72" s="47">
        <f t="shared" si="12"/>
        <v>0</v>
      </c>
      <c r="AD72" s="47">
        <f t="shared" si="10"/>
        <v>0</v>
      </c>
      <c r="AE72" s="47">
        <f t="shared" si="10"/>
        <v>0</v>
      </c>
      <c r="AF72" s="47">
        <f t="shared" si="10"/>
        <v>0</v>
      </c>
      <c r="AG72" s="47">
        <f t="shared" si="10"/>
        <v>0</v>
      </c>
      <c r="AH72" s="47">
        <f t="shared" si="10"/>
        <v>0</v>
      </c>
      <c r="AI72" s="47">
        <f t="shared" si="9"/>
        <v>0</v>
      </c>
      <c r="AJ72" s="47">
        <f t="shared" si="5"/>
        <v>0</v>
      </c>
    </row>
    <row r="73" spans="1:36" ht="14.45">
      <c r="A73" s="43" t="s">
        <v>216</v>
      </c>
      <c r="B73" s="43" t="s">
        <v>222</v>
      </c>
      <c r="C73" s="57">
        <v>1</v>
      </c>
      <c r="D73" s="57"/>
      <c r="E73" s="43" t="s">
        <v>223</v>
      </c>
      <c r="F73" s="43"/>
      <c r="G73" s="49" t="s">
        <v>46</v>
      </c>
      <c r="H73" s="43" t="s">
        <v>224</v>
      </c>
      <c r="I73" s="44">
        <v>45292</v>
      </c>
      <c r="J73" s="43" t="s">
        <v>72</v>
      </c>
      <c r="K73" s="43" t="s">
        <v>73</v>
      </c>
      <c r="L73" s="43"/>
      <c r="M73" s="43">
        <v>54</v>
      </c>
      <c r="N73" s="43" t="s">
        <v>50</v>
      </c>
      <c r="O73" s="43" t="s">
        <v>74</v>
      </c>
      <c r="P73" s="43" t="s">
        <v>75</v>
      </c>
      <c r="Q73" s="43" t="s">
        <v>225</v>
      </c>
      <c r="R73" s="43"/>
      <c r="S73" s="43"/>
      <c r="T73" s="43"/>
      <c r="U73" s="43">
        <f>VLOOKUP(E73,'[1]PIB Export Onderhoudsactiviteit'!$E$2:$AK$490,33,FALSE)</f>
        <v>0</v>
      </c>
      <c r="V73" s="43">
        <v>1</v>
      </c>
      <c r="W73" s="43" t="s">
        <v>64</v>
      </c>
      <c r="X73" s="43" t="s">
        <v>54</v>
      </c>
      <c r="Y73" s="7">
        <v>1</v>
      </c>
      <c r="Z73" s="46">
        <v>0</v>
      </c>
      <c r="AA73" s="47">
        <f t="shared" si="11"/>
        <v>0</v>
      </c>
      <c r="AB73" s="47">
        <f t="shared" si="12"/>
        <v>0</v>
      </c>
      <c r="AC73" s="47">
        <f t="shared" si="12"/>
        <v>0</v>
      </c>
      <c r="AD73" s="47">
        <f t="shared" si="10"/>
        <v>0</v>
      </c>
      <c r="AE73" s="47">
        <f t="shared" si="10"/>
        <v>0</v>
      </c>
      <c r="AF73" s="47">
        <f t="shared" si="10"/>
        <v>0</v>
      </c>
      <c r="AG73" s="47">
        <f t="shared" si="10"/>
        <v>0</v>
      </c>
      <c r="AH73" s="47">
        <f t="shared" ref="AH73:AJ136" si="13">$Z73*$V73*$Y73</f>
        <v>0</v>
      </c>
      <c r="AI73" s="47">
        <f t="shared" si="9"/>
        <v>0</v>
      </c>
      <c r="AJ73" s="47">
        <f t="shared" si="5"/>
        <v>0</v>
      </c>
    </row>
    <row r="74" spans="1:36" ht="14.45">
      <c r="A74" s="43" t="s">
        <v>216</v>
      </c>
      <c r="B74" s="43" t="s">
        <v>222</v>
      </c>
      <c r="C74" s="57">
        <v>1</v>
      </c>
      <c r="D74" s="57"/>
      <c r="E74" s="43" t="s">
        <v>223</v>
      </c>
      <c r="F74" s="43"/>
      <c r="G74" s="49" t="s">
        <v>46</v>
      </c>
      <c r="H74" s="43" t="s">
        <v>224</v>
      </c>
      <c r="I74" s="44">
        <v>45292</v>
      </c>
      <c r="J74" s="43" t="s">
        <v>78</v>
      </c>
      <c r="K74" s="43" t="s">
        <v>79</v>
      </c>
      <c r="L74" s="43"/>
      <c r="M74" s="43">
        <v>54</v>
      </c>
      <c r="N74" s="43" t="s">
        <v>50</v>
      </c>
      <c r="O74" s="43" t="s">
        <v>74</v>
      </c>
      <c r="P74" s="43" t="s">
        <v>75</v>
      </c>
      <c r="Q74" s="43" t="s">
        <v>225</v>
      </c>
      <c r="R74" s="43"/>
      <c r="S74" s="43"/>
      <c r="T74" s="43"/>
      <c r="U74" s="43">
        <f>VLOOKUP(E74,'[1]PIB Export Onderhoudsactiviteit'!$E$2:$AK$490,33,FALSE)</f>
        <v>0</v>
      </c>
      <c r="V74" s="43">
        <v>1</v>
      </c>
      <c r="W74" s="43" t="s">
        <v>64</v>
      </c>
      <c r="X74" s="43" t="s">
        <v>80</v>
      </c>
      <c r="Y74" s="7">
        <v>1</v>
      </c>
      <c r="Z74" s="46">
        <v>0</v>
      </c>
      <c r="AA74" s="47"/>
      <c r="AB74" s="47"/>
      <c r="AC74" s="47"/>
      <c r="AD74" s="47">
        <f t="shared" si="10"/>
        <v>0</v>
      </c>
      <c r="AE74" s="47"/>
      <c r="AF74" s="47"/>
      <c r="AG74" s="47"/>
      <c r="AH74" s="47"/>
      <c r="AI74" s="47">
        <f t="shared" si="9"/>
        <v>0</v>
      </c>
      <c r="AJ74" s="47"/>
    </row>
    <row r="75" spans="1:36" ht="14.45">
      <c r="A75" s="43" t="s">
        <v>216</v>
      </c>
      <c r="B75" s="43" t="s">
        <v>222</v>
      </c>
      <c r="C75" s="57">
        <v>1</v>
      </c>
      <c r="D75" s="57"/>
      <c r="E75" s="43" t="s">
        <v>226</v>
      </c>
      <c r="F75" s="43"/>
      <c r="G75" s="49" t="s">
        <v>46</v>
      </c>
      <c r="H75" s="43" t="s">
        <v>227</v>
      </c>
      <c r="I75" s="44">
        <v>45292</v>
      </c>
      <c r="J75" s="43" t="s">
        <v>72</v>
      </c>
      <c r="K75" s="43" t="s">
        <v>73</v>
      </c>
      <c r="L75" s="43"/>
      <c r="M75" s="43">
        <v>54</v>
      </c>
      <c r="N75" s="43" t="s">
        <v>50</v>
      </c>
      <c r="O75" s="43" t="s">
        <v>74</v>
      </c>
      <c r="P75" s="43" t="s">
        <v>75</v>
      </c>
      <c r="Q75" s="43" t="s">
        <v>225</v>
      </c>
      <c r="R75" s="43"/>
      <c r="S75" s="43"/>
      <c r="T75" s="43"/>
      <c r="U75" s="43">
        <f>VLOOKUP(E75,'[1]PIB Export Onderhoudsactiviteit'!$E$2:$AK$490,33,FALSE)</f>
        <v>0</v>
      </c>
      <c r="V75" s="43">
        <v>1</v>
      </c>
      <c r="W75" s="43" t="s">
        <v>64</v>
      </c>
      <c r="X75" s="43" t="s">
        <v>54</v>
      </c>
      <c r="Y75" s="7">
        <v>1</v>
      </c>
      <c r="Z75" s="46">
        <v>0</v>
      </c>
      <c r="AA75" s="47">
        <f>$Z75*$V75*$Y75</f>
        <v>0</v>
      </c>
      <c r="AB75" s="47">
        <f t="shared" si="12"/>
        <v>0</v>
      </c>
      <c r="AC75" s="47">
        <f t="shared" si="12"/>
        <v>0</v>
      </c>
      <c r="AD75" s="47">
        <f t="shared" si="10"/>
        <v>0</v>
      </c>
      <c r="AE75" s="47">
        <f t="shared" si="10"/>
        <v>0</v>
      </c>
      <c r="AF75" s="47">
        <f t="shared" si="10"/>
        <v>0</v>
      </c>
      <c r="AG75" s="47">
        <f t="shared" si="10"/>
        <v>0</v>
      </c>
      <c r="AH75" s="47">
        <f t="shared" si="13"/>
        <v>0</v>
      </c>
      <c r="AI75" s="47">
        <f t="shared" si="9"/>
        <v>0</v>
      </c>
      <c r="AJ75" s="47">
        <f t="shared" si="5"/>
        <v>0</v>
      </c>
    </row>
    <row r="76" spans="1:36" ht="14.45">
      <c r="A76" s="43" t="s">
        <v>216</v>
      </c>
      <c r="B76" s="43" t="s">
        <v>222</v>
      </c>
      <c r="C76" s="57">
        <v>1</v>
      </c>
      <c r="D76" s="57"/>
      <c r="E76" s="43" t="s">
        <v>226</v>
      </c>
      <c r="F76" s="43"/>
      <c r="G76" s="49" t="s">
        <v>46</v>
      </c>
      <c r="H76" s="43" t="s">
        <v>227</v>
      </c>
      <c r="I76" s="44">
        <v>45292</v>
      </c>
      <c r="J76" s="43" t="s">
        <v>78</v>
      </c>
      <c r="K76" s="43" t="s">
        <v>79</v>
      </c>
      <c r="L76" s="43"/>
      <c r="M76" s="43">
        <v>54</v>
      </c>
      <c r="N76" s="43" t="s">
        <v>50</v>
      </c>
      <c r="O76" s="43" t="s">
        <v>74</v>
      </c>
      <c r="P76" s="43" t="s">
        <v>75</v>
      </c>
      <c r="Q76" s="43" t="s">
        <v>225</v>
      </c>
      <c r="R76" s="43"/>
      <c r="S76" s="43"/>
      <c r="T76" s="43"/>
      <c r="U76" s="43">
        <f>VLOOKUP(E76,'[1]PIB Export Onderhoudsactiviteit'!$E$2:$AK$490,33,FALSE)</f>
        <v>0</v>
      </c>
      <c r="V76" s="43">
        <v>1</v>
      </c>
      <c r="W76" s="43" t="s">
        <v>64</v>
      </c>
      <c r="X76" s="43" t="s">
        <v>80</v>
      </c>
      <c r="Y76" s="7">
        <v>1</v>
      </c>
      <c r="Z76" s="46">
        <v>0</v>
      </c>
      <c r="AA76" s="47"/>
      <c r="AB76" s="47"/>
      <c r="AC76" s="47"/>
      <c r="AD76" s="47">
        <f t="shared" si="10"/>
        <v>0</v>
      </c>
      <c r="AE76" s="47"/>
      <c r="AF76" s="47"/>
      <c r="AG76" s="47"/>
      <c r="AH76" s="47"/>
      <c r="AI76" s="47">
        <f t="shared" si="9"/>
        <v>0</v>
      </c>
      <c r="AJ76" s="47"/>
    </row>
    <row r="77" spans="1:36" ht="14.45">
      <c r="A77" s="43" t="s">
        <v>216</v>
      </c>
      <c r="B77" s="43" t="s">
        <v>228</v>
      </c>
      <c r="C77" s="57">
        <v>1</v>
      </c>
      <c r="D77" s="57"/>
      <c r="E77" s="43" t="s">
        <v>229</v>
      </c>
      <c r="F77" s="43"/>
      <c r="G77" s="49" t="s">
        <v>46</v>
      </c>
      <c r="H77" s="43" t="s">
        <v>230</v>
      </c>
      <c r="I77" s="44">
        <v>45292</v>
      </c>
      <c r="J77" s="43" t="s">
        <v>72</v>
      </c>
      <c r="K77" s="43" t="s">
        <v>73</v>
      </c>
      <c r="L77" s="43"/>
      <c r="M77" s="43">
        <v>54</v>
      </c>
      <c r="N77" s="43" t="s">
        <v>50</v>
      </c>
      <c r="O77" s="43" t="s">
        <v>74</v>
      </c>
      <c r="P77" s="43" t="s">
        <v>75</v>
      </c>
      <c r="Q77" s="43" t="s">
        <v>225</v>
      </c>
      <c r="R77" s="43"/>
      <c r="S77" s="43"/>
      <c r="T77" s="43"/>
      <c r="U77" s="43">
        <f>VLOOKUP(E77,'[1]PIB Export Onderhoudsactiviteit'!$E$2:$AK$490,33,FALSE)</f>
        <v>0</v>
      </c>
      <c r="V77" s="43">
        <v>1</v>
      </c>
      <c r="W77" s="43" t="s">
        <v>64</v>
      </c>
      <c r="X77" s="43" t="s">
        <v>54</v>
      </c>
      <c r="Y77" s="7">
        <v>1</v>
      </c>
      <c r="Z77" s="46">
        <v>0</v>
      </c>
      <c r="AA77" s="47">
        <f>$Z77*$V77*$Y77</f>
        <v>0</v>
      </c>
      <c r="AB77" s="47">
        <f t="shared" si="12"/>
        <v>0</v>
      </c>
      <c r="AC77" s="47">
        <f t="shared" si="12"/>
        <v>0</v>
      </c>
      <c r="AD77" s="47">
        <f t="shared" si="10"/>
        <v>0</v>
      </c>
      <c r="AE77" s="47">
        <f t="shared" si="10"/>
        <v>0</v>
      </c>
      <c r="AF77" s="47">
        <f t="shared" si="10"/>
        <v>0</v>
      </c>
      <c r="AG77" s="47">
        <f t="shared" si="10"/>
        <v>0</v>
      </c>
      <c r="AH77" s="47">
        <f t="shared" si="13"/>
        <v>0</v>
      </c>
      <c r="AI77" s="47">
        <f t="shared" si="9"/>
        <v>0</v>
      </c>
      <c r="AJ77" s="47">
        <f t="shared" si="5"/>
        <v>0</v>
      </c>
    </row>
    <row r="78" spans="1:36" ht="14.45">
      <c r="A78" s="43" t="s">
        <v>216</v>
      </c>
      <c r="B78" s="43" t="s">
        <v>228</v>
      </c>
      <c r="C78" s="57">
        <v>1</v>
      </c>
      <c r="D78" s="57"/>
      <c r="E78" s="43" t="s">
        <v>229</v>
      </c>
      <c r="F78" s="43"/>
      <c r="G78" s="49" t="s">
        <v>46</v>
      </c>
      <c r="H78" s="43" t="s">
        <v>230</v>
      </c>
      <c r="I78" s="44">
        <v>45292</v>
      </c>
      <c r="J78" s="43" t="s">
        <v>78</v>
      </c>
      <c r="K78" s="43" t="s">
        <v>79</v>
      </c>
      <c r="L78" s="43"/>
      <c r="M78" s="43">
        <v>54</v>
      </c>
      <c r="N78" s="43" t="s">
        <v>50</v>
      </c>
      <c r="O78" s="43" t="s">
        <v>74</v>
      </c>
      <c r="P78" s="43" t="s">
        <v>75</v>
      </c>
      <c r="Q78" s="43" t="s">
        <v>225</v>
      </c>
      <c r="R78" s="43"/>
      <c r="S78" s="43"/>
      <c r="T78" s="43"/>
      <c r="U78" s="43">
        <f>VLOOKUP(E78,'[1]PIB Export Onderhoudsactiviteit'!$E$2:$AK$490,33,FALSE)</f>
        <v>0</v>
      </c>
      <c r="V78" s="43">
        <v>1</v>
      </c>
      <c r="W78" s="43" t="s">
        <v>64</v>
      </c>
      <c r="X78" s="43" t="s">
        <v>80</v>
      </c>
      <c r="Y78" s="7">
        <v>1</v>
      </c>
      <c r="Z78" s="46">
        <v>0</v>
      </c>
      <c r="AA78" s="47"/>
      <c r="AB78" s="47"/>
      <c r="AC78" s="47"/>
      <c r="AD78" s="47">
        <f t="shared" si="10"/>
        <v>0</v>
      </c>
      <c r="AE78" s="47"/>
      <c r="AF78" s="47"/>
      <c r="AG78" s="47"/>
      <c r="AH78" s="47"/>
      <c r="AI78" s="47">
        <f t="shared" si="9"/>
        <v>0</v>
      </c>
      <c r="AJ78" s="47"/>
    </row>
    <row r="79" spans="1:36" ht="14.45">
      <c r="A79" s="43" t="s">
        <v>216</v>
      </c>
      <c r="B79" s="43" t="s">
        <v>228</v>
      </c>
      <c r="C79" s="57">
        <v>1</v>
      </c>
      <c r="D79" s="57"/>
      <c r="E79" s="43" t="s">
        <v>231</v>
      </c>
      <c r="F79" s="43"/>
      <c r="G79" s="49" t="s">
        <v>46</v>
      </c>
      <c r="H79" s="43" t="s">
        <v>232</v>
      </c>
      <c r="I79" s="44">
        <v>45292</v>
      </c>
      <c r="J79" s="43" t="s">
        <v>72</v>
      </c>
      <c r="K79" s="43" t="s">
        <v>73</v>
      </c>
      <c r="L79" s="43"/>
      <c r="M79" s="43">
        <v>54</v>
      </c>
      <c r="N79" s="43" t="s">
        <v>50</v>
      </c>
      <c r="O79" s="43" t="s">
        <v>74</v>
      </c>
      <c r="P79" s="43" t="s">
        <v>75</v>
      </c>
      <c r="Q79" s="43" t="s">
        <v>233</v>
      </c>
      <c r="R79" s="43"/>
      <c r="S79" s="43"/>
      <c r="T79" s="43"/>
      <c r="U79" s="43">
        <f>VLOOKUP(E79,'[1]PIB Export Onderhoudsactiviteit'!$E$2:$AK$490,33,FALSE)</f>
        <v>0</v>
      </c>
      <c r="V79" s="43">
        <v>1</v>
      </c>
      <c r="W79" s="43" t="s">
        <v>64</v>
      </c>
      <c r="X79" s="43" t="s">
        <v>54</v>
      </c>
      <c r="Y79" s="7">
        <v>1</v>
      </c>
      <c r="Z79" s="46">
        <v>0</v>
      </c>
      <c r="AA79" s="47">
        <f>$Z79*$V79*$Y79</f>
        <v>0</v>
      </c>
      <c r="AB79" s="47">
        <f t="shared" si="12"/>
        <v>0</v>
      </c>
      <c r="AC79" s="47">
        <f t="shared" si="12"/>
        <v>0</v>
      </c>
      <c r="AD79" s="47">
        <f t="shared" si="10"/>
        <v>0</v>
      </c>
      <c r="AE79" s="47">
        <f t="shared" si="10"/>
        <v>0</v>
      </c>
      <c r="AF79" s="47">
        <f t="shared" si="10"/>
        <v>0</v>
      </c>
      <c r="AG79" s="47">
        <f t="shared" si="10"/>
        <v>0</v>
      </c>
      <c r="AH79" s="47">
        <f t="shared" si="13"/>
        <v>0</v>
      </c>
      <c r="AI79" s="47">
        <f t="shared" si="9"/>
        <v>0</v>
      </c>
      <c r="AJ79" s="47">
        <f t="shared" si="5"/>
        <v>0</v>
      </c>
    </row>
    <row r="80" spans="1:36" ht="14.45">
      <c r="A80" s="43" t="s">
        <v>216</v>
      </c>
      <c r="B80" s="43" t="s">
        <v>228</v>
      </c>
      <c r="C80" s="57">
        <v>1</v>
      </c>
      <c r="D80" s="57"/>
      <c r="E80" s="43" t="s">
        <v>231</v>
      </c>
      <c r="F80" s="43"/>
      <c r="G80" s="49" t="s">
        <v>46</v>
      </c>
      <c r="H80" s="43" t="s">
        <v>232</v>
      </c>
      <c r="I80" s="44">
        <v>45292</v>
      </c>
      <c r="J80" s="43" t="s">
        <v>78</v>
      </c>
      <c r="K80" s="43" t="s">
        <v>79</v>
      </c>
      <c r="L80" s="43"/>
      <c r="M80" s="43">
        <v>54</v>
      </c>
      <c r="N80" s="43" t="s">
        <v>50</v>
      </c>
      <c r="O80" s="43" t="s">
        <v>74</v>
      </c>
      <c r="P80" s="43" t="s">
        <v>75</v>
      </c>
      <c r="Q80" s="43" t="s">
        <v>233</v>
      </c>
      <c r="R80" s="43"/>
      <c r="S80" s="43"/>
      <c r="T80" s="43"/>
      <c r="U80" s="43">
        <f>VLOOKUP(E80,'[1]PIB Export Onderhoudsactiviteit'!$E$2:$AK$490,33,FALSE)</f>
        <v>0</v>
      </c>
      <c r="V80" s="43">
        <v>1</v>
      </c>
      <c r="W80" s="43" t="s">
        <v>64</v>
      </c>
      <c r="X80" s="43" t="s">
        <v>80</v>
      </c>
      <c r="Y80" s="7">
        <v>1</v>
      </c>
      <c r="Z80" s="46">
        <v>0</v>
      </c>
      <c r="AA80" s="47"/>
      <c r="AB80" s="47"/>
      <c r="AC80" s="47"/>
      <c r="AD80" s="47">
        <f t="shared" si="10"/>
        <v>0</v>
      </c>
      <c r="AE80" s="47"/>
      <c r="AF80" s="47"/>
      <c r="AG80" s="47"/>
      <c r="AH80" s="47"/>
      <c r="AI80" s="47">
        <f t="shared" si="9"/>
        <v>0</v>
      </c>
      <c r="AJ80" s="47"/>
    </row>
    <row r="81" spans="1:36" ht="14.45">
      <c r="A81" s="43" t="s">
        <v>216</v>
      </c>
      <c r="B81" s="43" t="s">
        <v>228</v>
      </c>
      <c r="C81" s="57">
        <v>1</v>
      </c>
      <c r="D81" s="57"/>
      <c r="E81" s="43" t="s">
        <v>234</v>
      </c>
      <c r="F81" s="43"/>
      <c r="G81" s="49" t="s">
        <v>46</v>
      </c>
      <c r="H81" s="43" t="s">
        <v>235</v>
      </c>
      <c r="I81" s="44">
        <v>45292</v>
      </c>
      <c r="J81" s="43" t="s">
        <v>72</v>
      </c>
      <c r="K81" s="43" t="s">
        <v>73</v>
      </c>
      <c r="L81" s="43"/>
      <c r="M81" s="43">
        <v>54</v>
      </c>
      <c r="N81" s="43" t="s">
        <v>50</v>
      </c>
      <c r="O81" s="43" t="s">
        <v>74</v>
      </c>
      <c r="P81" s="43" t="s">
        <v>75</v>
      </c>
      <c r="Q81" s="43" t="s">
        <v>233</v>
      </c>
      <c r="R81" s="43"/>
      <c r="S81" s="43"/>
      <c r="T81" s="43"/>
      <c r="U81" s="43">
        <f>VLOOKUP(E81,'[1]PIB Export Onderhoudsactiviteit'!$E$2:$AK$490,33,FALSE)</f>
        <v>0</v>
      </c>
      <c r="V81" s="43">
        <v>1</v>
      </c>
      <c r="W81" s="43" t="s">
        <v>64</v>
      </c>
      <c r="X81" s="43" t="s">
        <v>54</v>
      </c>
      <c r="Y81" s="7">
        <v>1</v>
      </c>
      <c r="Z81" s="46">
        <v>0</v>
      </c>
      <c r="AA81" s="47">
        <f>$Z81*$V81*$Y81</f>
        <v>0</v>
      </c>
      <c r="AB81" s="47">
        <f t="shared" si="12"/>
        <v>0</v>
      </c>
      <c r="AC81" s="47">
        <f t="shared" si="12"/>
        <v>0</v>
      </c>
      <c r="AD81" s="47">
        <f t="shared" si="10"/>
        <v>0</v>
      </c>
      <c r="AE81" s="47">
        <f t="shared" si="10"/>
        <v>0</v>
      </c>
      <c r="AF81" s="47">
        <f t="shared" si="10"/>
        <v>0</v>
      </c>
      <c r="AG81" s="47">
        <f t="shared" si="10"/>
        <v>0</v>
      </c>
      <c r="AH81" s="47">
        <f t="shared" si="13"/>
        <v>0</v>
      </c>
      <c r="AI81" s="47">
        <f t="shared" si="9"/>
        <v>0</v>
      </c>
      <c r="AJ81" s="47">
        <f t="shared" si="5"/>
        <v>0</v>
      </c>
    </row>
    <row r="82" spans="1:36" ht="14.45">
      <c r="A82" s="43" t="s">
        <v>216</v>
      </c>
      <c r="B82" s="43" t="s">
        <v>228</v>
      </c>
      <c r="C82" s="57">
        <v>1</v>
      </c>
      <c r="D82" s="57"/>
      <c r="E82" s="43" t="s">
        <v>234</v>
      </c>
      <c r="F82" s="43"/>
      <c r="G82" s="49" t="s">
        <v>46</v>
      </c>
      <c r="H82" s="43" t="s">
        <v>235</v>
      </c>
      <c r="I82" s="44">
        <v>45292</v>
      </c>
      <c r="J82" s="43" t="s">
        <v>78</v>
      </c>
      <c r="K82" s="43" t="s">
        <v>79</v>
      </c>
      <c r="L82" s="43"/>
      <c r="M82" s="43">
        <v>54</v>
      </c>
      <c r="N82" s="43" t="s">
        <v>50</v>
      </c>
      <c r="O82" s="43" t="s">
        <v>74</v>
      </c>
      <c r="P82" s="43" t="s">
        <v>75</v>
      </c>
      <c r="Q82" s="43" t="s">
        <v>233</v>
      </c>
      <c r="R82" s="43"/>
      <c r="S82" s="43"/>
      <c r="T82" s="43"/>
      <c r="U82" s="43">
        <f>VLOOKUP(E82,'[1]PIB Export Onderhoudsactiviteit'!$E$2:$AK$490,33,FALSE)</f>
        <v>0</v>
      </c>
      <c r="V82" s="43">
        <v>1</v>
      </c>
      <c r="W82" s="43" t="s">
        <v>64</v>
      </c>
      <c r="X82" s="43" t="s">
        <v>80</v>
      </c>
      <c r="Y82" s="7">
        <v>1</v>
      </c>
      <c r="Z82" s="46">
        <v>0</v>
      </c>
      <c r="AA82" s="47"/>
      <c r="AB82" s="47"/>
      <c r="AC82" s="47"/>
      <c r="AD82" s="47">
        <f t="shared" si="10"/>
        <v>0</v>
      </c>
      <c r="AE82" s="47"/>
      <c r="AF82" s="47"/>
      <c r="AG82" s="47"/>
      <c r="AH82" s="47"/>
      <c r="AI82" s="47">
        <f t="shared" si="9"/>
        <v>0</v>
      </c>
      <c r="AJ82" s="47"/>
    </row>
    <row r="83" spans="1:36" ht="14.45">
      <c r="A83" s="43" t="s">
        <v>216</v>
      </c>
      <c r="B83" s="43" t="s">
        <v>228</v>
      </c>
      <c r="C83" s="57">
        <v>1</v>
      </c>
      <c r="D83" s="57"/>
      <c r="E83" s="43" t="s">
        <v>236</v>
      </c>
      <c r="F83" s="43"/>
      <c r="G83" s="49" t="s">
        <v>46</v>
      </c>
      <c r="H83" s="43" t="s">
        <v>237</v>
      </c>
      <c r="I83" s="44">
        <v>45292</v>
      </c>
      <c r="J83" s="43" t="s">
        <v>72</v>
      </c>
      <c r="K83" s="43" t="s">
        <v>73</v>
      </c>
      <c r="L83" s="43"/>
      <c r="M83" s="43">
        <v>54</v>
      </c>
      <c r="N83" s="43" t="s">
        <v>50</v>
      </c>
      <c r="O83" s="43" t="s">
        <v>74</v>
      </c>
      <c r="P83" s="43" t="s">
        <v>75</v>
      </c>
      <c r="Q83" s="43" t="s">
        <v>233</v>
      </c>
      <c r="R83" s="43"/>
      <c r="S83" s="43"/>
      <c r="T83" s="43"/>
      <c r="U83" s="43">
        <f>VLOOKUP(E83,'[1]PIB Export Onderhoudsactiviteit'!$E$2:$AK$490,33,FALSE)</f>
        <v>0</v>
      </c>
      <c r="V83" s="43">
        <v>1</v>
      </c>
      <c r="W83" s="43" t="s">
        <v>64</v>
      </c>
      <c r="X83" s="43" t="s">
        <v>54</v>
      </c>
      <c r="Y83" s="7">
        <v>1</v>
      </c>
      <c r="Z83" s="46">
        <v>0</v>
      </c>
      <c r="AA83" s="47">
        <f>$Z83*$V83*$Y83</f>
        <v>0</v>
      </c>
      <c r="AB83" s="47">
        <f t="shared" si="12"/>
        <v>0</v>
      </c>
      <c r="AC83" s="47">
        <f t="shared" si="12"/>
        <v>0</v>
      </c>
      <c r="AD83" s="47">
        <f t="shared" si="10"/>
        <v>0</v>
      </c>
      <c r="AE83" s="47">
        <f t="shared" si="10"/>
        <v>0</v>
      </c>
      <c r="AF83" s="47">
        <f t="shared" si="10"/>
        <v>0</v>
      </c>
      <c r="AG83" s="47">
        <f t="shared" si="10"/>
        <v>0</v>
      </c>
      <c r="AH83" s="47">
        <f t="shared" si="13"/>
        <v>0</v>
      </c>
      <c r="AI83" s="47">
        <f t="shared" si="9"/>
        <v>0</v>
      </c>
      <c r="AJ83" s="47">
        <f t="shared" si="5"/>
        <v>0</v>
      </c>
    </row>
    <row r="84" spans="1:36" ht="14.45">
      <c r="A84" s="43" t="s">
        <v>216</v>
      </c>
      <c r="B84" s="43" t="s">
        <v>228</v>
      </c>
      <c r="C84" s="57">
        <v>1</v>
      </c>
      <c r="D84" s="57"/>
      <c r="E84" s="43" t="s">
        <v>236</v>
      </c>
      <c r="F84" s="43"/>
      <c r="G84" s="49" t="s">
        <v>46</v>
      </c>
      <c r="H84" s="43" t="s">
        <v>237</v>
      </c>
      <c r="I84" s="44">
        <v>45292</v>
      </c>
      <c r="J84" s="43" t="s">
        <v>78</v>
      </c>
      <c r="K84" s="43" t="s">
        <v>79</v>
      </c>
      <c r="L84" s="43"/>
      <c r="M84" s="43">
        <v>54</v>
      </c>
      <c r="N84" s="43" t="s">
        <v>50</v>
      </c>
      <c r="O84" s="43" t="s">
        <v>74</v>
      </c>
      <c r="P84" s="43" t="s">
        <v>75</v>
      </c>
      <c r="Q84" s="43" t="s">
        <v>233</v>
      </c>
      <c r="R84" s="43"/>
      <c r="S84" s="43"/>
      <c r="T84" s="43"/>
      <c r="U84" s="43">
        <f>VLOOKUP(E84,'[1]PIB Export Onderhoudsactiviteit'!$E$2:$AK$490,33,FALSE)</f>
        <v>0</v>
      </c>
      <c r="V84" s="43">
        <v>1</v>
      </c>
      <c r="W84" s="43" t="s">
        <v>64</v>
      </c>
      <c r="X84" s="43" t="s">
        <v>80</v>
      </c>
      <c r="Y84" s="7">
        <v>1</v>
      </c>
      <c r="Z84" s="46">
        <v>0</v>
      </c>
      <c r="AA84" s="47"/>
      <c r="AB84" s="47"/>
      <c r="AC84" s="47"/>
      <c r="AD84" s="47">
        <f t="shared" si="10"/>
        <v>0</v>
      </c>
      <c r="AE84" s="47"/>
      <c r="AF84" s="47"/>
      <c r="AG84" s="47"/>
      <c r="AH84" s="47"/>
      <c r="AI84" s="47">
        <f t="shared" si="9"/>
        <v>0</v>
      </c>
      <c r="AJ84" s="47"/>
    </row>
    <row r="85" spans="1:36" ht="14.45">
      <c r="A85" s="43" t="s">
        <v>216</v>
      </c>
      <c r="B85" s="43" t="s">
        <v>238</v>
      </c>
      <c r="C85" s="57">
        <v>1</v>
      </c>
      <c r="D85" s="57"/>
      <c r="E85" s="43" t="s">
        <v>239</v>
      </c>
      <c r="F85" s="43"/>
      <c r="G85" s="49" t="s">
        <v>46</v>
      </c>
      <c r="H85" s="43" t="s">
        <v>240</v>
      </c>
      <c r="I85" s="44">
        <v>45292</v>
      </c>
      <c r="J85" s="43" t="s">
        <v>72</v>
      </c>
      <c r="K85" s="43" t="s">
        <v>73</v>
      </c>
      <c r="L85" s="43"/>
      <c r="M85" s="43">
        <v>54</v>
      </c>
      <c r="N85" s="43" t="s">
        <v>50</v>
      </c>
      <c r="O85" s="43" t="s">
        <v>74</v>
      </c>
      <c r="P85" s="43" t="s">
        <v>75</v>
      </c>
      <c r="Q85" s="43" t="s">
        <v>233</v>
      </c>
      <c r="R85" s="43"/>
      <c r="S85" s="43"/>
      <c r="T85" s="43"/>
      <c r="U85" s="43">
        <f>VLOOKUP(E85,'[1]PIB Export Onderhoudsactiviteit'!$E$2:$AK$490,33,FALSE)</f>
        <v>0</v>
      </c>
      <c r="V85" s="43">
        <v>1</v>
      </c>
      <c r="W85" s="43" t="s">
        <v>64</v>
      </c>
      <c r="X85" s="43" t="s">
        <v>54</v>
      </c>
      <c r="Y85" s="7">
        <v>1</v>
      </c>
      <c r="Z85" s="46">
        <v>0</v>
      </c>
      <c r="AA85" s="47">
        <f>$Z85*$V85*$Y85</f>
        <v>0</v>
      </c>
      <c r="AB85" s="47">
        <f t="shared" si="12"/>
        <v>0</v>
      </c>
      <c r="AC85" s="47">
        <f t="shared" si="12"/>
        <v>0</v>
      </c>
      <c r="AD85" s="47">
        <f t="shared" si="10"/>
        <v>0</v>
      </c>
      <c r="AE85" s="47">
        <f t="shared" si="10"/>
        <v>0</v>
      </c>
      <c r="AF85" s="47">
        <f t="shared" si="10"/>
        <v>0</v>
      </c>
      <c r="AG85" s="47">
        <f t="shared" si="10"/>
        <v>0</v>
      </c>
      <c r="AH85" s="47">
        <f t="shared" si="13"/>
        <v>0</v>
      </c>
      <c r="AI85" s="47">
        <f t="shared" si="9"/>
        <v>0</v>
      </c>
      <c r="AJ85" s="47">
        <f t="shared" si="5"/>
        <v>0</v>
      </c>
    </row>
    <row r="86" spans="1:36" ht="14.45">
      <c r="A86" s="43" t="s">
        <v>216</v>
      </c>
      <c r="B86" s="43" t="s">
        <v>238</v>
      </c>
      <c r="C86" s="57">
        <v>1</v>
      </c>
      <c r="D86" s="57"/>
      <c r="E86" s="43" t="s">
        <v>239</v>
      </c>
      <c r="F86" s="43"/>
      <c r="G86" s="49" t="s">
        <v>46</v>
      </c>
      <c r="H86" s="43" t="s">
        <v>240</v>
      </c>
      <c r="I86" s="44">
        <v>45292</v>
      </c>
      <c r="J86" s="43" t="s">
        <v>78</v>
      </c>
      <c r="K86" s="43" t="s">
        <v>79</v>
      </c>
      <c r="L86" s="43"/>
      <c r="M86" s="43">
        <v>54</v>
      </c>
      <c r="N86" s="43" t="s">
        <v>50</v>
      </c>
      <c r="O86" s="43" t="s">
        <v>74</v>
      </c>
      <c r="P86" s="43" t="s">
        <v>75</v>
      </c>
      <c r="Q86" s="43" t="s">
        <v>233</v>
      </c>
      <c r="R86" s="43"/>
      <c r="S86" s="43"/>
      <c r="T86" s="43"/>
      <c r="U86" s="43">
        <f>VLOOKUP(E86,'[1]PIB Export Onderhoudsactiviteit'!$E$2:$AK$490,33,FALSE)</f>
        <v>0</v>
      </c>
      <c r="V86" s="43">
        <v>1</v>
      </c>
      <c r="W86" s="43" t="s">
        <v>64</v>
      </c>
      <c r="X86" s="43" t="s">
        <v>80</v>
      </c>
      <c r="Y86" s="7">
        <v>1</v>
      </c>
      <c r="Z86" s="46">
        <v>0</v>
      </c>
      <c r="AA86" s="47"/>
      <c r="AB86" s="47"/>
      <c r="AC86" s="47"/>
      <c r="AD86" s="47">
        <f t="shared" si="10"/>
        <v>0</v>
      </c>
      <c r="AE86" s="47"/>
      <c r="AF86" s="47"/>
      <c r="AG86" s="47"/>
      <c r="AH86" s="47"/>
      <c r="AI86" s="47">
        <f t="shared" si="9"/>
        <v>0</v>
      </c>
      <c r="AJ86" s="47"/>
    </row>
    <row r="87" spans="1:36" ht="14.45">
      <c r="A87" s="43" t="s">
        <v>216</v>
      </c>
      <c r="B87" s="43" t="s">
        <v>228</v>
      </c>
      <c r="C87" s="57">
        <v>1</v>
      </c>
      <c r="D87" s="57"/>
      <c r="E87" s="43" t="s">
        <v>241</v>
      </c>
      <c r="F87" s="43"/>
      <c r="G87" s="50" t="s">
        <v>121</v>
      </c>
      <c r="H87" s="43" t="s">
        <v>242</v>
      </c>
      <c r="I87" s="44">
        <v>45292</v>
      </c>
      <c r="J87" s="43" t="s">
        <v>72</v>
      </c>
      <c r="K87" s="43" t="s">
        <v>73</v>
      </c>
      <c r="L87" s="43"/>
      <c r="M87" s="43">
        <v>54</v>
      </c>
      <c r="N87" s="43" t="s">
        <v>50</v>
      </c>
      <c r="O87" s="43" t="s">
        <v>74</v>
      </c>
      <c r="P87" s="43" t="s">
        <v>75</v>
      </c>
      <c r="Q87" s="43" t="s">
        <v>76</v>
      </c>
      <c r="R87" s="43"/>
      <c r="S87" s="43"/>
      <c r="T87" s="43"/>
      <c r="U87" s="43">
        <f>VLOOKUP(E87,'[1]PIB Export Onderhoudsactiviteit'!$E$2:$AK$490,33,FALSE)</f>
        <v>0</v>
      </c>
      <c r="V87" s="43">
        <v>1</v>
      </c>
      <c r="W87" s="43" t="s">
        <v>64</v>
      </c>
      <c r="X87" s="43" t="s">
        <v>54</v>
      </c>
      <c r="Y87" s="7">
        <v>1</v>
      </c>
      <c r="Z87" s="46">
        <v>0</v>
      </c>
      <c r="AA87" s="47">
        <f>$Z87*$V87*$Y87</f>
        <v>0</v>
      </c>
      <c r="AB87" s="47">
        <f t="shared" si="12"/>
        <v>0</v>
      </c>
      <c r="AC87" s="47">
        <f t="shared" si="12"/>
        <v>0</v>
      </c>
      <c r="AD87" s="47">
        <f t="shared" si="10"/>
        <v>0</v>
      </c>
      <c r="AE87" s="47">
        <f t="shared" si="10"/>
        <v>0</v>
      </c>
      <c r="AF87" s="47">
        <f t="shared" si="10"/>
        <v>0</v>
      </c>
      <c r="AG87" s="47">
        <f t="shared" si="10"/>
        <v>0</v>
      </c>
      <c r="AH87" s="47">
        <f t="shared" si="13"/>
        <v>0</v>
      </c>
      <c r="AI87" s="47">
        <f t="shared" si="9"/>
        <v>0</v>
      </c>
      <c r="AJ87" s="47">
        <f t="shared" si="9"/>
        <v>0</v>
      </c>
    </row>
    <row r="88" spans="1:36" ht="14.45">
      <c r="A88" s="43" t="s">
        <v>216</v>
      </c>
      <c r="B88" s="43" t="s">
        <v>228</v>
      </c>
      <c r="C88" s="57">
        <v>1</v>
      </c>
      <c r="D88" s="57"/>
      <c r="E88" s="43" t="s">
        <v>241</v>
      </c>
      <c r="F88" s="43"/>
      <c r="G88" s="50" t="s">
        <v>121</v>
      </c>
      <c r="H88" s="43" t="s">
        <v>242</v>
      </c>
      <c r="I88" s="44">
        <v>45292</v>
      </c>
      <c r="J88" s="43" t="s">
        <v>78</v>
      </c>
      <c r="K88" s="43" t="s">
        <v>79</v>
      </c>
      <c r="L88" s="43"/>
      <c r="M88" s="43">
        <v>54</v>
      </c>
      <c r="N88" s="43" t="s">
        <v>50</v>
      </c>
      <c r="O88" s="43" t="s">
        <v>74</v>
      </c>
      <c r="P88" s="43" t="s">
        <v>75</v>
      </c>
      <c r="Q88" s="43" t="s">
        <v>76</v>
      </c>
      <c r="R88" s="43"/>
      <c r="S88" s="43"/>
      <c r="T88" s="43"/>
      <c r="U88" s="43">
        <f>VLOOKUP(E88,'[1]PIB Export Onderhoudsactiviteit'!$E$2:$AK$490,33,FALSE)</f>
        <v>0</v>
      </c>
      <c r="V88" s="43">
        <v>1</v>
      </c>
      <c r="W88" s="43" t="s">
        <v>64</v>
      </c>
      <c r="X88" s="43" t="s">
        <v>80</v>
      </c>
      <c r="Y88" s="7">
        <v>1</v>
      </c>
      <c r="Z88" s="46">
        <v>0</v>
      </c>
      <c r="AA88" s="47"/>
      <c r="AB88" s="47"/>
      <c r="AC88" s="47"/>
      <c r="AD88" s="47">
        <f t="shared" si="10"/>
        <v>0</v>
      </c>
      <c r="AE88" s="47"/>
      <c r="AF88" s="47"/>
      <c r="AG88" s="47"/>
      <c r="AH88" s="47"/>
      <c r="AI88" s="47">
        <f t="shared" si="9"/>
        <v>0</v>
      </c>
      <c r="AJ88" s="47"/>
    </row>
    <row r="89" spans="1:36" ht="14.45">
      <c r="A89" s="43" t="s">
        <v>216</v>
      </c>
      <c r="B89" s="43" t="s">
        <v>228</v>
      </c>
      <c r="C89" s="57">
        <v>1</v>
      </c>
      <c r="D89" s="57"/>
      <c r="E89" s="43" t="s">
        <v>243</v>
      </c>
      <c r="F89" s="43"/>
      <c r="G89" s="50" t="s">
        <v>121</v>
      </c>
      <c r="H89" s="43" t="s">
        <v>244</v>
      </c>
      <c r="I89" s="44">
        <v>45292</v>
      </c>
      <c r="J89" s="43" t="s">
        <v>72</v>
      </c>
      <c r="K89" s="43" t="s">
        <v>73</v>
      </c>
      <c r="L89" s="43"/>
      <c r="M89" s="43">
        <v>54</v>
      </c>
      <c r="N89" s="43" t="s">
        <v>50</v>
      </c>
      <c r="O89" s="43" t="s">
        <v>74</v>
      </c>
      <c r="P89" s="43" t="s">
        <v>75</v>
      </c>
      <c r="Q89" s="43" t="s">
        <v>76</v>
      </c>
      <c r="R89" s="43"/>
      <c r="S89" s="43"/>
      <c r="T89" s="43"/>
      <c r="U89" s="43">
        <f>VLOOKUP(E89,'[1]PIB Export Onderhoudsactiviteit'!$E$2:$AK$490,33,FALSE)</f>
        <v>0</v>
      </c>
      <c r="V89" s="43">
        <v>1</v>
      </c>
      <c r="W89" s="43" t="s">
        <v>64</v>
      </c>
      <c r="X89" s="43" t="s">
        <v>54</v>
      </c>
      <c r="Y89" s="7">
        <v>1</v>
      </c>
      <c r="Z89" s="46">
        <v>0</v>
      </c>
      <c r="AA89" s="47">
        <f>$Z89*$V89*$Y89</f>
        <v>0</v>
      </c>
      <c r="AB89" s="47">
        <f t="shared" si="12"/>
        <v>0</v>
      </c>
      <c r="AC89" s="47">
        <f t="shared" si="12"/>
        <v>0</v>
      </c>
      <c r="AD89" s="47">
        <f t="shared" si="10"/>
        <v>0</v>
      </c>
      <c r="AE89" s="47">
        <f t="shared" si="10"/>
        <v>0</v>
      </c>
      <c r="AF89" s="47">
        <f t="shared" si="10"/>
        <v>0</v>
      </c>
      <c r="AG89" s="47">
        <f t="shared" si="10"/>
        <v>0</v>
      </c>
      <c r="AH89" s="47">
        <f t="shared" si="13"/>
        <v>0</v>
      </c>
      <c r="AI89" s="47">
        <f t="shared" si="9"/>
        <v>0</v>
      </c>
      <c r="AJ89" s="47">
        <f t="shared" si="9"/>
        <v>0</v>
      </c>
    </row>
    <row r="90" spans="1:36" ht="14.45">
      <c r="A90" s="43" t="s">
        <v>216</v>
      </c>
      <c r="B90" s="43" t="s">
        <v>228</v>
      </c>
      <c r="C90" s="57">
        <v>1</v>
      </c>
      <c r="D90" s="57"/>
      <c r="E90" s="43" t="s">
        <v>243</v>
      </c>
      <c r="F90" s="43"/>
      <c r="G90" s="50" t="s">
        <v>121</v>
      </c>
      <c r="H90" s="43" t="s">
        <v>244</v>
      </c>
      <c r="I90" s="44">
        <v>45292</v>
      </c>
      <c r="J90" s="43" t="s">
        <v>78</v>
      </c>
      <c r="K90" s="43" t="s">
        <v>79</v>
      </c>
      <c r="L90" s="43"/>
      <c r="M90" s="43">
        <v>54</v>
      </c>
      <c r="N90" s="43" t="s">
        <v>50</v>
      </c>
      <c r="O90" s="43" t="s">
        <v>74</v>
      </c>
      <c r="P90" s="43" t="s">
        <v>75</v>
      </c>
      <c r="Q90" s="43" t="s">
        <v>76</v>
      </c>
      <c r="R90" s="43"/>
      <c r="S90" s="43"/>
      <c r="T90" s="43"/>
      <c r="U90" s="43">
        <f>VLOOKUP(E90,'[1]PIB Export Onderhoudsactiviteit'!$E$2:$AK$490,33,FALSE)</f>
        <v>0</v>
      </c>
      <c r="V90" s="43">
        <v>1</v>
      </c>
      <c r="W90" s="43" t="s">
        <v>64</v>
      </c>
      <c r="X90" s="43" t="s">
        <v>80</v>
      </c>
      <c r="Y90" s="7">
        <v>1</v>
      </c>
      <c r="Z90" s="46">
        <v>0</v>
      </c>
      <c r="AA90" s="47"/>
      <c r="AB90" s="47"/>
      <c r="AC90" s="47"/>
      <c r="AD90" s="47">
        <f t="shared" si="10"/>
        <v>0</v>
      </c>
      <c r="AE90" s="47"/>
      <c r="AF90" s="47"/>
      <c r="AG90" s="47"/>
      <c r="AH90" s="47"/>
      <c r="AI90" s="47">
        <f t="shared" si="9"/>
        <v>0</v>
      </c>
      <c r="AJ90" s="47"/>
    </row>
    <row r="91" spans="1:36" ht="14.45">
      <c r="A91" s="43" t="s">
        <v>216</v>
      </c>
      <c r="B91" s="43" t="s">
        <v>245</v>
      </c>
      <c r="C91" s="48">
        <v>1</v>
      </c>
      <c r="D91" s="43" t="s">
        <v>246</v>
      </c>
      <c r="E91" s="43" t="s">
        <v>247</v>
      </c>
      <c r="F91" s="43"/>
      <c r="G91" s="49" t="s">
        <v>46</v>
      </c>
      <c r="H91" s="43" t="s">
        <v>248</v>
      </c>
      <c r="I91" s="44">
        <v>45292</v>
      </c>
      <c r="J91" s="43" t="s">
        <v>72</v>
      </c>
      <c r="K91" s="43" t="s">
        <v>73</v>
      </c>
      <c r="L91" s="43"/>
      <c r="M91" s="43">
        <v>54</v>
      </c>
      <c r="N91" s="43" t="s">
        <v>50</v>
      </c>
      <c r="O91" s="43" t="s">
        <v>74</v>
      </c>
      <c r="P91" s="43" t="s">
        <v>75</v>
      </c>
      <c r="Q91" s="43" t="s">
        <v>233</v>
      </c>
      <c r="R91" s="43"/>
      <c r="S91" s="43"/>
      <c r="T91" s="43"/>
      <c r="U91" s="43">
        <f>VLOOKUP(E91,'[1]PIB Export Onderhoudsactiviteit'!$E$2:$AK$490,33,FALSE)</f>
        <v>0</v>
      </c>
      <c r="V91" s="43">
        <v>1</v>
      </c>
      <c r="W91" s="43" t="s">
        <v>64</v>
      </c>
      <c r="X91" s="43" t="s">
        <v>54</v>
      </c>
      <c r="Y91" s="7">
        <v>1</v>
      </c>
      <c r="Z91" s="46">
        <v>0</v>
      </c>
      <c r="AA91" s="47">
        <f>$Z91*$V91*$Y91</f>
        <v>0</v>
      </c>
      <c r="AB91" s="47">
        <f t="shared" si="12"/>
        <v>0</v>
      </c>
      <c r="AC91" s="47">
        <f t="shared" si="12"/>
        <v>0</v>
      </c>
      <c r="AD91" s="47">
        <f t="shared" si="10"/>
        <v>0</v>
      </c>
      <c r="AE91" s="47">
        <f t="shared" si="10"/>
        <v>0</v>
      </c>
      <c r="AF91" s="47">
        <f t="shared" si="10"/>
        <v>0</v>
      </c>
      <c r="AG91" s="47">
        <f t="shared" si="10"/>
        <v>0</v>
      </c>
      <c r="AH91" s="47">
        <f t="shared" si="13"/>
        <v>0</v>
      </c>
      <c r="AI91" s="47">
        <f t="shared" si="9"/>
        <v>0</v>
      </c>
      <c r="AJ91" s="47">
        <f t="shared" si="9"/>
        <v>0</v>
      </c>
    </row>
    <row r="92" spans="1:36" ht="14.45">
      <c r="A92" s="43" t="s">
        <v>216</v>
      </c>
      <c r="B92" s="43" t="s">
        <v>245</v>
      </c>
      <c r="C92" s="48">
        <v>1</v>
      </c>
      <c r="D92" s="43" t="s">
        <v>246</v>
      </c>
      <c r="E92" s="43" t="s">
        <v>247</v>
      </c>
      <c r="F92" s="43"/>
      <c r="G92" s="49" t="s">
        <v>46</v>
      </c>
      <c r="H92" s="43" t="s">
        <v>248</v>
      </c>
      <c r="I92" s="44">
        <v>45292</v>
      </c>
      <c r="J92" s="43" t="s">
        <v>78</v>
      </c>
      <c r="K92" s="43" t="s">
        <v>79</v>
      </c>
      <c r="L92" s="43"/>
      <c r="M92" s="43">
        <v>54</v>
      </c>
      <c r="N92" s="43" t="s">
        <v>50</v>
      </c>
      <c r="O92" s="43" t="s">
        <v>74</v>
      </c>
      <c r="P92" s="43" t="s">
        <v>75</v>
      </c>
      <c r="Q92" s="43" t="s">
        <v>233</v>
      </c>
      <c r="R92" s="43"/>
      <c r="S92" s="43"/>
      <c r="T92" s="43"/>
      <c r="U92" s="43">
        <f>VLOOKUP(E92,'[1]PIB Export Onderhoudsactiviteit'!$E$2:$AK$490,33,FALSE)</f>
        <v>0</v>
      </c>
      <c r="V92" s="43">
        <v>1</v>
      </c>
      <c r="W92" s="43" t="s">
        <v>64</v>
      </c>
      <c r="X92" s="43" t="s">
        <v>80</v>
      </c>
      <c r="Y92" s="7">
        <v>1</v>
      </c>
      <c r="Z92" s="46">
        <v>0</v>
      </c>
      <c r="AA92" s="47"/>
      <c r="AB92" s="47"/>
      <c r="AC92" s="47"/>
      <c r="AD92" s="47">
        <f t="shared" si="10"/>
        <v>0</v>
      </c>
      <c r="AE92" s="47"/>
      <c r="AF92" s="47"/>
      <c r="AG92" s="47"/>
      <c r="AH92" s="47"/>
      <c r="AI92" s="47">
        <f t="shared" si="9"/>
        <v>0</v>
      </c>
      <c r="AJ92" s="47"/>
    </row>
    <row r="93" spans="1:36" ht="14.45">
      <c r="A93" s="43" t="s">
        <v>216</v>
      </c>
      <c r="B93" s="43" t="s">
        <v>245</v>
      </c>
      <c r="C93" s="48">
        <v>1</v>
      </c>
      <c r="D93" s="43" t="s">
        <v>246</v>
      </c>
      <c r="E93" s="43" t="s">
        <v>249</v>
      </c>
      <c r="F93" s="43"/>
      <c r="G93" s="50" t="s">
        <v>121</v>
      </c>
      <c r="H93" s="43" t="s">
        <v>250</v>
      </c>
      <c r="I93" s="44">
        <v>45292</v>
      </c>
      <c r="J93" s="43" t="s">
        <v>72</v>
      </c>
      <c r="K93" s="43" t="s">
        <v>73</v>
      </c>
      <c r="L93" s="43"/>
      <c r="M93" s="43">
        <v>54</v>
      </c>
      <c r="N93" s="43" t="s">
        <v>50</v>
      </c>
      <c r="O93" s="43" t="s">
        <v>74</v>
      </c>
      <c r="P93" s="43" t="s">
        <v>75</v>
      </c>
      <c r="Q93" s="43"/>
      <c r="R93" s="43"/>
      <c r="S93" s="43"/>
      <c r="T93" s="43"/>
      <c r="U93" s="43">
        <f>VLOOKUP(E93,'[1]PIB Export Onderhoudsactiviteit'!$E$2:$AK$490,33,FALSE)</f>
        <v>0</v>
      </c>
      <c r="V93" s="43">
        <v>1</v>
      </c>
      <c r="W93" s="43" t="s">
        <v>64</v>
      </c>
      <c r="X93" s="43" t="s">
        <v>54</v>
      </c>
      <c r="Y93" s="7">
        <v>1</v>
      </c>
      <c r="Z93" s="46">
        <v>0</v>
      </c>
      <c r="AA93" s="47">
        <f>$Z93*$V93*$Y93</f>
        <v>0</v>
      </c>
      <c r="AB93" s="47">
        <f t="shared" si="12"/>
        <v>0</v>
      </c>
      <c r="AC93" s="47">
        <f t="shared" si="12"/>
        <v>0</v>
      </c>
      <c r="AD93" s="47">
        <f t="shared" si="10"/>
        <v>0</v>
      </c>
      <c r="AE93" s="47">
        <f t="shared" si="10"/>
        <v>0</v>
      </c>
      <c r="AF93" s="47">
        <f t="shared" si="10"/>
        <v>0</v>
      </c>
      <c r="AG93" s="47">
        <f t="shared" si="10"/>
        <v>0</v>
      </c>
      <c r="AH93" s="47">
        <f t="shared" si="13"/>
        <v>0</v>
      </c>
      <c r="AI93" s="47">
        <f t="shared" si="9"/>
        <v>0</v>
      </c>
      <c r="AJ93" s="47">
        <f t="shared" si="9"/>
        <v>0</v>
      </c>
    </row>
    <row r="94" spans="1:36" ht="14.45">
      <c r="A94" s="43" t="s">
        <v>216</v>
      </c>
      <c r="B94" s="43" t="s">
        <v>245</v>
      </c>
      <c r="C94" s="48">
        <v>1</v>
      </c>
      <c r="D94" s="43" t="s">
        <v>246</v>
      </c>
      <c r="E94" s="43" t="s">
        <v>249</v>
      </c>
      <c r="F94" s="43"/>
      <c r="G94" s="50" t="s">
        <v>121</v>
      </c>
      <c r="H94" s="43" t="s">
        <v>250</v>
      </c>
      <c r="I94" s="44">
        <v>45292</v>
      </c>
      <c r="J94" s="43" t="s">
        <v>78</v>
      </c>
      <c r="K94" s="43" t="s">
        <v>79</v>
      </c>
      <c r="L94" s="43"/>
      <c r="M94" s="43">
        <v>54</v>
      </c>
      <c r="N94" s="43" t="s">
        <v>50</v>
      </c>
      <c r="O94" s="43" t="s">
        <v>74</v>
      </c>
      <c r="P94" s="43" t="s">
        <v>75</v>
      </c>
      <c r="Q94" s="43"/>
      <c r="R94" s="43"/>
      <c r="S94" s="43"/>
      <c r="T94" s="43"/>
      <c r="U94" s="43">
        <f>VLOOKUP(E94,'[1]PIB Export Onderhoudsactiviteit'!$E$2:$AK$490,33,FALSE)</f>
        <v>0</v>
      </c>
      <c r="V94" s="43">
        <v>1</v>
      </c>
      <c r="W94" s="43" t="s">
        <v>64</v>
      </c>
      <c r="X94" s="43" t="s">
        <v>80</v>
      </c>
      <c r="Y94" s="7">
        <v>1</v>
      </c>
      <c r="Z94" s="46">
        <v>0</v>
      </c>
      <c r="AA94" s="47"/>
      <c r="AB94" s="47"/>
      <c r="AC94" s="47"/>
      <c r="AD94" s="47">
        <f t="shared" si="10"/>
        <v>0</v>
      </c>
      <c r="AE94" s="47"/>
      <c r="AF94" s="47"/>
      <c r="AG94" s="47"/>
      <c r="AH94" s="47"/>
      <c r="AI94" s="47">
        <f t="shared" si="9"/>
        <v>0</v>
      </c>
      <c r="AJ94" s="47"/>
    </row>
    <row r="95" spans="1:36" ht="14.45">
      <c r="A95" s="43" t="s">
        <v>216</v>
      </c>
      <c r="B95" s="43" t="s">
        <v>245</v>
      </c>
      <c r="C95" s="48">
        <v>1</v>
      </c>
      <c r="D95" s="43" t="s">
        <v>246</v>
      </c>
      <c r="E95" s="43" t="s">
        <v>251</v>
      </c>
      <c r="F95" s="43"/>
      <c r="G95" s="49" t="s">
        <v>46</v>
      </c>
      <c r="H95" s="43" t="s">
        <v>252</v>
      </c>
      <c r="I95" s="44">
        <v>45292</v>
      </c>
      <c r="J95" s="43" t="s">
        <v>72</v>
      </c>
      <c r="K95" s="43" t="s">
        <v>73</v>
      </c>
      <c r="L95" s="43"/>
      <c r="M95" s="43">
        <v>54</v>
      </c>
      <c r="N95" s="43" t="s">
        <v>50</v>
      </c>
      <c r="O95" s="43" t="s">
        <v>74</v>
      </c>
      <c r="P95" s="43" t="s">
        <v>75</v>
      </c>
      <c r="Q95" s="43" t="s">
        <v>233</v>
      </c>
      <c r="R95" s="43"/>
      <c r="S95" s="43"/>
      <c r="T95" s="43"/>
      <c r="U95" s="43">
        <f>VLOOKUP(E95,'[1]PIB Export Onderhoudsactiviteit'!$E$2:$AK$490,33,FALSE)</f>
        <v>0</v>
      </c>
      <c r="V95" s="43">
        <v>1</v>
      </c>
      <c r="W95" s="43" t="s">
        <v>64</v>
      </c>
      <c r="X95" s="43" t="s">
        <v>54</v>
      </c>
      <c r="Y95" s="7">
        <v>1</v>
      </c>
      <c r="Z95" s="46">
        <v>0</v>
      </c>
      <c r="AA95" s="47">
        <f>$Z95*$V95*$Y95</f>
        <v>0</v>
      </c>
      <c r="AB95" s="47">
        <f t="shared" si="12"/>
        <v>0</v>
      </c>
      <c r="AC95" s="47">
        <f t="shared" si="12"/>
        <v>0</v>
      </c>
      <c r="AD95" s="47">
        <f t="shared" si="10"/>
        <v>0</v>
      </c>
      <c r="AE95" s="47">
        <f t="shared" si="10"/>
        <v>0</v>
      </c>
      <c r="AF95" s="47">
        <f t="shared" si="10"/>
        <v>0</v>
      </c>
      <c r="AG95" s="47">
        <f t="shared" si="10"/>
        <v>0</v>
      </c>
      <c r="AH95" s="47">
        <f t="shared" si="13"/>
        <v>0</v>
      </c>
      <c r="AI95" s="47">
        <f t="shared" si="9"/>
        <v>0</v>
      </c>
      <c r="AJ95" s="47">
        <f t="shared" si="9"/>
        <v>0</v>
      </c>
    </row>
    <row r="96" spans="1:36" ht="14.45">
      <c r="A96" s="43" t="s">
        <v>216</v>
      </c>
      <c r="B96" s="43" t="s">
        <v>245</v>
      </c>
      <c r="C96" s="48">
        <v>1</v>
      </c>
      <c r="D96" s="43" t="s">
        <v>246</v>
      </c>
      <c r="E96" s="43" t="s">
        <v>251</v>
      </c>
      <c r="F96" s="43"/>
      <c r="G96" s="49" t="s">
        <v>46</v>
      </c>
      <c r="H96" s="43" t="s">
        <v>252</v>
      </c>
      <c r="I96" s="44">
        <v>45292</v>
      </c>
      <c r="J96" s="43" t="s">
        <v>78</v>
      </c>
      <c r="K96" s="43" t="s">
        <v>79</v>
      </c>
      <c r="L96" s="43"/>
      <c r="M96" s="43">
        <v>54</v>
      </c>
      <c r="N96" s="43" t="s">
        <v>50</v>
      </c>
      <c r="O96" s="43" t="s">
        <v>74</v>
      </c>
      <c r="P96" s="43" t="s">
        <v>75</v>
      </c>
      <c r="Q96" s="43" t="s">
        <v>233</v>
      </c>
      <c r="R96" s="43"/>
      <c r="S96" s="43"/>
      <c r="T96" s="43"/>
      <c r="U96" s="43">
        <f>VLOOKUP(E96,'[1]PIB Export Onderhoudsactiviteit'!$E$2:$AK$490,33,FALSE)</f>
        <v>0</v>
      </c>
      <c r="V96" s="43">
        <v>1</v>
      </c>
      <c r="W96" s="43" t="s">
        <v>64</v>
      </c>
      <c r="X96" s="43" t="s">
        <v>80</v>
      </c>
      <c r="Y96" s="7">
        <v>1</v>
      </c>
      <c r="Z96" s="46">
        <v>0</v>
      </c>
      <c r="AA96" s="47"/>
      <c r="AB96" s="47"/>
      <c r="AC96" s="47"/>
      <c r="AD96" s="47">
        <f t="shared" si="10"/>
        <v>0</v>
      </c>
      <c r="AE96" s="47"/>
      <c r="AF96" s="47"/>
      <c r="AG96" s="47"/>
      <c r="AH96" s="47"/>
      <c r="AI96" s="47">
        <f t="shared" si="9"/>
        <v>0</v>
      </c>
      <c r="AJ96" s="47"/>
    </row>
    <row r="97" spans="1:36" ht="14.45">
      <c r="A97" s="43" t="s">
        <v>216</v>
      </c>
      <c r="B97" s="43" t="s">
        <v>253</v>
      </c>
      <c r="C97" s="57">
        <v>5</v>
      </c>
      <c r="D97" s="57"/>
      <c r="E97" s="43" t="s">
        <v>254</v>
      </c>
      <c r="F97" s="43"/>
      <c r="G97" s="49" t="s">
        <v>46</v>
      </c>
      <c r="H97" s="43" t="s">
        <v>255</v>
      </c>
      <c r="I97" s="44">
        <v>45292</v>
      </c>
      <c r="J97" s="43" t="s">
        <v>72</v>
      </c>
      <c r="K97" s="43" t="s">
        <v>73</v>
      </c>
      <c r="L97" s="43"/>
      <c r="M97" s="43">
        <v>54</v>
      </c>
      <c r="N97" s="43" t="s">
        <v>50</v>
      </c>
      <c r="O97" s="43" t="s">
        <v>74</v>
      </c>
      <c r="P97" s="43" t="s">
        <v>75</v>
      </c>
      <c r="Q97" s="43" t="s">
        <v>225</v>
      </c>
      <c r="R97" s="43"/>
      <c r="S97" s="43"/>
      <c r="T97" s="43">
        <v>2002</v>
      </c>
      <c r="U97" s="43">
        <f>VLOOKUP(E97,'[1]PIB Export Onderhoudsactiviteit'!$E$2:$AK$490,33,FALSE)</f>
        <v>0</v>
      </c>
      <c r="V97" s="43">
        <v>1</v>
      </c>
      <c r="W97" s="43" t="s">
        <v>64</v>
      </c>
      <c r="X97" s="43" t="s">
        <v>54</v>
      </c>
      <c r="Y97" s="7">
        <v>1</v>
      </c>
      <c r="Z97" s="46">
        <v>0</v>
      </c>
      <c r="AA97" s="47">
        <f>$Z97*$V97*$Y97</f>
        <v>0</v>
      </c>
      <c r="AB97" s="47">
        <f t="shared" si="12"/>
        <v>0</v>
      </c>
      <c r="AC97" s="47">
        <f t="shared" si="12"/>
        <v>0</v>
      </c>
      <c r="AD97" s="47">
        <f t="shared" si="10"/>
        <v>0</v>
      </c>
      <c r="AE97" s="47">
        <f t="shared" si="10"/>
        <v>0</v>
      </c>
      <c r="AF97" s="47">
        <f t="shared" si="10"/>
        <v>0</v>
      </c>
      <c r="AG97" s="47">
        <f t="shared" si="10"/>
        <v>0</v>
      </c>
      <c r="AH97" s="47">
        <f t="shared" si="13"/>
        <v>0</v>
      </c>
      <c r="AI97" s="47">
        <f t="shared" si="9"/>
        <v>0</v>
      </c>
      <c r="AJ97" s="47">
        <f t="shared" si="9"/>
        <v>0</v>
      </c>
    </row>
    <row r="98" spans="1:36" ht="14.45">
      <c r="A98" s="43" t="s">
        <v>216</v>
      </c>
      <c r="B98" s="43" t="s">
        <v>253</v>
      </c>
      <c r="C98" s="57">
        <v>5</v>
      </c>
      <c r="D98" s="57"/>
      <c r="E98" s="43" t="s">
        <v>254</v>
      </c>
      <c r="F98" s="43"/>
      <c r="G98" s="49" t="s">
        <v>46</v>
      </c>
      <c r="H98" s="43" t="s">
        <v>255</v>
      </c>
      <c r="I98" s="44">
        <v>45292</v>
      </c>
      <c r="J98" s="43" t="s">
        <v>78</v>
      </c>
      <c r="K98" s="43" t="s">
        <v>79</v>
      </c>
      <c r="L98" s="43"/>
      <c r="M98" s="43">
        <v>54</v>
      </c>
      <c r="N98" s="43" t="s">
        <v>50</v>
      </c>
      <c r="O98" s="43" t="s">
        <v>74</v>
      </c>
      <c r="P98" s="43" t="s">
        <v>75</v>
      </c>
      <c r="Q98" s="43" t="s">
        <v>225</v>
      </c>
      <c r="R98" s="43"/>
      <c r="S98" s="43"/>
      <c r="T98" s="43">
        <v>2002</v>
      </c>
      <c r="U98" s="43">
        <f>VLOOKUP(E98,'[1]PIB Export Onderhoudsactiviteit'!$E$2:$AK$490,33,FALSE)</f>
        <v>0</v>
      </c>
      <c r="V98" s="43">
        <v>1</v>
      </c>
      <c r="W98" s="43" t="s">
        <v>64</v>
      </c>
      <c r="X98" s="43" t="s">
        <v>80</v>
      </c>
      <c r="Y98" s="7">
        <v>1</v>
      </c>
      <c r="Z98" s="46">
        <v>0</v>
      </c>
      <c r="AA98" s="47"/>
      <c r="AB98" s="47"/>
      <c r="AC98" s="47"/>
      <c r="AD98" s="47">
        <f t="shared" si="10"/>
        <v>0</v>
      </c>
      <c r="AE98" s="47"/>
      <c r="AF98" s="47"/>
      <c r="AG98" s="47"/>
      <c r="AH98" s="47"/>
      <c r="AI98" s="47">
        <f t="shared" si="9"/>
        <v>0</v>
      </c>
      <c r="AJ98" s="47"/>
    </row>
    <row r="99" spans="1:36" ht="14.45">
      <c r="A99" s="43" t="s">
        <v>216</v>
      </c>
      <c r="B99" s="43" t="s">
        <v>256</v>
      </c>
      <c r="C99" s="48">
        <v>5</v>
      </c>
      <c r="D99" s="43" t="s">
        <v>257</v>
      </c>
      <c r="E99" s="43" t="s">
        <v>258</v>
      </c>
      <c r="F99" s="43"/>
      <c r="G99" s="49" t="s">
        <v>46</v>
      </c>
      <c r="H99" s="43" t="s">
        <v>259</v>
      </c>
      <c r="I99" s="44">
        <v>45292</v>
      </c>
      <c r="J99" s="43" t="s">
        <v>72</v>
      </c>
      <c r="K99" s="43" t="s">
        <v>73</v>
      </c>
      <c r="L99" s="43"/>
      <c r="M99" s="43">
        <v>54</v>
      </c>
      <c r="N99" s="43" t="s">
        <v>50</v>
      </c>
      <c r="O99" s="43" t="s">
        <v>74</v>
      </c>
      <c r="P99" s="43" t="s">
        <v>75</v>
      </c>
      <c r="Q99" s="43" t="s">
        <v>76</v>
      </c>
      <c r="R99" s="43"/>
      <c r="S99" s="43"/>
      <c r="T99" s="43"/>
      <c r="U99" s="43">
        <f>VLOOKUP(E99,'[1]PIB Export Onderhoudsactiviteit'!$E$2:$AK$490,33,FALSE)</f>
        <v>0</v>
      </c>
      <c r="V99" s="43">
        <v>1</v>
      </c>
      <c r="W99" s="43" t="s">
        <v>64</v>
      </c>
      <c r="X99" s="43" t="s">
        <v>54</v>
      </c>
      <c r="Y99" s="7">
        <v>1</v>
      </c>
      <c r="Z99" s="46">
        <v>0</v>
      </c>
      <c r="AA99" s="47">
        <f>$Z99*$V99*$Y99</f>
        <v>0</v>
      </c>
      <c r="AB99" s="47">
        <f t="shared" si="12"/>
        <v>0</v>
      </c>
      <c r="AC99" s="47">
        <f t="shared" si="12"/>
        <v>0</v>
      </c>
      <c r="AD99" s="47">
        <f t="shared" si="10"/>
        <v>0</v>
      </c>
      <c r="AE99" s="47">
        <f t="shared" si="10"/>
        <v>0</v>
      </c>
      <c r="AF99" s="47">
        <f t="shared" si="10"/>
        <v>0</v>
      </c>
      <c r="AG99" s="47">
        <f t="shared" si="10"/>
        <v>0</v>
      </c>
      <c r="AH99" s="47">
        <f t="shared" si="13"/>
        <v>0</v>
      </c>
      <c r="AI99" s="47">
        <f t="shared" si="9"/>
        <v>0</v>
      </c>
      <c r="AJ99" s="47">
        <f t="shared" si="9"/>
        <v>0</v>
      </c>
    </row>
    <row r="100" spans="1:36" ht="14.45">
      <c r="A100" s="43" t="s">
        <v>216</v>
      </c>
      <c r="B100" s="43" t="s">
        <v>256</v>
      </c>
      <c r="C100" s="48">
        <v>5</v>
      </c>
      <c r="D100" s="43" t="s">
        <v>257</v>
      </c>
      <c r="E100" s="43" t="s">
        <v>258</v>
      </c>
      <c r="F100" s="43"/>
      <c r="G100" s="49" t="s">
        <v>46</v>
      </c>
      <c r="H100" s="43" t="s">
        <v>259</v>
      </c>
      <c r="I100" s="44">
        <v>45292</v>
      </c>
      <c r="J100" s="43" t="s">
        <v>78</v>
      </c>
      <c r="K100" s="43" t="s">
        <v>79</v>
      </c>
      <c r="L100" s="43"/>
      <c r="M100" s="43">
        <v>54</v>
      </c>
      <c r="N100" s="43" t="s">
        <v>50</v>
      </c>
      <c r="O100" s="43" t="s">
        <v>74</v>
      </c>
      <c r="P100" s="43" t="s">
        <v>75</v>
      </c>
      <c r="Q100" s="43" t="s">
        <v>76</v>
      </c>
      <c r="R100" s="43"/>
      <c r="S100" s="43"/>
      <c r="T100" s="43"/>
      <c r="U100" s="43">
        <f>VLOOKUP(E100,'[1]PIB Export Onderhoudsactiviteit'!$E$2:$AK$490,33,FALSE)</f>
        <v>0</v>
      </c>
      <c r="V100" s="43">
        <v>1</v>
      </c>
      <c r="W100" s="43" t="s">
        <v>64</v>
      </c>
      <c r="X100" s="43" t="s">
        <v>80</v>
      </c>
      <c r="Y100" s="7">
        <v>1</v>
      </c>
      <c r="Z100" s="46">
        <v>0</v>
      </c>
      <c r="AA100" s="47"/>
      <c r="AB100" s="47"/>
      <c r="AC100" s="47"/>
      <c r="AD100" s="47">
        <f t="shared" si="10"/>
        <v>0</v>
      </c>
      <c r="AE100" s="47"/>
      <c r="AF100" s="47"/>
      <c r="AG100" s="47"/>
      <c r="AH100" s="47"/>
      <c r="AI100" s="47">
        <f t="shared" si="9"/>
        <v>0</v>
      </c>
      <c r="AJ100" s="47"/>
    </row>
    <row r="101" spans="1:36" ht="14.45">
      <c r="A101" s="43" t="s">
        <v>216</v>
      </c>
      <c r="B101" s="43" t="s">
        <v>260</v>
      </c>
      <c r="C101" s="57">
        <v>5</v>
      </c>
      <c r="D101" s="57"/>
      <c r="E101" s="43" t="s">
        <v>261</v>
      </c>
      <c r="F101" s="43"/>
      <c r="G101" s="50" t="s">
        <v>121</v>
      </c>
      <c r="H101" s="43" t="s">
        <v>262</v>
      </c>
      <c r="I101" s="44">
        <v>45292</v>
      </c>
      <c r="J101" s="43" t="s">
        <v>72</v>
      </c>
      <c r="K101" s="43" t="s">
        <v>73</v>
      </c>
      <c r="L101" s="43"/>
      <c r="M101" s="43">
        <v>54</v>
      </c>
      <c r="N101" s="43" t="s">
        <v>50</v>
      </c>
      <c r="O101" s="43" t="s">
        <v>74</v>
      </c>
      <c r="P101" s="43" t="s">
        <v>75</v>
      </c>
      <c r="Q101" s="43" t="s">
        <v>233</v>
      </c>
      <c r="R101" s="43"/>
      <c r="S101" s="43"/>
      <c r="T101" s="43"/>
      <c r="U101" s="43">
        <f>VLOOKUP(E101,'[1]PIB Export Onderhoudsactiviteit'!$E$2:$AK$490,33,FALSE)</f>
        <v>0</v>
      </c>
      <c r="V101" s="43">
        <v>1</v>
      </c>
      <c r="W101" s="43" t="s">
        <v>64</v>
      </c>
      <c r="X101" s="43" t="s">
        <v>54</v>
      </c>
      <c r="Y101" s="7">
        <v>1</v>
      </c>
      <c r="Z101" s="46">
        <v>0</v>
      </c>
      <c r="AA101" s="47">
        <f>$Z101*$V101*$Y101</f>
        <v>0</v>
      </c>
      <c r="AB101" s="47">
        <f t="shared" si="12"/>
        <v>0</v>
      </c>
      <c r="AC101" s="47">
        <f t="shared" si="12"/>
        <v>0</v>
      </c>
      <c r="AD101" s="47">
        <f t="shared" si="10"/>
        <v>0</v>
      </c>
      <c r="AE101" s="47">
        <f t="shared" si="10"/>
        <v>0</v>
      </c>
      <c r="AF101" s="47">
        <f t="shared" si="10"/>
        <v>0</v>
      </c>
      <c r="AG101" s="47">
        <f t="shared" si="10"/>
        <v>0</v>
      </c>
      <c r="AH101" s="47">
        <f t="shared" si="13"/>
        <v>0</v>
      </c>
      <c r="AI101" s="47">
        <f t="shared" si="9"/>
        <v>0</v>
      </c>
      <c r="AJ101" s="47">
        <f t="shared" si="9"/>
        <v>0</v>
      </c>
    </row>
    <row r="102" spans="1:36" ht="14.45">
      <c r="A102" s="43" t="s">
        <v>216</v>
      </c>
      <c r="B102" s="43" t="s">
        <v>260</v>
      </c>
      <c r="C102" s="57">
        <v>5</v>
      </c>
      <c r="D102" s="57"/>
      <c r="E102" s="43" t="s">
        <v>261</v>
      </c>
      <c r="F102" s="43"/>
      <c r="G102" s="50" t="s">
        <v>121</v>
      </c>
      <c r="H102" s="43" t="s">
        <v>262</v>
      </c>
      <c r="I102" s="44">
        <v>45292</v>
      </c>
      <c r="J102" s="43" t="s">
        <v>78</v>
      </c>
      <c r="K102" s="43" t="s">
        <v>79</v>
      </c>
      <c r="L102" s="43"/>
      <c r="M102" s="43">
        <v>54</v>
      </c>
      <c r="N102" s="43" t="s">
        <v>50</v>
      </c>
      <c r="O102" s="43" t="s">
        <v>74</v>
      </c>
      <c r="P102" s="43" t="s">
        <v>75</v>
      </c>
      <c r="Q102" s="43" t="s">
        <v>233</v>
      </c>
      <c r="R102" s="43"/>
      <c r="S102" s="43"/>
      <c r="T102" s="43"/>
      <c r="U102" s="43">
        <f>VLOOKUP(E102,'[1]PIB Export Onderhoudsactiviteit'!$E$2:$AK$490,33,FALSE)</f>
        <v>0</v>
      </c>
      <c r="V102" s="43">
        <v>1</v>
      </c>
      <c r="W102" s="43" t="s">
        <v>64</v>
      </c>
      <c r="X102" s="43" t="s">
        <v>80</v>
      </c>
      <c r="Y102" s="7">
        <v>1</v>
      </c>
      <c r="Z102" s="46">
        <v>0</v>
      </c>
      <c r="AA102" s="47"/>
      <c r="AB102" s="47"/>
      <c r="AC102" s="47"/>
      <c r="AD102" s="47">
        <f t="shared" si="10"/>
        <v>0</v>
      </c>
      <c r="AE102" s="47"/>
      <c r="AF102" s="47"/>
      <c r="AG102" s="47"/>
      <c r="AH102" s="47"/>
      <c r="AI102" s="47">
        <f t="shared" si="9"/>
        <v>0</v>
      </c>
      <c r="AJ102" s="47"/>
    </row>
    <row r="103" spans="1:36" ht="14.45">
      <c r="A103" s="43" t="s">
        <v>216</v>
      </c>
      <c r="B103" s="43" t="s">
        <v>260</v>
      </c>
      <c r="C103" s="57">
        <v>5</v>
      </c>
      <c r="D103" s="57"/>
      <c r="E103" s="43" t="s">
        <v>263</v>
      </c>
      <c r="F103" s="43"/>
      <c r="G103" s="50" t="s">
        <v>121</v>
      </c>
      <c r="H103" s="43" t="s">
        <v>264</v>
      </c>
      <c r="I103" s="44">
        <v>45292</v>
      </c>
      <c r="J103" s="43" t="s">
        <v>72</v>
      </c>
      <c r="K103" s="43" t="s">
        <v>73</v>
      </c>
      <c r="L103" s="43"/>
      <c r="M103" s="43">
        <v>54</v>
      </c>
      <c r="N103" s="43" t="s">
        <v>50</v>
      </c>
      <c r="O103" s="43" t="s">
        <v>74</v>
      </c>
      <c r="P103" s="43" t="s">
        <v>75</v>
      </c>
      <c r="Q103" s="43" t="s">
        <v>233</v>
      </c>
      <c r="R103" s="43"/>
      <c r="S103" s="43"/>
      <c r="T103" s="43"/>
      <c r="U103" s="43">
        <f>VLOOKUP(E103,'[1]PIB Export Onderhoudsactiviteit'!$E$2:$AK$490,33,FALSE)</f>
        <v>0</v>
      </c>
      <c r="V103" s="43">
        <v>1</v>
      </c>
      <c r="W103" s="43" t="s">
        <v>64</v>
      </c>
      <c r="X103" s="43" t="s">
        <v>54</v>
      </c>
      <c r="Y103" s="7">
        <v>1</v>
      </c>
      <c r="Z103" s="46">
        <v>0</v>
      </c>
      <c r="AA103" s="47">
        <f>$Z103*$V103*$Y103</f>
        <v>0</v>
      </c>
      <c r="AB103" s="47">
        <f t="shared" si="12"/>
        <v>0</v>
      </c>
      <c r="AC103" s="47">
        <f t="shared" si="12"/>
        <v>0</v>
      </c>
      <c r="AD103" s="47">
        <f t="shared" si="10"/>
        <v>0</v>
      </c>
      <c r="AE103" s="47">
        <f t="shared" si="10"/>
        <v>0</v>
      </c>
      <c r="AF103" s="47">
        <f t="shared" si="10"/>
        <v>0</v>
      </c>
      <c r="AG103" s="47">
        <f t="shared" si="10"/>
        <v>0</v>
      </c>
      <c r="AH103" s="47">
        <f t="shared" si="13"/>
        <v>0</v>
      </c>
      <c r="AI103" s="47">
        <f t="shared" si="9"/>
        <v>0</v>
      </c>
      <c r="AJ103" s="47">
        <f t="shared" si="9"/>
        <v>0</v>
      </c>
    </row>
    <row r="104" spans="1:36" ht="14.45">
      <c r="A104" s="43" t="s">
        <v>216</v>
      </c>
      <c r="B104" s="43" t="s">
        <v>260</v>
      </c>
      <c r="C104" s="57">
        <v>5</v>
      </c>
      <c r="D104" s="57"/>
      <c r="E104" s="43" t="s">
        <v>263</v>
      </c>
      <c r="F104" s="43"/>
      <c r="G104" s="50" t="s">
        <v>121</v>
      </c>
      <c r="H104" s="43" t="s">
        <v>264</v>
      </c>
      <c r="I104" s="44">
        <v>45292</v>
      </c>
      <c r="J104" s="43" t="s">
        <v>78</v>
      </c>
      <c r="K104" s="43" t="s">
        <v>79</v>
      </c>
      <c r="L104" s="43"/>
      <c r="M104" s="43">
        <v>54</v>
      </c>
      <c r="N104" s="43" t="s">
        <v>50</v>
      </c>
      <c r="O104" s="43" t="s">
        <v>74</v>
      </c>
      <c r="P104" s="43" t="s">
        <v>75</v>
      </c>
      <c r="Q104" s="43" t="s">
        <v>233</v>
      </c>
      <c r="R104" s="43"/>
      <c r="S104" s="43"/>
      <c r="T104" s="43"/>
      <c r="U104" s="43">
        <f>VLOOKUP(E104,'[1]PIB Export Onderhoudsactiviteit'!$E$2:$AK$490,33,FALSE)</f>
        <v>0</v>
      </c>
      <c r="V104" s="43">
        <v>1</v>
      </c>
      <c r="W104" s="43" t="s">
        <v>64</v>
      </c>
      <c r="X104" s="43" t="s">
        <v>80</v>
      </c>
      <c r="Y104" s="7">
        <v>1</v>
      </c>
      <c r="Z104" s="46">
        <v>0</v>
      </c>
      <c r="AA104" s="47"/>
      <c r="AB104" s="47"/>
      <c r="AC104" s="47"/>
      <c r="AD104" s="47">
        <f t="shared" si="10"/>
        <v>0</v>
      </c>
      <c r="AE104" s="47"/>
      <c r="AF104" s="47"/>
      <c r="AG104" s="47"/>
      <c r="AH104" s="47"/>
      <c r="AI104" s="47">
        <f t="shared" si="9"/>
        <v>0</v>
      </c>
      <c r="AJ104" s="47"/>
    </row>
    <row r="105" spans="1:36" ht="14.45">
      <c r="A105" s="43" t="s">
        <v>216</v>
      </c>
      <c r="B105" s="43" t="s">
        <v>256</v>
      </c>
      <c r="C105" s="48">
        <v>5</v>
      </c>
      <c r="D105" s="43" t="s">
        <v>265</v>
      </c>
      <c r="E105" s="43" t="s">
        <v>266</v>
      </c>
      <c r="F105" s="43"/>
      <c r="G105" s="50" t="s">
        <v>121</v>
      </c>
      <c r="H105" s="43" t="s">
        <v>262</v>
      </c>
      <c r="I105" s="44">
        <v>45292</v>
      </c>
      <c r="J105" s="43" t="s">
        <v>72</v>
      </c>
      <c r="K105" s="43" t="s">
        <v>73</v>
      </c>
      <c r="L105" s="43"/>
      <c r="M105" s="43">
        <v>54</v>
      </c>
      <c r="N105" s="43" t="s">
        <v>50</v>
      </c>
      <c r="O105" s="43" t="s">
        <v>74</v>
      </c>
      <c r="P105" s="43" t="s">
        <v>75</v>
      </c>
      <c r="Q105" s="43" t="s">
        <v>233</v>
      </c>
      <c r="R105" s="43"/>
      <c r="S105" s="43"/>
      <c r="T105" s="43"/>
      <c r="U105" s="43">
        <f>VLOOKUP(E105,'[1]PIB Export Onderhoudsactiviteit'!$E$2:$AK$490,33,FALSE)</f>
        <v>0</v>
      </c>
      <c r="V105" s="43">
        <v>1</v>
      </c>
      <c r="W105" s="43" t="s">
        <v>64</v>
      </c>
      <c r="X105" s="43" t="s">
        <v>54</v>
      </c>
      <c r="Y105" s="7">
        <v>1</v>
      </c>
      <c r="Z105" s="46">
        <v>0</v>
      </c>
      <c r="AA105" s="47">
        <f>$Z105*$V105*$Y105</f>
        <v>0</v>
      </c>
      <c r="AB105" s="47">
        <f t="shared" si="12"/>
        <v>0</v>
      </c>
      <c r="AC105" s="47">
        <f t="shared" si="12"/>
        <v>0</v>
      </c>
      <c r="AD105" s="47">
        <f t="shared" si="10"/>
        <v>0</v>
      </c>
      <c r="AE105" s="47">
        <f t="shared" si="10"/>
        <v>0</v>
      </c>
      <c r="AF105" s="47">
        <f t="shared" si="10"/>
        <v>0</v>
      </c>
      <c r="AG105" s="47">
        <f t="shared" si="10"/>
        <v>0</v>
      </c>
      <c r="AH105" s="47">
        <f t="shared" si="13"/>
        <v>0</v>
      </c>
      <c r="AI105" s="47">
        <f t="shared" si="9"/>
        <v>0</v>
      </c>
      <c r="AJ105" s="47">
        <f t="shared" si="9"/>
        <v>0</v>
      </c>
    </row>
    <row r="106" spans="1:36" ht="14.45">
      <c r="A106" s="43" t="s">
        <v>216</v>
      </c>
      <c r="B106" s="43" t="s">
        <v>256</v>
      </c>
      <c r="C106" s="48">
        <v>5</v>
      </c>
      <c r="D106" s="43" t="s">
        <v>265</v>
      </c>
      <c r="E106" s="43" t="s">
        <v>266</v>
      </c>
      <c r="F106" s="43"/>
      <c r="G106" s="50" t="s">
        <v>121</v>
      </c>
      <c r="H106" s="43" t="s">
        <v>262</v>
      </c>
      <c r="I106" s="44">
        <v>45292</v>
      </c>
      <c r="J106" s="43" t="s">
        <v>78</v>
      </c>
      <c r="K106" s="43" t="s">
        <v>79</v>
      </c>
      <c r="L106" s="43"/>
      <c r="M106" s="43">
        <v>54</v>
      </c>
      <c r="N106" s="43" t="s">
        <v>50</v>
      </c>
      <c r="O106" s="43" t="s">
        <v>74</v>
      </c>
      <c r="P106" s="43" t="s">
        <v>75</v>
      </c>
      <c r="Q106" s="43" t="s">
        <v>233</v>
      </c>
      <c r="R106" s="43"/>
      <c r="S106" s="43"/>
      <c r="T106" s="43"/>
      <c r="U106" s="43">
        <f>VLOOKUP(E106,'[1]PIB Export Onderhoudsactiviteit'!$E$2:$AK$490,33,FALSE)</f>
        <v>0</v>
      </c>
      <c r="V106" s="43">
        <v>1</v>
      </c>
      <c r="W106" s="43" t="s">
        <v>64</v>
      </c>
      <c r="X106" s="43" t="s">
        <v>80</v>
      </c>
      <c r="Y106" s="7">
        <v>1</v>
      </c>
      <c r="Z106" s="46">
        <v>0</v>
      </c>
      <c r="AA106" s="47"/>
      <c r="AB106" s="47"/>
      <c r="AC106" s="47"/>
      <c r="AD106" s="47">
        <f t="shared" si="10"/>
        <v>0</v>
      </c>
      <c r="AE106" s="47"/>
      <c r="AF106" s="47"/>
      <c r="AG106" s="47"/>
      <c r="AH106" s="47"/>
      <c r="AI106" s="47">
        <f t="shared" si="9"/>
        <v>0</v>
      </c>
      <c r="AJ106" s="47"/>
    </row>
    <row r="107" spans="1:36" ht="14.45">
      <c r="A107" s="43" t="s">
        <v>216</v>
      </c>
      <c r="B107" s="43" t="s">
        <v>256</v>
      </c>
      <c r="C107" s="48">
        <v>5</v>
      </c>
      <c r="D107" s="43" t="s">
        <v>265</v>
      </c>
      <c r="E107" s="43" t="s">
        <v>267</v>
      </c>
      <c r="F107" s="43"/>
      <c r="G107" s="50" t="s">
        <v>121</v>
      </c>
      <c r="H107" s="43" t="s">
        <v>268</v>
      </c>
      <c r="I107" s="44">
        <v>45292</v>
      </c>
      <c r="J107" s="43" t="s">
        <v>72</v>
      </c>
      <c r="K107" s="43" t="s">
        <v>73</v>
      </c>
      <c r="L107" s="43"/>
      <c r="M107" s="43">
        <v>54</v>
      </c>
      <c r="N107" s="43" t="s">
        <v>50</v>
      </c>
      <c r="O107" s="43" t="s">
        <v>74</v>
      </c>
      <c r="P107" s="43" t="s">
        <v>75</v>
      </c>
      <c r="Q107" s="43" t="s">
        <v>225</v>
      </c>
      <c r="R107" s="43"/>
      <c r="S107" s="43"/>
      <c r="T107" s="43"/>
      <c r="U107" s="43">
        <f>VLOOKUP(E107,'[1]PIB Export Onderhoudsactiviteit'!$E$2:$AK$490,33,FALSE)</f>
        <v>0</v>
      </c>
      <c r="V107" s="43">
        <v>1</v>
      </c>
      <c r="W107" s="43" t="s">
        <v>64</v>
      </c>
      <c r="X107" s="43" t="s">
        <v>54</v>
      </c>
      <c r="Y107" s="7">
        <v>1</v>
      </c>
      <c r="Z107" s="46">
        <v>0</v>
      </c>
      <c r="AA107" s="47">
        <f>$Z107*$V107*$Y107</f>
        <v>0</v>
      </c>
      <c r="AB107" s="47">
        <f t="shared" si="12"/>
        <v>0</v>
      </c>
      <c r="AC107" s="47">
        <f t="shared" si="12"/>
        <v>0</v>
      </c>
      <c r="AD107" s="47">
        <f t="shared" si="10"/>
        <v>0</v>
      </c>
      <c r="AE107" s="47">
        <f t="shared" si="10"/>
        <v>0</v>
      </c>
      <c r="AF107" s="47">
        <f t="shared" si="10"/>
        <v>0</v>
      </c>
      <c r="AG107" s="47">
        <f t="shared" si="10"/>
        <v>0</v>
      </c>
      <c r="AH107" s="47">
        <f t="shared" si="13"/>
        <v>0</v>
      </c>
      <c r="AI107" s="47">
        <f t="shared" si="9"/>
        <v>0</v>
      </c>
      <c r="AJ107" s="47">
        <f t="shared" si="9"/>
        <v>0</v>
      </c>
    </row>
    <row r="108" spans="1:36" ht="14.45">
      <c r="A108" s="43" t="s">
        <v>216</v>
      </c>
      <c r="B108" s="43" t="s">
        <v>256</v>
      </c>
      <c r="C108" s="48">
        <v>5</v>
      </c>
      <c r="D108" s="43" t="s">
        <v>265</v>
      </c>
      <c r="E108" s="43" t="s">
        <v>267</v>
      </c>
      <c r="F108" s="43"/>
      <c r="G108" s="50" t="s">
        <v>121</v>
      </c>
      <c r="H108" s="43" t="s">
        <v>268</v>
      </c>
      <c r="I108" s="44">
        <v>45292</v>
      </c>
      <c r="J108" s="43" t="s">
        <v>78</v>
      </c>
      <c r="K108" s="43" t="s">
        <v>79</v>
      </c>
      <c r="L108" s="43"/>
      <c r="M108" s="43">
        <v>54</v>
      </c>
      <c r="N108" s="43" t="s">
        <v>50</v>
      </c>
      <c r="O108" s="43" t="s">
        <v>74</v>
      </c>
      <c r="P108" s="43" t="s">
        <v>75</v>
      </c>
      <c r="Q108" s="43" t="s">
        <v>225</v>
      </c>
      <c r="R108" s="43"/>
      <c r="S108" s="43"/>
      <c r="T108" s="43"/>
      <c r="U108" s="43">
        <f>VLOOKUP(E108,'[1]PIB Export Onderhoudsactiviteit'!$E$2:$AK$490,33,FALSE)</f>
        <v>0</v>
      </c>
      <c r="V108" s="43">
        <v>1</v>
      </c>
      <c r="W108" s="43" t="s">
        <v>64</v>
      </c>
      <c r="X108" s="43" t="s">
        <v>80</v>
      </c>
      <c r="Y108" s="7">
        <v>1</v>
      </c>
      <c r="Z108" s="46">
        <v>0</v>
      </c>
      <c r="AA108" s="47"/>
      <c r="AB108" s="47"/>
      <c r="AC108" s="47"/>
      <c r="AD108" s="47">
        <f t="shared" si="10"/>
        <v>0</v>
      </c>
      <c r="AE108" s="47"/>
      <c r="AF108" s="47"/>
      <c r="AG108" s="47"/>
      <c r="AH108" s="47"/>
      <c r="AI108" s="47">
        <f t="shared" si="9"/>
        <v>0</v>
      </c>
      <c r="AJ108" s="47"/>
    </row>
    <row r="109" spans="1:36" ht="14.45">
      <c r="A109" s="43" t="s">
        <v>216</v>
      </c>
      <c r="B109" s="43" t="s">
        <v>269</v>
      </c>
      <c r="C109" s="57">
        <v>5</v>
      </c>
      <c r="D109" s="57"/>
      <c r="E109" s="43" t="s">
        <v>270</v>
      </c>
      <c r="F109" s="43"/>
      <c r="G109" s="49" t="s">
        <v>46</v>
      </c>
      <c r="H109" s="43" t="s">
        <v>271</v>
      </c>
      <c r="I109" s="44">
        <v>45292</v>
      </c>
      <c r="J109" s="43" t="s">
        <v>72</v>
      </c>
      <c r="K109" s="43" t="s">
        <v>73</v>
      </c>
      <c r="L109" s="43"/>
      <c r="M109" s="43">
        <v>54</v>
      </c>
      <c r="N109" s="43" t="s">
        <v>50</v>
      </c>
      <c r="O109" s="43" t="s">
        <v>74</v>
      </c>
      <c r="P109" s="43" t="s">
        <v>75</v>
      </c>
      <c r="Q109" s="43" t="s">
        <v>225</v>
      </c>
      <c r="R109" s="43"/>
      <c r="S109" s="43"/>
      <c r="T109" s="43"/>
      <c r="U109" s="43">
        <f>VLOOKUP(E109,'[1]PIB Export Onderhoudsactiviteit'!$E$2:$AK$490,33,FALSE)</f>
        <v>0</v>
      </c>
      <c r="V109" s="43">
        <v>1</v>
      </c>
      <c r="W109" s="43" t="s">
        <v>64</v>
      </c>
      <c r="X109" s="43" t="s">
        <v>54</v>
      </c>
      <c r="Y109" s="7">
        <v>1</v>
      </c>
      <c r="Z109" s="46">
        <v>0</v>
      </c>
      <c r="AA109" s="47">
        <f>$Z109*$V109*$Y109</f>
        <v>0</v>
      </c>
      <c r="AB109" s="47">
        <f t="shared" si="12"/>
        <v>0</v>
      </c>
      <c r="AC109" s="47">
        <f t="shared" si="12"/>
        <v>0</v>
      </c>
      <c r="AD109" s="47">
        <f t="shared" si="10"/>
        <v>0</v>
      </c>
      <c r="AE109" s="47">
        <f t="shared" si="10"/>
        <v>0</v>
      </c>
      <c r="AF109" s="47">
        <f t="shared" si="10"/>
        <v>0</v>
      </c>
      <c r="AG109" s="47">
        <f t="shared" si="10"/>
        <v>0</v>
      </c>
      <c r="AH109" s="47">
        <f t="shared" si="13"/>
        <v>0</v>
      </c>
      <c r="AI109" s="47">
        <f t="shared" si="9"/>
        <v>0</v>
      </c>
      <c r="AJ109" s="47">
        <f t="shared" si="9"/>
        <v>0</v>
      </c>
    </row>
    <row r="110" spans="1:36" ht="14.45">
      <c r="A110" s="43" t="s">
        <v>216</v>
      </c>
      <c r="B110" s="43" t="s">
        <v>269</v>
      </c>
      <c r="C110" s="57">
        <v>5</v>
      </c>
      <c r="D110" s="57"/>
      <c r="E110" s="43" t="s">
        <v>270</v>
      </c>
      <c r="F110" s="43"/>
      <c r="G110" s="49" t="s">
        <v>46</v>
      </c>
      <c r="H110" s="43" t="s">
        <v>271</v>
      </c>
      <c r="I110" s="44">
        <v>45292</v>
      </c>
      <c r="J110" s="43" t="s">
        <v>78</v>
      </c>
      <c r="K110" s="43" t="s">
        <v>79</v>
      </c>
      <c r="L110" s="43"/>
      <c r="M110" s="43">
        <v>54</v>
      </c>
      <c r="N110" s="43" t="s">
        <v>50</v>
      </c>
      <c r="O110" s="43" t="s">
        <v>74</v>
      </c>
      <c r="P110" s="43" t="s">
        <v>75</v>
      </c>
      <c r="Q110" s="43" t="s">
        <v>225</v>
      </c>
      <c r="R110" s="43"/>
      <c r="S110" s="43"/>
      <c r="T110" s="43"/>
      <c r="U110" s="43">
        <f>VLOOKUP(E110,'[1]PIB Export Onderhoudsactiviteit'!$E$2:$AK$490,33,FALSE)</f>
        <v>0</v>
      </c>
      <c r="V110" s="43">
        <v>1</v>
      </c>
      <c r="W110" s="43" t="s">
        <v>64</v>
      </c>
      <c r="X110" s="43" t="s">
        <v>80</v>
      </c>
      <c r="Y110" s="7">
        <v>1</v>
      </c>
      <c r="Z110" s="46">
        <v>0</v>
      </c>
      <c r="AA110" s="47"/>
      <c r="AB110" s="47"/>
      <c r="AC110" s="47"/>
      <c r="AD110" s="47">
        <f t="shared" si="10"/>
        <v>0</v>
      </c>
      <c r="AE110" s="47"/>
      <c r="AF110" s="47"/>
      <c r="AG110" s="47"/>
      <c r="AH110" s="47"/>
      <c r="AI110" s="47">
        <f t="shared" si="9"/>
        <v>0</v>
      </c>
      <c r="AJ110" s="47"/>
    </row>
    <row r="111" spans="1:36" ht="14.45">
      <c r="A111" s="43" t="s">
        <v>216</v>
      </c>
      <c r="B111" s="43" t="s">
        <v>272</v>
      </c>
      <c r="C111" s="57">
        <v>6</v>
      </c>
      <c r="D111" s="57"/>
      <c r="E111" s="43" t="s">
        <v>273</v>
      </c>
      <c r="F111" s="43"/>
      <c r="G111" s="50" t="s">
        <v>121</v>
      </c>
      <c r="H111" s="43" t="s">
        <v>274</v>
      </c>
      <c r="I111" s="44">
        <v>45292</v>
      </c>
      <c r="J111" s="43" t="s">
        <v>72</v>
      </c>
      <c r="K111" s="43" t="s">
        <v>73</v>
      </c>
      <c r="L111" s="43"/>
      <c r="M111" s="43">
        <v>54</v>
      </c>
      <c r="N111" s="43" t="s">
        <v>50</v>
      </c>
      <c r="O111" s="43" t="s">
        <v>74</v>
      </c>
      <c r="P111" s="43" t="s">
        <v>75</v>
      </c>
      <c r="Q111" s="43" t="s">
        <v>233</v>
      </c>
      <c r="R111" s="43"/>
      <c r="S111" s="43"/>
      <c r="T111" s="43"/>
      <c r="U111" s="43">
        <f>VLOOKUP(E111,'[1]PIB Export Onderhoudsactiviteit'!$E$2:$AK$490,33,FALSE)</f>
        <v>0</v>
      </c>
      <c r="V111" s="43">
        <v>1</v>
      </c>
      <c r="W111" s="43" t="s">
        <v>64</v>
      </c>
      <c r="X111" s="43" t="s">
        <v>54</v>
      </c>
      <c r="Y111" s="7">
        <v>1</v>
      </c>
      <c r="Z111" s="46">
        <v>0</v>
      </c>
      <c r="AA111" s="47">
        <f>$Z111*$V111*$Y111</f>
        <v>0</v>
      </c>
      <c r="AB111" s="47">
        <f t="shared" si="12"/>
        <v>0</v>
      </c>
      <c r="AC111" s="47">
        <f t="shared" si="12"/>
        <v>0</v>
      </c>
      <c r="AD111" s="47">
        <f t="shared" si="10"/>
        <v>0</v>
      </c>
      <c r="AE111" s="47">
        <f t="shared" si="10"/>
        <v>0</v>
      </c>
      <c r="AF111" s="47">
        <f t="shared" si="10"/>
        <v>0</v>
      </c>
      <c r="AG111" s="47">
        <f t="shared" si="10"/>
        <v>0</v>
      </c>
      <c r="AH111" s="47">
        <f t="shared" si="13"/>
        <v>0</v>
      </c>
      <c r="AI111" s="47">
        <f t="shared" si="9"/>
        <v>0</v>
      </c>
      <c r="AJ111" s="47">
        <f t="shared" si="9"/>
        <v>0</v>
      </c>
    </row>
    <row r="112" spans="1:36" ht="14.45">
      <c r="A112" s="43" t="s">
        <v>216</v>
      </c>
      <c r="B112" s="43" t="s">
        <v>272</v>
      </c>
      <c r="C112" s="57">
        <v>6</v>
      </c>
      <c r="D112" s="57"/>
      <c r="E112" s="43" t="s">
        <v>273</v>
      </c>
      <c r="F112" s="43"/>
      <c r="G112" s="50" t="s">
        <v>121</v>
      </c>
      <c r="H112" s="43" t="s">
        <v>274</v>
      </c>
      <c r="I112" s="44">
        <v>45292</v>
      </c>
      <c r="J112" s="43" t="s">
        <v>78</v>
      </c>
      <c r="K112" s="43" t="s">
        <v>79</v>
      </c>
      <c r="L112" s="43"/>
      <c r="M112" s="43">
        <v>54</v>
      </c>
      <c r="N112" s="43" t="s">
        <v>50</v>
      </c>
      <c r="O112" s="43" t="s">
        <v>74</v>
      </c>
      <c r="P112" s="43" t="s">
        <v>75</v>
      </c>
      <c r="Q112" s="43" t="s">
        <v>233</v>
      </c>
      <c r="R112" s="43"/>
      <c r="S112" s="43"/>
      <c r="T112" s="43"/>
      <c r="U112" s="43">
        <f>VLOOKUP(E112,'[1]PIB Export Onderhoudsactiviteit'!$E$2:$AK$490,33,FALSE)</f>
        <v>0</v>
      </c>
      <c r="V112" s="43">
        <v>1</v>
      </c>
      <c r="W112" s="43" t="s">
        <v>64</v>
      </c>
      <c r="X112" s="43" t="s">
        <v>80</v>
      </c>
      <c r="Y112" s="7">
        <v>1</v>
      </c>
      <c r="Z112" s="46">
        <v>0</v>
      </c>
      <c r="AA112" s="47"/>
      <c r="AB112" s="47"/>
      <c r="AC112" s="47"/>
      <c r="AD112" s="47">
        <f t="shared" si="10"/>
        <v>0</v>
      </c>
      <c r="AE112" s="47"/>
      <c r="AF112" s="47"/>
      <c r="AG112" s="47"/>
      <c r="AH112" s="47"/>
      <c r="AI112" s="47">
        <f t="shared" si="9"/>
        <v>0</v>
      </c>
      <c r="AJ112" s="47"/>
    </row>
    <row r="113" spans="1:36" ht="14.45">
      <c r="A113" s="43" t="s">
        <v>216</v>
      </c>
      <c r="B113" s="43" t="s">
        <v>275</v>
      </c>
      <c r="C113" s="57">
        <v>6</v>
      </c>
      <c r="D113" s="57"/>
      <c r="E113" s="43" t="s">
        <v>276</v>
      </c>
      <c r="F113" s="43"/>
      <c r="G113" s="49" t="s">
        <v>46</v>
      </c>
      <c r="H113" s="43" t="s">
        <v>277</v>
      </c>
      <c r="I113" s="44">
        <v>45292</v>
      </c>
      <c r="J113" s="43" t="s">
        <v>72</v>
      </c>
      <c r="K113" s="43" t="s">
        <v>73</v>
      </c>
      <c r="L113" s="43"/>
      <c r="M113" s="43">
        <v>54</v>
      </c>
      <c r="N113" s="43" t="s">
        <v>50</v>
      </c>
      <c r="O113" s="43" t="s">
        <v>74</v>
      </c>
      <c r="P113" s="43" t="s">
        <v>75</v>
      </c>
      <c r="Q113" s="43" t="s">
        <v>225</v>
      </c>
      <c r="R113" s="43"/>
      <c r="S113" s="43"/>
      <c r="T113" s="43"/>
      <c r="U113" s="43">
        <f>VLOOKUP(E113,'[1]PIB Export Onderhoudsactiviteit'!$E$2:$AK$490,33,FALSE)</f>
        <v>0</v>
      </c>
      <c r="V113" s="43">
        <v>1</v>
      </c>
      <c r="W113" s="43" t="s">
        <v>64</v>
      </c>
      <c r="X113" s="43" t="s">
        <v>54</v>
      </c>
      <c r="Y113" s="7">
        <v>1</v>
      </c>
      <c r="Z113" s="46">
        <v>0</v>
      </c>
      <c r="AA113" s="47">
        <f>$Z113*$V113*$Y113</f>
        <v>0</v>
      </c>
      <c r="AB113" s="47">
        <f t="shared" si="12"/>
        <v>0</v>
      </c>
      <c r="AC113" s="47">
        <f t="shared" si="12"/>
        <v>0</v>
      </c>
      <c r="AD113" s="47">
        <f t="shared" si="10"/>
        <v>0</v>
      </c>
      <c r="AE113" s="47">
        <f t="shared" si="10"/>
        <v>0</v>
      </c>
      <c r="AF113" s="47">
        <f t="shared" si="10"/>
        <v>0</v>
      </c>
      <c r="AG113" s="47">
        <f t="shared" si="10"/>
        <v>0</v>
      </c>
      <c r="AH113" s="47">
        <f t="shared" si="13"/>
        <v>0</v>
      </c>
      <c r="AI113" s="47">
        <f t="shared" si="9"/>
        <v>0</v>
      </c>
      <c r="AJ113" s="47">
        <f t="shared" si="9"/>
        <v>0</v>
      </c>
    </row>
    <row r="114" spans="1:36" ht="14.45">
      <c r="A114" s="43" t="s">
        <v>216</v>
      </c>
      <c r="B114" s="43" t="s">
        <v>275</v>
      </c>
      <c r="C114" s="57">
        <v>6</v>
      </c>
      <c r="D114" s="57"/>
      <c r="E114" s="43" t="s">
        <v>276</v>
      </c>
      <c r="F114" s="43"/>
      <c r="G114" s="49" t="s">
        <v>46</v>
      </c>
      <c r="H114" s="43" t="s">
        <v>277</v>
      </c>
      <c r="I114" s="44">
        <v>45292</v>
      </c>
      <c r="J114" s="43" t="s">
        <v>78</v>
      </c>
      <c r="K114" s="43" t="s">
        <v>79</v>
      </c>
      <c r="L114" s="43"/>
      <c r="M114" s="43">
        <v>54</v>
      </c>
      <c r="N114" s="43" t="s">
        <v>50</v>
      </c>
      <c r="O114" s="43" t="s">
        <v>74</v>
      </c>
      <c r="P114" s="43" t="s">
        <v>75</v>
      </c>
      <c r="Q114" s="43" t="s">
        <v>225</v>
      </c>
      <c r="R114" s="43"/>
      <c r="S114" s="43"/>
      <c r="T114" s="43"/>
      <c r="U114" s="43">
        <f>VLOOKUP(E114,'[1]PIB Export Onderhoudsactiviteit'!$E$2:$AK$490,33,FALSE)</f>
        <v>0</v>
      </c>
      <c r="V114" s="43">
        <v>1</v>
      </c>
      <c r="W114" s="43" t="s">
        <v>64</v>
      </c>
      <c r="X114" s="43" t="s">
        <v>80</v>
      </c>
      <c r="Y114" s="7">
        <v>1</v>
      </c>
      <c r="Z114" s="46">
        <v>0</v>
      </c>
      <c r="AA114" s="47"/>
      <c r="AB114" s="47"/>
      <c r="AC114" s="47"/>
      <c r="AD114" s="47">
        <f t="shared" si="10"/>
        <v>0</v>
      </c>
      <c r="AE114" s="47"/>
      <c r="AF114" s="47"/>
      <c r="AG114" s="47"/>
      <c r="AH114" s="47"/>
      <c r="AI114" s="47">
        <f t="shared" si="9"/>
        <v>0</v>
      </c>
      <c r="AJ114" s="47"/>
    </row>
    <row r="115" spans="1:36" ht="14.45">
      <c r="A115" s="43" t="s">
        <v>216</v>
      </c>
      <c r="B115" s="43" t="s">
        <v>272</v>
      </c>
      <c r="C115" s="57">
        <v>6</v>
      </c>
      <c r="D115" s="57"/>
      <c r="E115" s="43" t="s">
        <v>278</v>
      </c>
      <c r="F115" s="43"/>
      <c r="G115" s="50" t="s">
        <v>121</v>
      </c>
      <c r="H115" s="43" t="s">
        <v>279</v>
      </c>
      <c r="I115" s="44">
        <v>45292</v>
      </c>
      <c r="J115" s="43" t="s">
        <v>72</v>
      </c>
      <c r="K115" s="43" t="s">
        <v>73</v>
      </c>
      <c r="L115" s="43"/>
      <c r="M115" s="43">
        <v>54</v>
      </c>
      <c r="N115" s="43" t="s">
        <v>50</v>
      </c>
      <c r="O115" s="43" t="s">
        <v>74</v>
      </c>
      <c r="P115" s="43" t="s">
        <v>75</v>
      </c>
      <c r="Q115" s="43" t="s">
        <v>225</v>
      </c>
      <c r="R115" s="43"/>
      <c r="S115" s="43"/>
      <c r="T115" s="43"/>
      <c r="U115" s="43">
        <f>VLOOKUP(E115,'[1]PIB Export Onderhoudsactiviteit'!$E$2:$AK$490,33,FALSE)</f>
        <v>0</v>
      </c>
      <c r="V115" s="43">
        <v>1</v>
      </c>
      <c r="W115" s="43" t="s">
        <v>64</v>
      </c>
      <c r="X115" s="43" t="s">
        <v>54</v>
      </c>
      <c r="Y115" s="7">
        <v>1</v>
      </c>
      <c r="Z115" s="46">
        <v>0</v>
      </c>
      <c r="AA115" s="47">
        <f>$Z115*$V115*$Y115</f>
        <v>0</v>
      </c>
      <c r="AB115" s="47">
        <f t="shared" si="12"/>
        <v>0</v>
      </c>
      <c r="AC115" s="47">
        <f t="shared" si="12"/>
        <v>0</v>
      </c>
      <c r="AD115" s="47">
        <f t="shared" si="10"/>
        <v>0</v>
      </c>
      <c r="AE115" s="47">
        <f t="shared" si="10"/>
        <v>0</v>
      </c>
      <c r="AF115" s="47">
        <f t="shared" si="10"/>
        <v>0</v>
      </c>
      <c r="AG115" s="47">
        <f t="shared" si="10"/>
        <v>0</v>
      </c>
      <c r="AH115" s="47">
        <f t="shared" si="13"/>
        <v>0</v>
      </c>
      <c r="AI115" s="47">
        <f t="shared" si="9"/>
        <v>0</v>
      </c>
      <c r="AJ115" s="47">
        <f t="shared" si="9"/>
        <v>0</v>
      </c>
    </row>
    <row r="116" spans="1:36" ht="14.45">
      <c r="A116" s="43" t="s">
        <v>216</v>
      </c>
      <c r="B116" s="43" t="s">
        <v>272</v>
      </c>
      <c r="C116" s="57">
        <v>6</v>
      </c>
      <c r="D116" s="57"/>
      <c r="E116" s="43" t="s">
        <v>278</v>
      </c>
      <c r="F116" s="43"/>
      <c r="G116" s="50" t="s">
        <v>121</v>
      </c>
      <c r="H116" s="43" t="s">
        <v>279</v>
      </c>
      <c r="I116" s="44">
        <v>45292</v>
      </c>
      <c r="J116" s="43" t="s">
        <v>78</v>
      </c>
      <c r="K116" s="43" t="s">
        <v>79</v>
      </c>
      <c r="L116" s="43"/>
      <c r="M116" s="43">
        <v>54</v>
      </c>
      <c r="N116" s="43" t="s">
        <v>50</v>
      </c>
      <c r="O116" s="43" t="s">
        <v>74</v>
      </c>
      <c r="P116" s="43" t="s">
        <v>75</v>
      </c>
      <c r="Q116" s="43" t="s">
        <v>225</v>
      </c>
      <c r="R116" s="43"/>
      <c r="S116" s="43"/>
      <c r="T116" s="43"/>
      <c r="U116" s="43">
        <f>VLOOKUP(E116,'[1]PIB Export Onderhoudsactiviteit'!$E$2:$AK$490,33,FALSE)</f>
        <v>0</v>
      </c>
      <c r="V116" s="43">
        <v>1</v>
      </c>
      <c r="W116" s="43" t="s">
        <v>64</v>
      </c>
      <c r="X116" s="43" t="s">
        <v>80</v>
      </c>
      <c r="Y116" s="7">
        <v>1</v>
      </c>
      <c r="Z116" s="46">
        <v>0</v>
      </c>
      <c r="AA116" s="47"/>
      <c r="AB116" s="47"/>
      <c r="AC116" s="47"/>
      <c r="AD116" s="47">
        <f t="shared" si="10"/>
        <v>0</v>
      </c>
      <c r="AE116" s="47"/>
      <c r="AF116" s="47"/>
      <c r="AG116" s="47"/>
      <c r="AH116" s="47"/>
      <c r="AI116" s="47">
        <f t="shared" si="9"/>
        <v>0</v>
      </c>
      <c r="AJ116" s="47"/>
    </row>
    <row r="117" spans="1:36" ht="14.45">
      <c r="A117" s="43" t="s">
        <v>216</v>
      </c>
      <c r="B117" s="43" t="s">
        <v>275</v>
      </c>
      <c r="C117" s="57">
        <v>6</v>
      </c>
      <c r="D117" s="57"/>
      <c r="E117" s="43" t="s">
        <v>280</v>
      </c>
      <c r="F117" s="43"/>
      <c r="G117" s="50" t="s">
        <v>121</v>
      </c>
      <c r="H117" s="43" t="s">
        <v>281</v>
      </c>
      <c r="I117" s="44">
        <v>45292</v>
      </c>
      <c r="J117" s="43" t="s">
        <v>72</v>
      </c>
      <c r="K117" s="43" t="s">
        <v>73</v>
      </c>
      <c r="L117" s="43"/>
      <c r="M117" s="43">
        <v>54</v>
      </c>
      <c r="N117" s="43" t="s">
        <v>50</v>
      </c>
      <c r="O117" s="43" t="s">
        <v>74</v>
      </c>
      <c r="P117" s="43" t="s">
        <v>75</v>
      </c>
      <c r="Q117" s="43" t="s">
        <v>225</v>
      </c>
      <c r="R117" s="43"/>
      <c r="S117" s="43"/>
      <c r="T117" s="43"/>
      <c r="U117" s="43">
        <f>VLOOKUP(E117,'[1]PIB Export Onderhoudsactiviteit'!$E$2:$AK$490,33,FALSE)</f>
        <v>0</v>
      </c>
      <c r="V117" s="43">
        <v>1</v>
      </c>
      <c r="W117" s="43" t="s">
        <v>64</v>
      </c>
      <c r="X117" s="43" t="s">
        <v>54</v>
      </c>
      <c r="Y117" s="7">
        <v>1</v>
      </c>
      <c r="Z117" s="46">
        <v>0</v>
      </c>
      <c r="AA117" s="47">
        <f>$Z117*$V117*$Y117</f>
        <v>0</v>
      </c>
      <c r="AB117" s="47">
        <f t="shared" si="12"/>
        <v>0</v>
      </c>
      <c r="AC117" s="47">
        <f t="shared" si="12"/>
        <v>0</v>
      </c>
      <c r="AD117" s="47">
        <f t="shared" si="10"/>
        <v>0</v>
      </c>
      <c r="AE117" s="47">
        <f t="shared" si="10"/>
        <v>0</v>
      </c>
      <c r="AF117" s="47">
        <f t="shared" si="10"/>
        <v>0</v>
      </c>
      <c r="AG117" s="47">
        <f t="shared" si="10"/>
        <v>0</v>
      </c>
      <c r="AH117" s="47">
        <f t="shared" si="13"/>
        <v>0</v>
      </c>
      <c r="AI117" s="47">
        <f t="shared" si="9"/>
        <v>0</v>
      </c>
      <c r="AJ117" s="47">
        <f t="shared" si="9"/>
        <v>0</v>
      </c>
    </row>
    <row r="118" spans="1:36" ht="14.45">
      <c r="A118" s="43" t="s">
        <v>216</v>
      </c>
      <c r="B118" s="43" t="s">
        <v>275</v>
      </c>
      <c r="C118" s="57">
        <v>6</v>
      </c>
      <c r="D118" s="57"/>
      <c r="E118" s="43" t="s">
        <v>280</v>
      </c>
      <c r="F118" s="43"/>
      <c r="G118" s="50" t="s">
        <v>121</v>
      </c>
      <c r="H118" s="43" t="s">
        <v>281</v>
      </c>
      <c r="I118" s="44">
        <v>45292</v>
      </c>
      <c r="J118" s="43" t="s">
        <v>78</v>
      </c>
      <c r="K118" s="43" t="s">
        <v>79</v>
      </c>
      <c r="L118" s="43"/>
      <c r="M118" s="43">
        <v>54</v>
      </c>
      <c r="N118" s="43" t="s">
        <v>50</v>
      </c>
      <c r="O118" s="43" t="s">
        <v>74</v>
      </c>
      <c r="P118" s="43" t="s">
        <v>75</v>
      </c>
      <c r="Q118" s="43" t="s">
        <v>225</v>
      </c>
      <c r="R118" s="43"/>
      <c r="S118" s="43"/>
      <c r="T118" s="43"/>
      <c r="U118" s="43">
        <f>VLOOKUP(E118,'[1]PIB Export Onderhoudsactiviteit'!$E$2:$AK$490,33,FALSE)</f>
        <v>0</v>
      </c>
      <c r="V118" s="43">
        <v>1</v>
      </c>
      <c r="W118" s="43" t="s">
        <v>64</v>
      </c>
      <c r="X118" s="43" t="s">
        <v>80</v>
      </c>
      <c r="Y118" s="7">
        <v>1</v>
      </c>
      <c r="Z118" s="46">
        <v>0</v>
      </c>
      <c r="AA118" s="47"/>
      <c r="AB118" s="47"/>
      <c r="AC118" s="47"/>
      <c r="AD118" s="47">
        <f t="shared" si="10"/>
        <v>0</v>
      </c>
      <c r="AE118" s="47"/>
      <c r="AF118" s="47"/>
      <c r="AG118" s="47"/>
      <c r="AH118" s="47"/>
      <c r="AI118" s="47">
        <f t="shared" si="9"/>
        <v>0</v>
      </c>
      <c r="AJ118" s="47"/>
    </row>
    <row r="119" spans="1:36" ht="14.45">
      <c r="A119" s="43" t="s">
        <v>216</v>
      </c>
      <c r="B119" s="43" t="s">
        <v>282</v>
      </c>
      <c r="C119" s="57">
        <v>6</v>
      </c>
      <c r="D119" s="57"/>
      <c r="E119" s="43" t="s">
        <v>283</v>
      </c>
      <c r="F119" s="43"/>
      <c r="G119" s="50" t="s">
        <v>121</v>
      </c>
      <c r="H119" s="43" t="s">
        <v>284</v>
      </c>
      <c r="I119" s="44">
        <v>45292</v>
      </c>
      <c r="J119" s="43" t="s">
        <v>72</v>
      </c>
      <c r="K119" s="43" t="s">
        <v>73</v>
      </c>
      <c r="L119" s="43" t="s">
        <v>285</v>
      </c>
      <c r="M119" s="43">
        <v>54</v>
      </c>
      <c r="N119" s="43" t="s">
        <v>50</v>
      </c>
      <c r="O119" s="43" t="s">
        <v>74</v>
      </c>
      <c r="P119" s="43" t="s">
        <v>75</v>
      </c>
      <c r="Q119" s="43" t="s">
        <v>225</v>
      </c>
      <c r="R119" s="43"/>
      <c r="S119" s="43"/>
      <c r="T119" s="43"/>
      <c r="U119" s="43">
        <f>VLOOKUP(E119,'[1]PIB Export Onderhoudsactiviteit'!$E$2:$AK$490,33,FALSE)</f>
        <v>0</v>
      </c>
      <c r="V119" s="43">
        <v>1</v>
      </c>
      <c r="W119" s="43" t="s">
        <v>64</v>
      </c>
      <c r="X119" s="43" t="s">
        <v>54</v>
      </c>
      <c r="Y119" s="7">
        <v>1</v>
      </c>
      <c r="Z119" s="46">
        <v>0</v>
      </c>
      <c r="AA119" s="47">
        <f>$Z119*$V119*$Y119</f>
        <v>0</v>
      </c>
      <c r="AB119" s="47">
        <f t="shared" si="12"/>
        <v>0</v>
      </c>
      <c r="AC119" s="47">
        <f t="shared" si="12"/>
        <v>0</v>
      </c>
      <c r="AD119" s="47">
        <f t="shared" si="10"/>
        <v>0</v>
      </c>
      <c r="AE119" s="47">
        <f t="shared" si="10"/>
        <v>0</v>
      </c>
      <c r="AF119" s="47">
        <f t="shared" si="10"/>
        <v>0</v>
      </c>
      <c r="AG119" s="47">
        <f t="shared" si="10"/>
        <v>0</v>
      </c>
      <c r="AH119" s="47">
        <f t="shared" si="13"/>
        <v>0</v>
      </c>
      <c r="AI119" s="47">
        <f t="shared" si="9"/>
        <v>0</v>
      </c>
      <c r="AJ119" s="47">
        <f t="shared" si="9"/>
        <v>0</v>
      </c>
    </row>
    <row r="120" spans="1:36" ht="14.45">
      <c r="A120" s="43" t="s">
        <v>216</v>
      </c>
      <c r="B120" s="43" t="s">
        <v>282</v>
      </c>
      <c r="C120" s="57">
        <v>6</v>
      </c>
      <c r="D120" s="57"/>
      <c r="E120" s="43" t="s">
        <v>283</v>
      </c>
      <c r="F120" s="43"/>
      <c r="G120" s="50" t="s">
        <v>121</v>
      </c>
      <c r="H120" s="43" t="s">
        <v>284</v>
      </c>
      <c r="I120" s="44">
        <v>45292</v>
      </c>
      <c r="J120" s="43" t="s">
        <v>78</v>
      </c>
      <c r="K120" s="43" t="s">
        <v>79</v>
      </c>
      <c r="L120" s="43" t="s">
        <v>285</v>
      </c>
      <c r="M120" s="43">
        <v>54</v>
      </c>
      <c r="N120" s="43" t="s">
        <v>50</v>
      </c>
      <c r="O120" s="43" t="s">
        <v>74</v>
      </c>
      <c r="P120" s="43" t="s">
        <v>75</v>
      </c>
      <c r="Q120" s="43" t="s">
        <v>225</v>
      </c>
      <c r="R120" s="43"/>
      <c r="S120" s="43"/>
      <c r="T120" s="43"/>
      <c r="U120" s="43">
        <f>VLOOKUP(E120,'[1]PIB Export Onderhoudsactiviteit'!$E$2:$AK$490,33,FALSE)</f>
        <v>0</v>
      </c>
      <c r="V120" s="43">
        <v>1</v>
      </c>
      <c r="W120" s="43" t="s">
        <v>64</v>
      </c>
      <c r="X120" s="43" t="s">
        <v>80</v>
      </c>
      <c r="Y120" s="7">
        <v>1</v>
      </c>
      <c r="Z120" s="46">
        <v>0</v>
      </c>
      <c r="AA120" s="47"/>
      <c r="AB120" s="47"/>
      <c r="AC120" s="47"/>
      <c r="AD120" s="47">
        <f t="shared" si="10"/>
        <v>0</v>
      </c>
      <c r="AE120" s="47"/>
      <c r="AF120" s="47"/>
      <c r="AG120" s="47"/>
      <c r="AH120" s="47"/>
      <c r="AI120" s="47">
        <f t="shared" si="9"/>
        <v>0</v>
      </c>
      <c r="AJ120" s="47"/>
    </row>
    <row r="121" spans="1:36" ht="14.45">
      <c r="A121" s="43" t="s">
        <v>216</v>
      </c>
      <c r="B121" s="43" t="s">
        <v>282</v>
      </c>
      <c r="C121" s="57">
        <v>6</v>
      </c>
      <c r="D121" s="57"/>
      <c r="E121" s="43" t="s">
        <v>286</v>
      </c>
      <c r="F121" s="43"/>
      <c r="G121" s="49" t="s">
        <v>46</v>
      </c>
      <c r="H121" s="43" t="s">
        <v>287</v>
      </c>
      <c r="I121" s="44">
        <v>45292</v>
      </c>
      <c r="J121" s="43" t="s">
        <v>72</v>
      </c>
      <c r="K121" s="43" t="s">
        <v>73</v>
      </c>
      <c r="L121" s="43" t="s">
        <v>288</v>
      </c>
      <c r="M121" s="43">
        <v>54</v>
      </c>
      <c r="N121" s="43" t="s">
        <v>50</v>
      </c>
      <c r="O121" s="43" t="s">
        <v>74</v>
      </c>
      <c r="P121" s="43" t="s">
        <v>75</v>
      </c>
      <c r="Q121" s="43" t="s">
        <v>225</v>
      </c>
      <c r="R121" s="43"/>
      <c r="S121" s="43"/>
      <c r="T121" s="43"/>
      <c r="U121" s="43">
        <f>VLOOKUP(E121,'[1]PIB Export Onderhoudsactiviteit'!$E$2:$AK$490,33,FALSE)</f>
        <v>0</v>
      </c>
      <c r="V121" s="43">
        <v>1</v>
      </c>
      <c r="W121" s="43" t="s">
        <v>64</v>
      </c>
      <c r="X121" s="43" t="s">
        <v>54</v>
      </c>
      <c r="Y121" s="7">
        <v>1</v>
      </c>
      <c r="Z121" s="46">
        <v>0</v>
      </c>
      <c r="AA121" s="47">
        <f>$Z121*$V121*$Y121</f>
        <v>0</v>
      </c>
      <c r="AB121" s="47">
        <f t="shared" si="12"/>
        <v>0</v>
      </c>
      <c r="AC121" s="47">
        <f t="shared" si="12"/>
        <v>0</v>
      </c>
      <c r="AD121" s="47">
        <f t="shared" si="10"/>
        <v>0</v>
      </c>
      <c r="AE121" s="47">
        <f t="shared" si="10"/>
        <v>0</v>
      </c>
      <c r="AF121" s="47">
        <f t="shared" si="10"/>
        <v>0</v>
      </c>
      <c r="AG121" s="47">
        <f t="shared" si="10"/>
        <v>0</v>
      </c>
      <c r="AH121" s="47">
        <f t="shared" si="13"/>
        <v>0</v>
      </c>
      <c r="AI121" s="47">
        <f t="shared" si="9"/>
        <v>0</v>
      </c>
      <c r="AJ121" s="47">
        <f t="shared" si="9"/>
        <v>0</v>
      </c>
    </row>
    <row r="122" spans="1:36" ht="14.45">
      <c r="A122" s="43" t="s">
        <v>216</v>
      </c>
      <c r="B122" s="43" t="s">
        <v>282</v>
      </c>
      <c r="C122" s="57">
        <v>6</v>
      </c>
      <c r="D122" s="57"/>
      <c r="E122" s="43" t="s">
        <v>286</v>
      </c>
      <c r="F122" s="43"/>
      <c r="G122" s="49" t="s">
        <v>46</v>
      </c>
      <c r="H122" s="43" t="s">
        <v>287</v>
      </c>
      <c r="I122" s="44">
        <v>45292</v>
      </c>
      <c r="J122" s="43" t="s">
        <v>78</v>
      </c>
      <c r="K122" s="43" t="s">
        <v>79</v>
      </c>
      <c r="L122" s="43" t="s">
        <v>288</v>
      </c>
      <c r="M122" s="43">
        <v>54</v>
      </c>
      <c r="N122" s="43" t="s">
        <v>50</v>
      </c>
      <c r="O122" s="43" t="s">
        <v>74</v>
      </c>
      <c r="P122" s="43" t="s">
        <v>75</v>
      </c>
      <c r="Q122" s="43" t="s">
        <v>225</v>
      </c>
      <c r="R122" s="43"/>
      <c r="S122" s="43"/>
      <c r="T122" s="43"/>
      <c r="U122" s="43">
        <f>VLOOKUP(E122,'[1]PIB Export Onderhoudsactiviteit'!$E$2:$AK$490,33,FALSE)</f>
        <v>0</v>
      </c>
      <c r="V122" s="43">
        <v>1</v>
      </c>
      <c r="W122" s="43" t="s">
        <v>64</v>
      </c>
      <c r="X122" s="43" t="s">
        <v>80</v>
      </c>
      <c r="Y122" s="7">
        <v>1</v>
      </c>
      <c r="Z122" s="46">
        <v>0</v>
      </c>
      <c r="AA122" s="47"/>
      <c r="AB122" s="47"/>
      <c r="AC122" s="47"/>
      <c r="AD122" s="47">
        <f t="shared" si="10"/>
        <v>0</v>
      </c>
      <c r="AE122" s="47"/>
      <c r="AF122" s="47"/>
      <c r="AG122" s="47"/>
      <c r="AH122" s="47"/>
      <c r="AI122" s="47">
        <f t="shared" si="9"/>
        <v>0</v>
      </c>
      <c r="AJ122" s="47"/>
    </row>
    <row r="123" spans="1:36" ht="14.45">
      <c r="A123" s="43" t="s">
        <v>216</v>
      </c>
      <c r="B123" s="43" t="s">
        <v>282</v>
      </c>
      <c r="C123" s="57">
        <v>6</v>
      </c>
      <c r="D123" s="57"/>
      <c r="E123" s="43" t="s">
        <v>289</v>
      </c>
      <c r="F123" s="43"/>
      <c r="G123" s="49" t="s">
        <v>46</v>
      </c>
      <c r="H123" s="43" t="s">
        <v>290</v>
      </c>
      <c r="I123" s="44">
        <v>45292</v>
      </c>
      <c r="J123" s="43" t="s">
        <v>72</v>
      </c>
      <c r="K123" s="43" t="s">
        <v>73</v>
      </c>
      <c r="L123" s="43" t="s">
        <v>291</v>
      </c>
      <c r="M123" s="43">
        <v>54</v>
      </c>
      <c r="N123" s="43" t="s">
        <v>50</v>
      </c>
      <c r="O123" s="43" t="s">
        <v>74</v>
      </c>
      <c r="P123" s="43" t="s">
        <v>75</v>
      </c>
      <c r="Q123" s="43" t="s">
        <v>225</v>
      </c>
      <c r="R123" s="43"/>
      <c r="S123" s="43"/>
      <c r="T123" s="43"/>
      <c r="U123" s="43">
        <f>VLOOKUP(E123,'[1]PIB Export Onderhoudsactiviteit'!$E$2:$AK$490,33,FALSE)</f>
        <v>0</v>
      </c>
      <c r="V123" s="43">
        <v>1</v>
      </c>
      <c r="W123" s="43" t="s">
        <v>64</v>
      </c>
      <c r="X123" s="43" t="s">
        <v>54</v>
      </c>
      <c r="Y123" s="7">
        <v>1</v>
      </c>
      <c r="Z123" s="46">
        <v>0</v>
      </c>
      <c r="AA123" s="47">
        <f>$Z123*$V123*$Y123</f>
        <v>0</v>
      </c>
      <c r="AB123" s="47">
        <f t="shared" si="12"/>
        <v>0</v>
      </c>
      <c r="AC123" s="47">
        <f t="shared" si="12"/>
        <v>0</v>
      </c>
      <c r="AD123" s="47">
        <f t="shared" si="10"/>
        <v>0</v>
      </c>
      <c r="AE123" s="47">
        <f t="shared" si="10"/>
        <v>0</v>
      </c>
      <c r="AF123" s="47">
        <f t="shared" si="10"/>
        <v>0</v>
      </c>
      <c r="AG123" s="47">
        <f t="shared" si="10"/>
        <v>0</v>
      </c>
      <c r="AH123" s="47">
        <f t="shared" si="13"/>
        <v>0</v>
      </c>
      <c r="AI123" s="47">
        <f t="shared" si="9"/>
        <v>0</v>
      </c>
      <c r="AJ123" s="47">
        <f t="shared" si="9"/>
        <v>0</v>
      </c>
    </row>
    <row r="124" spans="1:36" ht="14.45">
      <c r="A124" s="43" t="s">
        <v>216</v>
      </c>
      <c r="B124" s="43" t="s">
        <v>282</v>
      </c>
      <c r="C124" s="57">
        <v>6</v>
      </c>
      <c r="D124" s="57"/>
      <c r="E124" s="43" t="s">
        <v>289</v>
      </c>
      <c r="F124" s="43"/>
      <c r="G124" s="49" t="s">
        <v>46</v>
      </c>
      <c r="H124" s="43" t="s">
        <v>290</v>
      </c>
      <c r="I124" s="44">
        <v>45292</v>
      </c>
      <c r="J124" s="43" t="s">
        <v>78</v>
      </c>
      <c r="K124" s="43" t="s">
        <v>79</v>
      </c>
      <c r="L124" s="43" t="s">
        <v>291</v>
      </c>
      <c r="M124" s="43">
        <v>54</v>
      </c>
      <c r="N124" s="43" t="s">
        <v>50</v>
      </c>
      <c r="O124" s="43" t="s">
        <v>74</v>
      </c>
      <c r="P124" s="43" t="s">
        <v>75</v>
      </c>
      <c r="Q124" s="43" t="s">
        <v>225</v>
      </c>
      <c r="R124" s="43"/>
      <c r="S124" s="43"/>
      <c r="T124" s="43"/>
      <c r="U124" s="43">
        <f>VLOOKUP(E124,'[1]PIB Export Onderhoudsactiviteit'!$E$2:$AK$490,33,FALSE)</f>
        <v>0</v>
      </c>
      <c r="V124" s="43">
        <v>1</v>
      </c>
      <c r="W124" s="43" t="s">
        <v>64</v>
      </c>
      <c r="X124" s="43" t="s">
        <v>80</v>
      </c>
      <c r="Y124" s="7">
        <v>1</v>
      </c>
      <c r="Z124" s="46">
        <v>0</v>
      </c>
      <c r="AA124" s="47"/>
      <c r="AB124" s="47"/>
      <c r="AC124" s="47"/>
      <c r="AD124" s="47">
        <f t="shared" si="10"/>
        <v>0</v>
      </c>
      <c r="AE124" s="47"/>
      <c r="AF124" s="47"/>
      <c r="AG124" s="47"/>
      <c r="AH124" s="47"/>
      <c r="AI124" s="47">
        <f t="shared" si="9"/>
        <v>0</v>
      </c>
      <c r="AJ124" s="47"/>
    </row>
    <row r="125" spans="1:36" ht="14.45">
      <c r="A125" s="43" t="s">
        <v>216</v>
      </c>
      <c r="B125" s="43" t="s">
        <v>292</v>
      </c>
      <c r="C125" s="57">
        <v>6</v>
      </c>
      <c r="D125" s="57"/>
      <c r="E125" s="43" t="s">
        <v>293</v>
      </c>
      <c r="F125" s="43"/>
      <c r="G125" s="50" t="s">
        <v>121</v>
      </c>
      <c r="H125" s="43" t="s">
        <v>294</v>
      </c>
      <c r="I125" s="44">
        <v>45292</v>
      </c>
      <c r="J125" s="43" t="s">
        <v>72</v>
      </c>
      <c r="K125" s="43" t="s">
        <v>73</v>
      </c>
      <c r="L125" s="43"/>
      <c r="M125" s="43">
        <v>54</v>
      </c>
      <c r="N125" s="43" t="s">
        <v>50</v>
      </c>
      <c r="O125" s="43" t="s">
        <v>74</v>
      </c>
      <c r="P125" s="43" t="s">
        <v>75</v>
      </c>
      <c r="Q125" s="43" t="s">
        <v>225</v>
      </c>
      <c r="R125" s="43"/>
      <c r="S125" s="43"/>
      <c r="T125" s="43"/>
      <c r="U125" s="43">
        <f>VLOOKUP(E125,'[1]PIB Export Onderhoudsactiviteit'!$E$2:$AK$490,33,FALSE)</f>
        <v>0</v>
      </c>
      <c r="V125" s="43">
        <v>1</v>
      </c>
      <c r="W125" s="43" t="s">
        <v>64</v>
      </c>
      <c r="X125" s="43" t="s">
        <v>54</v>
      </c>
      <c r="Y125" s="7">
        <v>1</v>
      </c>
      <c r="Z125" s="46">
        <v>0</v>
      </c>
      <c r="AA125" s="47">
        <f>$Z125*$V125*$Y125</f>
        <v>0</v>
      </c>
      <c r="AB125" s="47">
        <f t="shared" si="12"/>
        <v>0</v>
      </c>
      <c r="AC125" s="47">
        <f t="shared" si="12"/>
        <v>0</v>
      </c>
      <c r="AD125" s="47">
        <f t="shared" si="10"/>
        <v>0</v>
      </c>
      <c r="AE125" s="47">
        <f t="shared" si="10"/>
        <v>0</v>
      </c>
      <c r="AF125" s="47">
        <f t="shared" si="10"/>
        <v>0</v>
      </c>
      <c r="AG125" s="47">
        <f t="shared" si="10"/>
        <v>0</v>
      </c>
      <c r="AH125" s="47">
        <f t="shared" si="13"/>
        <v>0</v>
      </c>
      <c r="AI125" s="47">
        <f t="shared" si="9"/>
        <v>0</v>
      </c>
      <c r="AJ125" s="47">
        <f t="shared" si="9"/>
        <v>0</v>
      </c>
    </row>
    <row r="126" spans="1:36" ht="14.45">
      <c r="A126" s="43" t="s">
        <v>216</v>
      </c>
      <c r="B126" s="43" t="s">
        <v>292</v>
      </c>
      <c r="C126" s="57">
        <v>6</v>
      </c>
      <c r="D126" s="57"/>
      <c r="E126" s="43" t="s">
        <v>293</v>
      </c>
      <c r="F126" s="43"/>
      <c r="G126" s="50" t="s">
        <v>121</v>
      </c>
      <c r="H126" s="43" t="s">
        <v>294</v>
      </c>
      <c r="I126" s="44">
        <v>45292</v>
      </c>
      <c r="J126" s="43" t="s">
        <v>78</v>
      </c>
      <c r="K126" s="43" t="s">
        <v>79</v>
      </c>
      <c r="L126" s="43"/>
      <c r="M126" s="43">
        <v>54</v>
      </c>
      <c r="N126" s="43" t="s">
        <v>50</v>
      </c>
      <c r="O126" s="43" t="s">
        <v>74</v>
      </c>
      <c r="P126" s="43" t="s">
        <v>75</v>
      </c>
      <c r="Q126" s="43" t="s">
        <v>225</v>
      </c>
      <c r="R126" s="43"/>
      <c r="S126" s="43"/>
      <c r="T126" s="43"/>
      <c r="U126" s="43">
        <f>VLOOKUP(E126,'[1]PIB Export Onderhoudsactiviteit'!$E$2:$AK$490,33,FALSE)</f>
        <v>0</v>
      </c>
      <c r="V126" s="43">
        <v>1</v>
      </c>
      <c r="W126" s="43" t="s">
        <v>64</v>
      </c>
      <c r="X126" s="43" t="s">
        <v>80</v>
      </c>
      <c r="Y126" s="7">
        <v>1</v>
      </c>
      <c r="Z126" s="46">
        <v>0</v>
      </c>
      <c r="AA126" s="47"/>
      <c r="AB126" s="47"/>
      <c r="AC126" s="47"/>
      <c r="AD126" s="47">
        <f t="shared" si="10"/>
        <v>0</v>
      </c>
      <c r="AE126" s="47"/>
      <c r="AF126" s="47"/>
      <c r="AG126" s="47"/>
      <c r="AH126" s="47"/>
      <c r="AI126" s="47">
        <f t="shared" si="9"/>
        <v>0</v>
      </c>
      <c r="AJ126" s="47"/>
    </row>
    <row r="127" spans="1:36" ht="14.45">
      <c r="A127" s="43" t="s">
        <v>216</v>
      </c>
      <c r="B127" s="43" t="s">
        <v>292</v>
      </c>
      <c r="C127" s="57">
        <v>6</v>
      </c>
      <c r="D127" s="57"/>
      <c r="E127" s="43" t="s">
        <v>295</v>
      </c>
      <c r="F127" s="43"/>
      <c r="G127" s="49" t="s">
        <v>46</v>
      </c>
      <c r="H127" s="43" t="s">
        <v>296</v>
      </c>
      <c r="I127" s="44">
        <v>45292</v>
      </c>
      <c r="J127" s="43" t="s">
        <v>72</v>
      </c>
      <c r="K127" s="43" t="s">
        <v>73</v>
      </c>
      <c r="L127" s="43" t="s">
        <v>297</v>
      </c>
      <c r="M127" s="43">
        <v>54</v>
      </c>
      <c r="N127" s="43" t="s">
        <v>50</v>
      </c>
      <c r="O127" s="43" t="s">
        <v>74</v>
      </c>
      <c r="P127" s="43" t="s">
        <v>75</v>
      </c>
      <c r="Q127" s="43" t="s">
        <v>225</v>
      </c>
      <c r="R127" s="43"/>
      <c r="S127" s="43"/>
      <c r="T127" s="43"/>
      <c r="U127" s="43">
        <f>VLOOKUP(E127,'[1]PIB Export Onderhoudsactiviteit'!$E$2:$AK$490,33,FALSE)</f>
        <v>0</v>
      </c>
      <c r="V127" s="43">
        <v>1</v>
      </c>
      <c r="W127" s="43" t="s">
        <v>64</v>
      </c>
      <c r="X127" s="43" t="s">
        <v>54</v>
      </c>
      <c r="Y127" s="7">
        <v>1</v>
      </c>
      <c r="Z127" s="46">
        <v>0</v>
      </c>
      <c r="AA127" s="47">
        <f>$Z127*$V127*$Y127</f>
        <v>0</v>
      </c>
      <c r="AB127" s="47">
        <f t="shared" si="12"/>
        <v>0</v>
      </c>
      <c r="AC127" s="47">
        <f t="shared" si="12"/>
        <v>0</v>
      </c>
      <c r="AD127" s="47">
        <f t="shared" si="10"/>
        <v>0</v>
      </c>
      <c r="AE127" s="47">
        <f t="shared" si="10"/>
        <v>0</v>
      </c>
      <c r="AF127" s="47">
        <f t="shared" si="10"/>
        <v>0</v>
      </c>
      <c r="AG127" s="47">
        <f t="shared" si="10"/>
        <v>0</v>
      </c>
      <c r="AH127" s="47">
        <f t="shared" si="13"/>
        <v>0</v>
      </c>
      <c r="AI127" s="47">
        <f t="shared" si="9"/>
        <v>0</v>
      </c>
      <c r="AJ127" s="47">
        <f t="shared" si="9"/>
        <v>0</v>
      </c>
    </row>
    <row r="128" spans="1:36" ht="14.45">
      <c r="A128" s="43" t="s">
        <v>216</v>
      </c>
      <c r="B128" s="43" t="s">
        <v>292</v>
      </c>
      <c r="C128" s="57">
        <v>6</v>
      </c>
      <c r="D128" s="57"/>
      <c r="E128" s="43" t="s">
        <v>295</v>
      </c>
      <c r="F128" s="43"/>
      <c r="G128" s="49" t="s">
        <v>46</v>
      </c>
      <c r="H128" s="43" t="s">
        <v>296</v>
      </c>
      <c r="I128" s="44">
        <v>45292</v>
      </c>
      <c r="J128" s="43" t="s">
        <v>78</v>
      </c>
      <c r="K128" s="43" t="s">
        <v>79</v>
      </c>
      <c r="L128" s="43" t="s">
        <v>297</v>
      </c>
      <c r="M128" s="43">
        <v>54</v>
      </c>
      <c r="N128" s="43" t="s">
        <v>50</v>
      </c>
      <c r="O128" s="43" t="s">
        <v>74</v>
      </c>
      <c r="P128" s="43" t="s">
        <v>75</v>
      </c>
      <c r="Q128" s="43" t="s">
        <v>225</v>
      </c>
      <c r="R128" s="43"/>
      <c r="S128" s="43"/>
      <c r="T128" s="43"/>
      <c r="U128" s="43">
        <f>VLOOKUP(E128,'[1]PIB Export Onderhoudsactiviteit'!$E$2:$AK$490,33,FALSE)</f>
        <v>0</v>
      </c>
      <c r="V128" s="43">
        <v>1</v>
      </c>
      <c r="W128" s="43" t="s">
        <v>64</v>
      </c>
      <c r="X128" s="43" t="s">
        <v>80</v>
      </c>
      <c r="Y128" s="7">
        <v>1</v>
      </c>
      <c r="Z128" s="46">
        <v>0</v>
      </c>
      <c r="AA128" s="47"/>
      <c r="AB128" s="47"/>
      <c r="AC128" s="47"/>
      <c r="AD128" s="47">
        <f t="shared" si="10"/>
        <v>0</v>
      </c>
      <c r="AE128" s="47"/>
      <c r="AF128" s="47"/>
      <c r="AG128" s="47"/>
      <c r="AH128" s="47"/>
      <c r="AI128" s="47">
        <f t="shared" si="9"/>
        <v>0</v>
      </c>
      <c r="AJ128" s="47"/>
    </row>
    <row r="129" spans="1:36" ht="14.45">
      <c r="A129" s="43" t="s">
        <v>216</v>
      </c>
      <c r="B129" s="43" t="s">
        <v>298</v>
      </c>
      <c r="C129" s="48">
        <v>6</v>
      </c>
      <c r="D129" s="43" t="s">
        <v>299</v>
      </c>
      <c r="E129" s="43" t="s">
        <v>300</v>
      </c>
      <c r="F129" s="43"/>
      <c r="G129" s="49" t="s">
        <v>46</v>
      </c>
      <c r="H129" s="43" t="s">
        <v>301</v>
      </c>
      <c r="I129" s="44">
        <v>45292</v>
      </c>
      <c r="J129" s="43" t="s">
        <v>72</v>
      </c>
      <c r="K129" s="43" t="s">
        <v>73</v>
      </c>
      <c r="L129" s="43"/>
      <c r="M129" s="43">
        <v>54</v>
      </c>
      <c r="N129" s="43" t="s">
        <v>50</v>
      </c>
      <c r="O129" s="43" t="s">
        <v>74</v>
      </c>
      <c r="P129" s="43" t="s">
        <v>75</v>
      </c>
      <c r="Q129" s="43" t="s">
        <v>233</v>
      </c>
      <c r="R129" s="43"/>
      <c r="S129" s="43"/>
      <c r="T129" s="43"/>
      <c r="U129" s="43">
        <f>VLOOKUP(E129,'[1]PIB Export Onderhoudsactiviteit'!$E$2:$AK$490,33,FALSE)</f>
        <v>0</v>
      </c>
      <c r="V129" s="43">
        <v>1</v>
      </c>
      <c r="W129" s="43" t="s">
        <v>64</v>
      </c>
      <c r="X129" s="43" t="s">
        <v>54</v>
      </c>
      <c r="Y129" s="7">
        <v>1</v>
      </c>
      <c r="Z129" s="46">
        <v>0</v>
      </c>
      <c r="AA129" s="47">
        <f>$Z129*$V129*$Y129</f>
        <v>0</v>
      </c>
      <c r="AB129" s="47">
        <f t="shared" si="12"/>
        <v>0</v>
      </c>
      <c r="AC129" s="47">
        <f t="shared" si="12"/>
        <v>0</v>
      </c>
      <c r="AD129" s="47">
        <f t="shared" si="10"/>
        <v>0</v>
      </c>
      <c r="AE129" s="47">
        <f t="shared" si="10"/>
        <v>0</v>
      </c>
      <c r="AF129" s="47">
        <f t="shared" si="10"/>
        <v>0</v>
      </c>
      <c r="AG129" s="47">
        <f t="shared" si="10"/>
        <v>0</v>
      </c>
      <c r="AH129" s="47">
        <f t="shared" si="13"/>
        <v>0</v>
      </c>
      <c r="AI129" s="47">
        <f t="shared" si="9"/>
        <v>0</v>
      </c>
      <c r="AJ129" s="47">
        <f t="shared" si="9"/>
        <v>0</v>
      </c>
    </row>
    <row r="130" spans="1:36" ht="14.45">
      <c r="A130" s="43" t="s">
        <v>216</v>
      </c>
      <c r="B130" s="43" t="s">
        <v>298</v>
      </c>
      <c r="C130" s="48">
        <v>6</v>
      </c>
      <c r="D130" s="43" t="s">
        <v>299</v>
      </c>
      <c r="E130" s="43" t="s">
        <v>300</v>
      </c>
      <c r="F130" s="43"/>
      <c r="G130" s="49" t="s">
        <v>46</v>
      </c>
      <c r="H130" s="43" t="s">
        <v>301</v>
      </c>
      <c r="I130" s="44">
        <v>45292</v>
      </c>
      <c r="J130" s="43" t="s">
        <v>78</v>
      </c>
      <c r="K130" s="43" t="s">
        <v>79</v>
      </c>
      <c r="L130" s="43"/>
      <c r="M130" s="43">
        <v>54</v>
      </c>
      <c r="N130" s="43" t="s">
        <v>50</v>
      </c>
      <c r="O130" s="43" t="s">
        <v>74</v>
      </c>
      <c r="P130" s="43" t="s">
        <v>75</v>
      </c>
      <c r="Q130" s="43" t="s">
        <v>233</v>
      </c>
      <c r="R130" s="43"/>
      <c r="S130" s="43"/>
      <c r="T130" s="43"/>
      <c r="U130" s="43">
        <f>VLOOKUP(E130,'[1]PIB Export Onderhoudsactiviteit'!$E$2:$AK$490,33,FALSE)</f>
        <v>0</v>
      </c>
      <c r="V130" s="43">
        <v>1</v>
      </c>
      <c r="W130" s="43" t="s">
        <v>64</v>
      </c>
      <c r="X130" s="43" t="s">
        <v>80</v>
      </c>
      <c r="Y130" s="7">
        <v>1</v>
      </c>
      <c r="Z130" s="46">
        <v>0</v>
      </c>
      <c r="AA130" s="47"/>
      <c r="AB130" s="47"/>
      <c r="AC130" s="47"/>
      <c r="AD130" s="47">
        <f t="shared" si="10"/>
        <v>0</v>
      </c>
      <c r="AE130" s="47"/>
      <c r="AF130" s="47"/>
      <c r="AG130" s="47"/>
      <c r="AH130" s="47"/>
      <c r="AI130" s="47">
        <f t="shared" si="13"/>
        <v>0</v>
      </c>
      <c r="AJ130" s="47"/>
    </row>
    <row r="131" spans="1:36" ht="14.45">
      <c r="A131" s="43" t="s">
        <v>216</v>
      </c>
      <c r="B131" s="43" t="s">
        <v>302</v>
      </c>
      <c r="C131" s="57">
        <v>6</v>
      </c>
      <c r="D131" s="57"/>
      <c r="E131" s="43" t="s">
        <v>303</v>
      </c>
      <c r="F131" s="43"/>
      <c r="G131" s="50" t="s">
        <v>121</v>
      </c>
      <c r="H131" s="43" t="s">
        <v>304</v>
      </c>
      <c r="I131" s="44">
        <v>45292</v>
      </c>
      <c r="J131" s="43" t="s">
        <v>72</v>
      </c>
      <c r="K131" s="43" t="s">
        <v>73</v>
      </c>
      <c r="L131" s="43" t="s">
        <v>305</v>
      </c>
      <c r="M131" s="43">
        <v>54</v>
      </c>
      <c r="N131" s="43" t="s">
        <v>50</v>
      </c>
      <c r="O131" s="43" t="s">
        <v>74</v>
      </c>
      <c r="P131" s="43" t="s">
        <v>75</v>
      </c>
      <c r="Q131" s="43" t="s">
        <v>225</v>
      </c>
      <c r="R131" s="43"/>
      <c r="S131" s="43"/>
      <c r="T131" s="43"/>
      <c r="U131" s="43">
        <f>VLOOKUP(E131,'[1]PIB Export Onderhoudsactiviteit'!$E$2:$AK$490,33,FALSE)</f>
        <v>0</v>
      </c>
      <c r="V131" s="43">
        <v>1</v>
      </c>
      <c r="W131" s="43" t="s">
        <v>64</v>
      </c>
      <c r="X131" s="43" t="s">
        <v>54</v>
      </c>
      <c r="Y131" s="7">
        <v>1</v>
      </c>
      <c r="Z131" s="46">
        <v>0</v>
      </c>
      <c r="AA131" s="47">
        <f>$Z131*$V131*$Y131</f>
        <v>0</v>
      </c>
      <c r="AB131" s="47">
        <f t="shared" si="12"/>
        <v>0</v>
      </c>
      <c r="AC131" s="47">
        <f t="shared" si="12"/>
        <v>0</v>
      </c>
      <c r="AD131" s="47">
        <f t="shared" si="10"/>
        <v>0</v>
      </c>
      <c r="AE131" s="47">
        <f t="shared" si="10"/>
        <v>0</v>
      </c>
      <c r="AF131" s="47">
        <f t="shared" si="10"/>
        <v>0</v>
      </c>
      <c r="AG131" s="47">
        <f t="shared" si="10"/>
        <v>0</v>
      </c>
      <c r="AH131" s="47">
        <f t="shared" si="13"/>
        <v>0</v>
      </c>
      <c r="AI131" s="47">
        <f t="shared" si="13"/>
        <v>0</v>
      </c>
      <c r="AJ131" s="47">
        <f t="shared" si="13"/>
        <v>0</v>
      </c>
    </row>
    <row r="132" spans="1:36" ht="14.45">
      <c r="A132" s="43" t="s">
        <v>216</v>
      </c>
      <c r="B132" s="43" t="s">
        <v>302</v>
      </c>
      <c r="C132" s="57">
        <v>6</v>
      </c>
      <c r="D132" s="57"/>
      <c r="E132" s="43" t="s">
        <v>303</v>
      </c>
      <c r="F132" s="43"/>
      <c r="G132" s="50" t="s">
        <v>121</v>
      </c>
      <c r="H132" s="43" t="s">
        <v>304</v>
      </c>
      <c r="I132" s="44">
        <v>45292</v>
      </c>
      <c r="J132" s="43" t="s">
        <v>78</v>
      </c>
      <c r="K132" s="43" t="s">
        <v>79</v>
      </c>
      <c r="L132" s="43" t="s">
        <v>305</v>
      </c>
      <c r="M132" s="43">
        <v>54</v>
      </c>
      <c r="N132" s="43" t="s">
        <v>50</v>
      </c>
      <c r="O132" s="43" t="s">
        <v>74</v>
      </c>
      <c r="P132" s="43" t="s">
        <v>75</v>
      </c>
      <c r="Q132" s="43" t="s">
        <v>225</v>
      </c>
      <c r="R132" s="43"/>
      <c r="S132" s="43"/>
      <c r="T132" s="43"/>
      <c r="U132" s="43">
        <f>VLOOKUP(E132,'[1]PIB Export Onderhoudsactiviteit'!$E$2:$AK$490,33,FALSE)</f>
        <v>0</v>
      </c>
      <c r="V132" s="43">
        <v>1</v>
      </c>
      <c r="W132" s="43" t="s">
        <v>64</v>
      </c>
      <c r="X132" s="43" t="s">
        <v>80</v>
      </c>
      <c r="Y132" s="7">
        <v>1</v>
      </c>
      <c r="Z132" s="46">
        <v>0</v>
      </c>
      <c r="AA132" s="47"/>
      <c r="AB132" s="47"/>
      <c r="AC132" s="47"/>
      <c r="AD132" s="47">
        <f t="shared" si="10"/>
        <v>0</v>
      </c>
      <c r="AE132" s="47"/>
      <c r="AF132" s="47"/>
      <c r="AG132" s="47"/>
      <c r="AH132" s="47"/>
      <c r="AI132" s="47">
        <f t="shared" si="13"/>
        <v>0</v>
      </c>
      <c r="AJ132" s="47"/>
    </row>
    <row r="133" spans="1:36" ht="14.45">
      <c r="A133" s="43" t="s">
        <v>216</v>
      </c>
      <c r="B133" s="43" t="s">
        <v>302</v>
      </c>
      <c r="C133" s="57">
        <v>6</v>
      </c>
      <c r="D133" s="57"/>
      <c r="E133" s="43" t="s">
        <v>306</v>
      </c>
      <c r="F133" s="43"/>
      <c r="G133" s="50" t="s">
        <v>121</v>
      </c>
      <c r="H133" s="43" t="s">
        <v>307</v>
      </c>
      <c r="I133" s="44">
        <v>45292</v>
      </c>
      <c r="J133" s="43" t="s">
        <v>72</v>
      </c>
      <c r="K133" s="43" t="s">
        <v>73</v>
      </c>
      <c r="L133" s="43"/>
      <c r="M133" s="43">
        <v>54</v>
      </c>
      <c r="N133" s="43" t="s">
        <v>50</v>
      </c>
      <c r="O133" s="43" t="s">
        <v>74</v>
      </c>
      <c r="P133" s="43" t="s">
        <v>75</v>
      </c>
      <c r="Q133" s="43" t="s">
        <v>225</v>
      </c>
      <c r="R133" s="43"/>
      <c r="S133" s="43"/>
      <c r="T133" s="43"/>
      <c r="U133" s="43">
        <f>VLOOKUP(E133,'[1]PIB Export Onderhoudsactiviteit'!$E$2:$AK$490,33,FALSE)</f>
        <v>0</v>
      </c>
      <c r="V133" s="43">
        <v>1</v>
      </c>
      <c r="W133" s="43" t="s">
        <v>64</v>
      </c>
      <c r="X133" s="43" t="s">
        <v>54</v>
      </c>
      <c r="Y133" s="7">
        <v>1</v>
      </c>
      <c r="Z133" s="46">
        <v>0</v>
      </c>
      <c r="AA133" s="47">
        <f>$Z133*$V133*$Y133</f>
        <v>0</v>
      </c>
      <c r="AB133" s="47">
        <f t="shared" si="12"/>
        <v>0</v>
      </c>
      <c r="AC133" s="47">
        <f t="shared" si="12"/>
        <v>0</v>
      </c>
      <c r="AD133" s="47">
        <f t="shared" si="10"/>
        <v>0</v>
      </c>
      <c r="AE133" s="47">
        <f t="shared" si="10"/>
        <v>0</v>
      </c>
      <c r="AF133" s="47">
        <f t="shared" si="10"/>
        <v>0</v>
      </c>
      <c r="AG133" s="47">
        <f t="shared" si="10"/>
        <v>0</v>
      </c>
      <c r="AH133" s="47">
        <f t="shared" si="13"/>
        <v>0</v>
      </c>
      <c r="AI133" s="47">
        <f t="shared" si="13"/>
        <v>0</v>
      </c>
      <c r="AJ133" s="47">
        <f t="shared" si="13"/>
        <v>0</v>
      </c>
    </row>
    <row r="134" spans="1:36" ht="14.45">
      <c r="A134" s="43" t="s">
        <v>216</v>
      </c>
      <c r="B134" s="43" t="s">
        <v>302</v>
      </c>
      <c r="C134" s="57">
        <v>6</v>
      </c>
      <c r="D134" s="57"/>
      <c r="E134" s="43" t="s">
        <v>306</v>
      </c>
      <c r="F134" s="43"/>
      <c r="G134" s="50" t="s">
        <v>121</v>
      </c>
      <c r="H134" s="43" t="s">
        <v>307</v>
      </c>
      <c r="I134" s="44">
        <v>45292</v>
      </c>
      <c r="J134" s="43" t="s">
        <v>78</v>
      </c>
      <c r="K134" s="43" t="s">
        <v>79</v>
      </c>
      <c r="L134" s="43"/>
      <c r="M134" s="43">
        <v>54</v>
      </c>
      <c r="N134" s="43" t="s">
        <v>50</v>
      </c>
      <c r="O134" s="43" t="s">
        <v>74</v>
      </c>
      <c r="P134" s="43" t="s">
        <v>75</v>
      </c>
      <c r="Q134" s="43" t="s">
        <v>225</v>
      </c>
      <c r="R134" s="43"/>
      <c r="S134" s="43"/>
      <c r="T134" s="43"/>
      <c r="U134" s="43">
        <f>VLOOKUP(E134,'[1]PIB Export Onderhoudsactiviteit'!$E$2:$AK$490,33,FALSE)</f>
        <v>0</v>
      </c>
      <c r="V134" s="43">
        <v>1</v>
      </c>
      <c r="W134" s="43" t="s">
        <v>64</v>
      </c>
      <c r="X134" s="43" t="s">
        <v>80</v>
      </c>
      <c r="Y134" s="7">
        <v>1</v>
      </c>
      <c r="Z134" s="46">
        <v>0</v>
      </c>
      <c r="AA134" s="47"/>
      <c r="AB134" s="47"/>
      <c r="AC134" s="47"/>
      <c r="AD134" s="47">
        <f t="shared" si="12"/>
        <v>0</v>
      </c>
      <c r="AE134" s="47"/>
      <c r="AF134" s="47"/>
      <c r="AG134" s="47"/>
      <c r="AH134" s="47"/>
      <c r="AI134" s="47">
        <f t="shared" si="13"/>
        <v>0</v>
      </c>
      <c r="AJ134" s="47"/>
    </row>
    <row r="135" spans="1:36" ht="14.45">
      <c r="A135" s="43" t="s">
        <v>216</v>
      </c>
      <c r="B135" s="43" t="s">
        <v>302</v>
      </c>
      <c r="C135" s="57">
        <v>6</v>
      </c>
      <c r="D135" s="57"/>
      <c r="E135" s="43" t="s">
        <v>308</v>
      </c>
      <c r="F135" s="43"/>
      <c r="G135" s="49" t="s">
        <v>46</v>
      </c>
      <c r="H135" s="43" t="s">
        <v>309</v>
      </c>
      <c r="I135" s="44">
        <v>45292</v>
      </c>
      <c r="J135" s="43" t="s">
        <v>72</v>
      </c>
      <c r="K135" s="43" t="s">
        <v>73</v>
      </c>
      <c r="L135" s="43"/>
      <c r="M135" s="43">
        <v>54</v>
      </c>
      <c r="N135" s="43" t="s">
        <v>50</v>
      </c>
      <c r="O135" s="43" t="s">
        <v>74</v>
      </c>
      <c r="P135" s="43" t="s">
        <v>75</v>
      </c>
      <c r="Q135" s="43" t="s">
        <v>225</v>
      </c>
      <c r="R135" s="43"/>
      <c r="S135" s="43"/>
      <c r="T135" s="43"/>
      <c r="U135" s="43">
        <f>VLOOKUP(E135,'[1]PIB Export Onderhoudsactiviteit'!$E$2:$AK$490,33,FALSE)</f>
        <v>0</v>
      </c>
      <c r="V135" s="43">
        <v>1</v>
      </c>
      <c r="W135" s="43" t="s">
        <v>64</v>
      </c>
      <c r="X135" s="43" t="s">
        <v>54</v>
      </c>
      <c r="Y135" s="7">
        <v>1</v>
      </c>
      <c r="Z135" s="46">
        <v>0</v>
      </c>
      <c r="AA135" s="47">
        <f>$Z135*$V135*$Y135</f>
        <v>0</v>
      </c>
      <c r="AB135" s="47">
        <f t="shared" ref="AA135:AD197" si="14">$Z135*$V135*$Y135</f>
        <v>0</v>
      </c>
      <c r="AC135" s="47">
        <f t="shared" si="14"/>
        <v>0</v>
      </c>
      <c r="AD135" s="47">
        <f t="shared" si="14"/>
        <v>0</v>
      </c>
      <c r="AE135" s="47">
        <f t="shared" ref="AE135:AI197" si="15">$Z135*$V135*$Y135</f>
        <v>0</v>
      </c>
      <c r="AF135" s="47">
        <f t="shared" si="15"/>
        <v>0</v>
      </c>
      <c r="AG135" s="47">
        <f t="shared" si="15"/>
        <v>0</v>
      </c>
      <c r="AH135" s="47">
        <f t="shared" si="13"/>
        <v>0</v>
      </c>
      <c r="AI135" s="47">
        <f t="shared" si="13"/>
        <v>0</v>
      </c>
      <c r="AJ135" s="47">
        <f t="shared" si="13"/>
        <v>0</v>
      </c>
    </row>
    <row r="136" spans="1:36" ht="14.45">
      <c r="A136" s="43" t="s">
        <v>216</v>
      </c>
      <c r="B136" s="43" t="s">
        <v>302</v>
      </c>
      <c r="C136" s="57">
        <v>6</v>
      </c>
      <c r="D136" s="57"/>
      <c r="E136" s="43" t="s">
        <v>308</v>
      </c>
      <c r="F136" s="43"/>
      <c r="G136" s="49" t="s">
        <v>46</v>
      </c>
      <c r="H136" s="43" t="s">
        <v>309</v>
      </c>
      <c r="I136" s="44">
        <v>45292</v>
      </c>
      <c r="J136" s="43" t="s">
        <v>78</v>
      </c>
      <c r="K136" s="43" t="s">
        <v>79</v>
      </c>
      <c r="L136" s="43"/>
      <c r="M136" s="43">
        <v>54</v>
      </c>
      <c r="N136" s="43" t="s">
        <v>50</v>
      </c>
      <c r="O136" s="43" t="s">
        <v>74</v>
      </c>
      <c r="P136" s="43" t="s">
        <v>75</v>
      </c>
      <c r="Q136" s="43" t="s">
        <v>225</v>
      </c>
      <c r="R136" s="43"/>
      <c r="S136" s="43"/>
      <c r="T136" s="43"/>
      <c r="U136" s="43">
        <f>VLOOKUP(E136,'[1]PIB Export Onderhoudsactiviteit'!$E$2:$AK$490,33,FALSE)</f>
        <v>0</v>
      </c>
      <c r="V136" s="43">
        <v>1</v>
      </c>
      <c r="W136" s="43" t="s">
        <v>64</v>
      </c>
      <c r="X136" s="43" t="s">
        <v>80</v>
      </c>
      <c r="Y136" s="7">
        <v>1</v>
      </c>
      <c r="Z136" s="46">
        <v>0</v>
      </c>
      <c r="AA136" s="47"/>
      <c r="AB136" s="47"/>
      <c r="AC136" s="47"/>
      <c r="AD136" s="47">
        <f t="shared" si="14"/>
        <v>0</v>
      </c>
      <c r="AE136" s="47"/>
      <c r="AF136" s="47"/>
      <c r="AG136" s="47"/>
      <c r="AH136" s="47"/>
      <c r="AI136" s="47">
        <f t="shared" si="13"/>
        <v>0</v>
      </c>
      <c r="AJ136" s="47"/>
    </row>
    <row r="137" spans="1:36" ht="14.45">
      <c r="A137" s="43" t="s">
        <v>216</v>
      </c>
      <c r="B137" s="43" t="s">
        <v>310</v>
      </c>
      <c r="C137" s="57">
        <v>7</v>
      </c>
      <c r="D137" s="57"/>
      <c r="E137" s="43" t="s">
        <v>311</v>
      </c>
      <c r="F137" s="43"/>
      <c r="G137" s="49" t="s">
        <v>46</v>
      </c>
      <c r="H137" s="43" t="s">
        <v>312</v>
      </c>
      <c r="I137" s="44">
        <v>45292</v>
      </c>
      <c r="J137" s="43" t="s">
        <v>72</v>
      </c>
      <c r="K137" s="43" t="s">
        <v>73</v>
      </c>
      <c r="L137" s="43"/>
      <c r="M137" s="43">
        <v>54</v>
      </c>
      <c r="N137" s="43" t="s">
        <v>50</v>
      </c>
      <c r="O137" s="43" t="s">
        <v>74</v>
      </c>
      <c r="P137" s="43" t="s">
        <v>75</v>
      </c>
      <c r="Q137" s="43" t="s">
        <v>225</v>
      </c>
      <c r="R137" s="43"/>
      <c r="S137" s="43"/>
      <c r="T137" s="43"/>
      <c r="U137" s="43">
        <f>VLOOKUP(E137,'[1]PIB Export Onderhoudsactiviteit'!$E$2:$AK$490,33,FALSE)</f>
        <v>0</v>
      </c>
      <c r="V137" s="43">
        <v>1</v>
      </c>
      <c r="W137" s="43" t="s">
        <v>64</v>
      </c>
      <c r="X137" s="43" t="s">
        <v>54</v>
      </c>
      <c r="Y137" s="7">
        <v>1</v>
      </c>
      <c r="Z137" s="46">
        <v>0</v>
      </c>
      <c r="AA137" s="47">
        <f>$Z137*$V137*$Y137</f>
        <v>0</v>
      </c>
      <c r="AB137" s="47">
        <f t="shared" si="14"/>
        <v>0</v>
      </c>
      <c r="AC137" s="47">
        <f t="shared" si="14"/>
        <v>0</v>
      </c>
      <c r="AD137" s="47">
        <f t="shared" si="14"/>
        <v>0</v>
      </c>
      <c r="AE137" s="47">
        <f t="shared" si="15"/>
        <v>0</v>
      </c>
      <c r="AF137" s="47">
        <f t="shared" si="15"/>
        <v>0</v>
      </c>
      <c r="AG137" s="47">
        <f t="shared" si="15"/>
        <v>0</v>
      </c>
      <c r="AH137" s="47">
        <f t="shared" si="15"/>
        <v>0</v>
      </c>
      <c r="AI137" s="47">
        <f t="shared" si="15"/>
        <v>0</v>
      </c>
      <c r="AJ137" s="47">
        <f t="shared" ref="AJ137:AJ199" si="16">$Z137*$V137*$Y137</f>
        <v>0</v>
      </c>
    </row>
    <row r="138" spans="1:36" ht="14.45">
      <c r="A138" s="43" t="s">
        <v>216</v>
      </c>
      <c r="B138" s="43" t="s">
        <v>310</v>
      </c>
      <c r="C138" s="57">
        <v>7</v>
      </c>
      <c r="D138" s="57"/>
      <c r="E138" s="43" t="s">
        <v>311</v>
      </c>
      <c r="F138" s="43"/>
      <c r="G138" s="49" t="s">
        <v>46</v>
      </c>
      <c r="H138" s="43" t="s">
        <v>312</v>
      </c>
      <c r="I138" s="44">
        <v>45292</v>
      </c>
      <c r="J138" s="43" t="s">
        <v>78</v>
      </c>
      <c r="K138" s="43" t="s">
        <v>79</v>
      </c>
      <c r="L138" s="43"/>
      <c r="M138" s="43">
        <v>54</v>
      </c>
      <c r="N138" s="43" t="s">
        <v>50</v>
      </c>
      <c r="O138" s="43" t="s">
        <v>74</v>
      </c>
      <c r="P138" s="43" t="s">
        <v>75</v>
      </c>
      <c r="Q138" s="43" t="s">
        <v>225</v>
      </c>
      <c r="R138" s="43"/>
      <c r="S138" s="43"/>
      <c r="T138" s="43"/>
      <c r="U138" s="43">
        <f>VLOOKUP(E138,'[1]PIB Export Onderhoudsactiviteit'!$E$2:$AK$490,33,FALSE)</f>
        <v>0</v>
      </c>
      <c r="V138" s="43">
        <v>1</v>
      </c>
      <c r="W138" s="43" t="s">
        <v>64</v>
      </c>
      <c r="X138" s="43" t="s">
        <v>80</v>
      </c>
      <c r="Y138" s="7">
        <v>1</v>
      </c>
      <c r="Z138" s="46">
        <v>0</v>
      </c>
      <c r="AA138" s="47"/>
      <c r="AB138" s="47"/>
      <c r="AC138" s="47"/>
      <c r="AD138" s="47">
        <f t="shared" si="14"/>
        <v>0</v>
      </c>
      <c r="AE138" s="47"/>
      <c r="AF138" s="47"/>
      <c r="AG138" s="47"/>
      <c r="AH138" s="47"/>
      <c r="AI138" s="47">
        <f t="shared" ref="AI138:AJ201" si="17">$Z138*$V138*$Y138</f>
        <v>0</v>
      </c>
      <c r="AJ138" s="47"/>
    </row>
    <row r="139" spans="1:36" ht="14.45">
      <c r="A139" s="43" t="s">
        <v>216</v>
      </c>
      <c r="B139" s="43" t="s">
        <v>310</v>
      </c>
      <c r="C139" s="57">
        <v>7</v>
      </c>
      <c r="D139" s="57"/>
      <c r="E139" s="43" t="s">
        <v>313</v>
      </c>
      <c r="F139" s="43"/>
      <c r="G139" s="50" t="s">
        <v>121</v>
      </c>
      <c r="H139" s="43" t="s">
        <v>314</v>
      </c>
      <c r="I139" s="44">
        <v>45292</v>
      </c>
      <c r="J139" s="43" t="s">
        <v>72</v>
      </c>
      <c r="K139" s="43" t="s">
        <v>73</v>
      </c>
      <c r="L139" s="43"/>
      <c r="M139" s="43">
        <v>54</v>
      </c>
      <c r="N139" s="43" t="s">
        <v>50</v>
      </c>
      <c r="O139" s="43" t="s">
        <v>74</v>
      </c>
      <c r="P139" s="43" t="s">
        <v>75</v>
      </c>
      <c r="Q139" s="43"/>
      <c r="R139" s="43"/>
      <c r="S139" s="43"/>
      <c r="T139" s="43"/>
      <c r="U139" s="43">
        <f>VLOOKUP(E139,'[1]PIB Export Onderhoudsactiviteit'!$E$2:$AK$490,33,FALSE)</f>
        <v>0</v>
      </c>
      <c r="V139" s="43">
        <v>1</v>
      </c>
      <c r="W139" s="43" t="s">
        <v>64</v>
      </c>
      <c r="X139" s="43" t="s">
        <v>54</v>
      </c>
      <c r="Y139" s="7">
        <v>1</v>
      </c>
      <c r="Z139" s="46">
        <v>0</v>
      </c>
      <c r="AA139" s="47">
        <f>$Z139*$V139*$Y139</f>
        <v>0</v>
      </c>
      <c r="AB139" s="47">
        <f t="shared" si="14"/>
        <v>0</v>
      </c>
      <c r="AC139" s="47">
        <f t="shared" si="14"/>
        <v>0</v>
      </c>
      <c r="AD139" s="47">
        <f t="shared" si="14"/>
        <v>0</v>
      </c>
      <c r="AE139" s="47">
        <f t="shared" si="15"/>
        <v>0</v>
      </c>
      <c r="AF139" s="47">
        <f t="shared" si="15"/>
        <v>0</v>
      </c>
      <c r="AG139" s="47">
        <f t="shared" si="15"/>
        <v>0</v>
      </c>
      <c r="AH139" s="47">
        <f t="shared" si="15"/>
        <v>0</v>
      </c>
      <c r="AI139" s="47">
        <f t="shared" si="17"/>
        <v>0</v>
      </c>
      <c r="AJ139" s="47">
        <f t="shared" si="16"/>
        <v>0</v>
      </c>
    </row>
    <row r="140" spans="1:36" ht="14.45">
      <c r="A140" s="43" t="s">
        <v>216</v>
      </c>
      <c r="B140" s="43" t="s">
        <v>310</v>
      </c>
      <c r="C140" s="57">
        <v>7</v>
      </c>
      <c r="D140" s="57"/>
      <c r="E140" s="43" t="s">
        <v>313</v>
      </c>
      <c r="F140" s="43"/>
      <c r="G140" s="50" t="s">
        <v>121</v>
      </c>
      <c r="H140" s="43" t="s">
        <v>314</v>
      </c>
      <c r="I140" s="44">
        <v>45292</v>
      </c>
      <c r="J140" s="43" t="s">
        <v>78</v>
      </c>
      <c r="K140" s="43" t="s">
        <v>79</v>
      </c>
      <c r="L140" s="43"/>
      <c r="M140" s="43">
        <v>54</v>
      </c>
      <c r="N140" s="43" t="s">
        <v>50</v>
      </c>
      <c r="O140" s="43" t="s">
        <v>74</v>
      </c>
      <c r="P140" s="43" t="s">
        <v>75</v>
      </c>
      <c r="Q140" s="43"/>
      <c r="R140" s="43"/>
      <c r="S140" s="43"/>
      <c r="T140" s="43"/>
      <c r="U140" s="43">
        <f>VLOOKUP(E140,'[1]PIB Export Onderhoudsactiviteit'!$E$2:$AK$490,33,FALSE)</f>
        <v>0</v>
      </c>
      <c r="V140" s="43">
        <v>1</v>
      </c>
      <c r="W140" s="43" t="s">
        <v>64</v>
      </c>
      <c r="X140" s="43" t="s">
        <v>80</v>
      </c>
      <c r="Y140" s="7">
        <v>1</v>
      </c>
      <c r="Z140" s="46">
        <v>0</v>
      </c>
      <c r="AA140" s="47"/>
      <c r="AB140" s="47"/>
      <c r="AC140" s="47"/>
      <c r="AD140" s="47">
        <f t="shared" si="14"/>
        <v>0</v>
      </c>
      <c r="AE140" s="47"/>
      <c r="AF140" s="47"/>
      <c r="AG140" s="47"/>
      <c r="AH140" s="47"/>
      <c r="AI140" s="47">
        <f t="shared" si="17"/>
        <v>0</v>
      </c>
      <c r="AJ140" s="47"/>
    </row>
    <row r="141" spans="1:36" ht="14.45">
      <c r="A141" s="43" t="s">
        <v>216</v>
      </c>
      <c r="B141" s="43" t="s">
        <v>315</v>
      </c>
      <c r="C141" s="57">
        <v>7</v>
      </c>
      <c r="D141" s="57"/>
      <c r="E141" s="43" t="s">
        <v>316</v>
      </c>
      <c r="F141" s="43"/>
      <c r="G141" s="50" t="s">
        <v>121</v>
      </c>
      <c r="H141" s="43" t="s">
        <v>317</v>
      </c>
      <c r="I141" s="44">
        <v>45292</v>
      </c>
      <c r="J141" s="43" t="s">
        <v>72</v>
      </c>
      <c r="K141" s="43" t="s">
        <v>73</v>
      </c>
      <c r="L141" s="43"/>
      <c r="M141" s="43">
        <v>54</v>
      </c>
      <c r="N141" s="43" t="s">
        <v>50</v>
      </c>
      <c r="O141" s="43" t="s">
        <v>74</v>
      </c>
      <c r="P141" s="43" t="s">
        <v>75</v>
      </c>
      <c r="Q141" s="43" t="s">
        <v>233</v>
      </c>
      <c r="R141" s="43"/>
      <c r="S141" s="43"/>
      <c r="T141" s="43"/>
      <c r="U141" s="43">
        <f>VLOOKUP(E141,'[1]PIB Export Onderhoudsactiviteit'!$E$2:$AK$490,33,FALSE)</f>
        <v>0</v>
      </c>
      <c r="V141" s="43">
        <v>1</v>
      </c>
      <c r="W141" s="43" t="s">
        <v>64</v>
      </c>
      <c r="X141" s="43" t="s">
        <v>54</v>
      </c>
      <c r="Y141" s="7">
        <v>1</v>
      </c>
      <c r="Z141" s="46">
        <v>0</v>
      </c>
      <c r="AA141" s="47">
        <f>$Z141*$V141*$Y141</f>
        <v>0</v>
      </c>
      <c r="AB141" s="47">
        <f t="shared" si="14"/>
        <v>0</v>
      </c>
      <c r="AC141" s="47">
        <f t="shared" si="14"/>
        <v>0</v>
      </c>
      <c r="AD141" s="47">
        <f t="shared" si="14"/>
        <v>0</v>
      </c>
      <c r="AE141" s="47">
        <f t="shared" si="15"/>
        <v>0</v>
      </c>
      <c r="AF141" s="47">
        <f t="shared" si="15"/>
        <v>0</v>
      </c>
      <c r="AG141" s="47">
        <f t="shared" si="15"/>
        <v>0</v>
      </c>
      <c r="AH141" s="47">
        <f t="shared" si="15"/>
        <v>0</v>
      </c>
      <c r="AI141" s="47">
        <f t="shared" si="17"/>
        <v>0</v>
      </c>
      <c r="AJ141" s="47">
        <f t="shared" si="16"/>
        <v>0</v>
      </c>
    </row>
    <row r="142" spans="1:36" ht="14.45">
      <c r="A142" s="43" t="s">
        <v>216</v>
      </c>
      <c r="B142" s="43" t="s">
        <v>315</v>
      </c>
      <c r="C142" s="57">
        <v>7</v>
      </c>
      <c r="D142" s="57"/>
      <c r="E142" s="43" t="s">
        <v>316</v>
      </c>
      <c r="F142" s="43"/>
      <c r="G142" s="50" t="s">
        <v>121</v>
      </c>
      <c r="H142" s="43" t="s">
        <v>317</v>
      </c>
      <c r="I142" s="44">
        <v>45292</v>
      </c>
      <c r="J142" s="43" t="s">
        <v>78</v>
      </c>
      <c r="K142" s="43" t="s">
        <v>79</v>
      </c>
      <c r="L142" s="43"/>
      <c r="M142" s="43">
        <v>54</v>
      </c>
      <c r="N142" s="43" t="s">
        <v>50</v>
      </c>
      <c r="O142" s="43" t="s">
        <v>74</v>
      </c>
      <c r="P142" s="43" t="s">
        <v>75</v>
      </c>
      <c r="Q142" s="43" t="s">
        <v>233</v>
      </c>
      <c r="R142" s="43"/>
      <c r="S142" s="43"/>
      <c r="T142" s="43"/>
      <c r="U142" s="43">
        <f>VLOOKUP(E142,'[1]PIB Export Onderhoudsactiviteit'!$E$2:$AK$490,33,FALSE)</f>
        <v>0</v>
      </c>
      <c r="V142" s="43">
        <v>1</v>
      </c>
      <c r="W142" s="43" t="s">
        <v>64</v>
      </c>
      <c r="X142" s="43" t="s">
        <v>80</v>
      </c>
      <c r="Y142" s="7">
        <v>1</v>
      </c>
      <c r="Z142" s="46">
        <v>0</v>
      </c>
      <c r="AA142" s="47"/>
      <c r="AB142" s="47"/>
      <c r="AC142" s="47"/>
      <c r="AD142" s="47">
        <f t="shared" si="14"/>
        <v>0</v>
      </c>
      <c r="AE142" s="47"/>
      <c r="AF142" s="47"/>
      <c r="AG142" s="47"/>
      <c r="AH142" s="47"/>
      <c r="AI142" s="47">
        <f t="shared" si="17"/>
        <v>0</v>
      </c>
      <c r="AJ142" s="47"/>
    </row>
    <row r="143" spans="1:36" ht="14.45">
      <c r="A143" s="43" t="s">
        <v>216</v>
      </c>
      <c r="B143" s="43" t="s">
        <v>315</v>
      </c>
      <c r="C143" s="57">
        <v>7</v>
      </c>
      <c r="D143" s="57"/>
      <c r="E143" s="43" t="s">
        <v>318</v>
      </c>
      <c r="F143" s="43"/>
      <c r="G143" s="49" t="s">
        <v>46</v>
      </c>
      <c r="H143" s="43" t="s">
        <v>319</v>
      </c>
      <c r="I143" s="44">
        <v>45292</v>
      </c>
      <c r="J143" s="43" t="s">
        <v>72</v>
      </c>
      <c r="K143" s="43" t="s">
        <v>73</v>
      </c>
      <c r="L143" s="43"/>
      <c r="M143" s="43">
        <v>54</v>
      </c>
      <c r="N143" s="43" t="s">
        <v>50</v>
      </c>
      <c r="O143" s="43" t="s">
        <v>74</v>
      </c>
      <c r="P143" s="43" t="s">
        <v>75</v>
      </c>
      <c r="Q143" s="43" t="s">
        <v>233</v>
      </c>
      <c r="R143" s="43"/>
      <c r="S143" s="43"/>
      <c r="T143" s="43"/>
      <c r="U143" s="43">
        <f>VLOOKUP(E143,'[1]PIB Export Onderhoudsactiviteit'!$E$2:$AK$490,33,FALSE)</f>
        <v>0</v>
      </c>
      <c r="V143" s="43">
        <v>1</v>
      </c>
      <c r="W143" s="43" t="s">
        <v>64</v>
      </c>
      <c r="X143" s="43" t="s">
        <v>54</v>
      </c>
      <c r="Y143" s="7">
        <v>1</v>
      </c>
      <c r="Z143" s="46">
        <v>0</v>
      </c>
      <c r="AA143" s="47">
        <f>$Z143*$V143*$Y143</f>
        <v>0</v>
      </c>
      <c r="AB143" s="47">
        <f t="shared" si="14"/>
        <v>0</v>
      </c>
      <c r="AC143" s="47">
        <f t="shared" si="14"/>
        <v>0</v>
      </c>
      <c r="AD143" s="47">
        <f t="shared" si="14"/>
        <v>0</v>
      </c>
      <c r="AE143" s="47">
        <f t="shared" si="15"/>
        <v>0</v>
      </c>
      <c r="AF143" s="47">
        <f t="shared" si="15"/>
        <v>0</v>
      </c>
      <c r="AG143" s="47">
        <f t="shared" si="15"/>
        <v>0</v>
      </c>
      <c r="AH143" s="47">
        <f t="shared" si="15"/>
        <v>0</v>
      </c>
      <c r="AI143" s="47">
        <f t="shared" si="17"/>
        <v>0</v>
      </c>
      <c r="AJ143" s="47">
        <f t="shared" si="16"/>
        <v>0</v>
      </c>
    </row>
    <row r="144" spans="1:36" ht="14.45">
      <c r="A144" s="43" t="s">
        <v>216</v>
      </c>
      <c r="B144" s="43" t="s">
        <v>315</v>
      </c>
      <c r="C144" s="57">
        <v>7</v>
      </c>
      <c r="D144" s="57"/>
      <c r="E144" s="43" t="s">
        <v>318</v>
      </c>
      <c r="F144" s="43"/>
      <c r="G144" s="49" t="s">
        <v>46</v>
      </c>
      <c r="H144" s="43" t="s">
        <v>319</v>
      </c>
      <c r="I144" s="44">
        <v>45292</v>
      </c>
      <c r="J144" s="43" t="s">
        <v>78</v>
      </c>
      <c r="K144" s="43" t="s">
        <v>79</v>
      </c>
      <c r="L144" s="43"/>
      <c r="M144" s="43">
        <v>54</v>
      </c>
      <c r="N144" s="43" t="s">
        <v>50</v>
      </c>
      <c r="O144" s="43" t="s">
        <v>74</v>
      </c>
      <c r="P144" s="43" t="s">
        <v>75</v>
      </c>
      <c r="Q144" s="43" t="s">
        <v>233</v>
      </c>
      <c r="R144" s="43"/>
      <c r="S144" s="43"/>
      <c r="T144" s="43"/>
      <c r="U144" s="43">
        <f>VLOOKUP(E144,'[1]PIB Export Onderhoudsactiviteit'!$E$2:$AK$490,33,FALSE)</f>
        <v>0</v>
      </c>
      <c r="V144" s="43">
        <v>1</v>
      </c>
      <c r="W144" s="43" t="s">
        <v>64</v>
      </c>
      <c r="X144" s="43" t="s">
        <v>80</v>
      </c>
      <c r="Y144" s="7">
        <v>1</v>
      </c>
      <c r="Z144" s="46">
        <v>0</v>
      </c>
      <c r="AA144" s="47"/>
      <c r="AB144" s="47"/>
      <c r="AC144" s="47"/>
      <c r="AD144" s="47">
        <f t="shared" si="14"/>
        <v>0</v>
      </c>
      <c r="AE144" s="47"/>
      <c r="AF144" s="47"/>
      <c r="AG144" s="47"/>
      <c r="AH144" s="47"/>
      <c r="AI144" s="47">
        <f t="shared" si="17"/>
        <v>0</v>
      </c>
      <c r="AJ144" s="47"/>
    </row>
    <row r="145" spans="1:36" ht="14.45">
      <c r="A145" s="43" t="s">
        <v>216</v>
      </c>
      <c r="B145" s="43" t="s">
        <v>320</v>
      </c>
      <c r="C145" s="57">
        <v>7</v>
      </c>
      <c r="D145" s="57"/>
      <c r="E145" s="43" t="s">
        <v>321</v>
      </c>
      <c r="F145" s="43"/>
      <c r="G145" s="49" t="s">
        <v>46</v>
      </c>
      <c r="H145" s="43" t="s">
        <v>322</v>
      </c>
      <c r="I145" s="44">
        <v>45292</v>
      </c>
      <c r="J145" s="43" t="s">
        <v>72</v>
      </c>
      <c r="K145" s="43" t="s">
        <v>73</v>
      </c>
      <c r="L145" s="43"/>
      <c r="M145" s="43">
        <v>54</v>
      </c>
      <c r="N145" s="43" t="s">
        <v>50</v>
      </c>
      <c r="O145" s="43" t="s">
        <v>74</v>
      </c>
      <c r="P145" s="43" t="s">
        <v>75</v>
      </c>
      <c r="Q145" s="43" t="s">
        <v>225</v>
      </c>
      <c r="R145" s="43"/>
      <c r="S145" s="43"/>
      <c r="T145" s="43"/>
      <c r="U145" s="43">
        <f>VLOOKUP(E145,'[1]PIB Export Onderhoudsactiviteit'!$E$2:$AK$490,33,FALSE)</f>
        <v>0</v>
      </c>
      <c r="V145" s="43">
        <v>1</v>
      </c>
      <c r="W145" s="43" t="s">
        <v>64</v>
      </c>
      <c r="X145" s="43" t="s">
        <v>54</v>
      </c>
      <c r="Y145" s="7">
        <v>1</v>
      </c>
      <c r="Z145" s="46">
        <v>0</v>
      </c>
      <c r="AA145" s="47">
        <f>$Z145*$V145*$Y145</f>
        <v>0</v>
      </c>
      <c r="AB145" s="47">
        <f t="shared" si="14"/>
        <v>0</v>
      </c>
      <c r="AC145" s="47">
        <f t="shared" si="14"/>
        <v>0</v>
      </c>
      <c r="AD145" s="47">
        <f t="shared" si="14"/>
        <v>0</v>
      </c>
      <c r="AE145" s="47">
        <f t="shared" si="15"/>
        <v>0</v>
      </c>
      <c r="AF145" s="47">
        <f t="shared" si="15"/>
        <v>0</v>
      </c>
      <c r="AG145" s="47">
        <f t="shared" si="15"/>
        <v>0</v>
      </c>
      <c r="AH145" s="47">
        <f t="shared" si="15"/>
        <v>0</v>
      </c>
      <c r="AI145" s="47">
        <f t="shared" si="17"/>
        <v>0</v>
      </c>
      <c r="AJ145" s="47">
        <f t="shared" si="16"/>
        <v>0</v>
      </c>
    </row>
    <row r="146" spans="1:36" ht="14.45">
      <c r="A146" s="43" t="s">
        <v>216</v>
      </c>
      <c r="B146" s="43" t="s">
        <v>320</v>
      </c>
      <c r="C146" s="57">
        <v>7</v>
      </c>
      <c r="D146" s="57"/>
      <c r="E146" s="43" t="s">
        <v>321</v>
      </c>
      <c r="F146" s="43"/>
      <c r="G146" s="49" t="s">
        <v>46</v>
      </c>
      <c r="H146" s="43" t="s">
        <v>322</v>
      </c>
      <c r="I146" s="44">
        <v>45292</v>
      </c>
      <c r="J146" s="43" t="s">
        <v>78</v>
      </c>
      <c r="K146" s="43" t="s">
        <v>79</v>
      </c>
      <c r="L146" s="43"/>
      <c r="M146" s="43">
        <v>54</v>
      </c>
      <c r="N146" s="43" t="s">
        <v>50</v>
      </c>
      <c r="O146" s="43" t="s">
        <v>74</v>
      </c>
      <c r="P146" s="43" t="s">
        <v>75</v>
      </c>
      <c r="Q146" s="43" t="s">
        <v>225</v>
      </c>
      <c r="R146" s="43"/>
      <c r="S146" s="43"/>
      <c r="T146" s="43"/>
      <c r="U146" s="43">
        <f>VLOOKUP(E146,'[1]PIB Export Onderhoudsactiviteit'!$E$2:$AK$490,33,FALSE)</f>
        <v>0</v>
      </c>
      <c r="V146" s="43">
        <v>1</v>
      </c>
      <c r="W146" s="43" t="s">
        <v>64</v>
      </c>
      <c r="X146" s="43" t="s">
        <v>80</v>
      </c>
      <c r="Y146" s="7">
        <v>1</v>
      </c>
      <c r="Z146" s="46">
        <v>0</v>
      </c>
      <c r="AA146" s="47"/>
      <c r="AB146" s="47"/>
      <c r="AC146" s="47"/>
      <c r="AD146" s="47">
        <f t="shared" si="14"/>
        <v>0</v>
      </c>
      <c r="AE146" s="47"/>
      <c r="AF146" s="47"/>
      <c r="AG146" s="47"/>
      <c r="AH146" s="47"/>
      <c r="AI146" s="47">
        <f t="shared" si="17"/>
        <v>0</v>
      </c>
      <c r="AJ146" s="47"/>
    </row>
    <row r="147" spans="1:36" ht="14.45">
      <c r="A147" s="43" t="s">
        <v>216</v>
      </c>
      <c r="B147" s="43" t="s">
        <v>320</v>
      </c>
      <c r="C147" s="57">
        <v>7</v>
      </c>
      <c r="D147" s="57"/>
      <c r="E147" s="43" t="s">
        <v>323</v>
      </c>
      <c r="F147" s="43"/>
      <c r="G147" s="49" t="s">
        <v>46</v>
      </c>
      <c r="H147" s="43" t="s">
        <v>324</v>
      </c>
      <c r="I147" s="44">
        <v>45292</v>
      </c>
      <c r="J147" s="43" t="s">
        <v>72</v>
      </c>
      <c r="K147" s="43" t="s">
        <v>73</v>
      </c>
      <c r="L147" s="43"/>
      <c r="M147" s="43">
        <v>54</v>
      </c>
      <c r="N147" s="43" t="s">
        <v>50</v>
      </c>
      <c r="O147" s="43" t="s">
        <v>74</v>
      </c>
      <c r="P147" s="43" t="s">
        <v>75</v>
      </c>
      <c r="Q147" s="43" t="s">
        <v>225</v>
      </c>
      <c r="R147" s="43"/>
      <c r="S147" s="43"/>
      <c r="T147" s="43"/>
      <c r="U147" s="43">
        <f>VLOOKUP(E147,'[1]PIB Export Onderhoudsactiviteit'!$E$2:$AK$490,33,FALSE)</f>
        <v>0</v>
      </c>
      <c r="V147" s="43">
        <v>1</v>
      </c>
      <c r="W147" s="43" t="s">
        <v>64</v>
      </c>
      <c r="X147" s="43" t="s">
        <v>54</v>
      </c>
      <c r="Y147" s="7">
        <v>1</v>
      </c>
      <c r="Z147" s="46">
        <v>0</v>
      </c>
      <c r="AA147" s="47">
        <f>$Z147*$V147*$Y147</f>
        <v>0</v>
      </c>
      <c r="AB147" s="47">
        <f t="shared" si="14"/>
        <v>0</v>
      </c>
      <c r="AC147" s="47">
        <f t="shared" si="14"/>
        <v>0</v>
      </c>
      <c r="AD147" s="47">
        <f t="shared" si="14"/>
        <v>0</v>
      </c>
      <c r="AE147" s="47">
        <f t="shared" si="15"/>
        <v>0</v>
      </c>
      <c r="AF147" s="47">
        <f t="shared" si="15"/>
        <v>0</v>
      </c>
      <c r="AG147" s="47">
        <f t="shared" si="15"/>
        <v>0</v>
      </c>
      <c r="AH147" s="47">
        <f t="shared" si="15"/>
        <v>0</v>
      </c>
      <c r="AI147" s="47">
        <f t="shared" si="17"/>
        <v>0</v>
      </c>
      <c r="AJ147" s="47">
        <f t="shared" si="16"/>
        <v>0</v>
      </c>
    </row>
    <row r="148" spans="1:36" ht="14.45">
      <c r="A148" s="43" t="s">
        <v>216</v>
      </c>
      <c r="B148" s="43" t="s">
        <v>320</v>
      </c>
      <c r="C148" s="57">
        <v>7</v>
      </c>
      <c r="D148" s="57"/>
      <c r="E148" s="43" t="s">
        <v>323</v>
      </c>
      <c r="F148" s="43"/>
      <c r="G148" s="49" t="s">
        <v>46</v>
      </c>
      <c r="H148" s="43" t="s">
        <v>324</v>
      </c>
      <c r="I148" s="44">
        <v>45292</v>
      </c>
      <c r="J148" s="43" t="s">
        <v>78</v>
      </c>
      <c r="K148" s="43" t="s">
        <v>79</v>
      </c>
      <c r="L148" s="43"/>
      <c r="M148" s="43">
        <v>54</v>
      </c>
      <c r="N148" s="43" t="s">
        <v>50</v>
      </c>
      <c r="O148" s="43" t="s">
        <v>74</v>
      </c>
      <c r="P148" s="43" t="s">
        <v>75</v>
      </c>
      <c r="Q148" s="43" t="s">
        <v>225</v>
      </c>
      <c r="R148" s="43"/>
      <c r="S148" s="43"/>
      <c r="T148" s="43"/>
      <c r="U148" s="43">
        <f>VLOOKUP(E148,'[1]PIB Export Onderhoudsactiviteit'!$E$2:$AK$490,33,FALSE)</f>
        <v>0</v>
      </c>
      <c r="V148" s="43">
        <v>1</v>
      </c>
      <c r="W148" s="43" t="s">
        <v>64</v>
      </c>
      <c r="X148" s="43" t="s">
        <v>80</v>
      </c>
      <c r="Y148" s="7">
        <v>1</v>
      </c>
      <c r="Z148" s="46">
        <v>0</v>
      </c>
      <c r="AA148" s="47"/>
      <c r="AB148" s="47"/>
      <c r="AC148" s="47"/>
      <c r="AD148" s="47">
        <f t="shared" si="14"/>
        <v>0</v>
      </c>
      <c r="AE148" s="47"/>
      <c r="AF148" s="47"/>
      <c r="AG148" s="47"/>
      <c r="AH148" s="47"/>
      <c r="AI148" s="47">
        <f t="shared" si="17"/>
        <v>0</v>
      </c>
      <c r="AJ148" s="47"/>
    </row>
    <row r="149" spans="1:36" ht="14.45">
      <c r="A149" s="43" t="s">
        <v>216</v>
      </c>
      <c r="B149" s="43" t="s">
        <v>320</v>
      </c>
      <c r="C149" s="57">
        <v>7</v>
      </c>
      <c r="D149" s="57"/>
      <c r="E149" s="43" t="s">
        <v>325</v>
      </c>
      <c r="F149" s="43"/>
      <c r="G149" s="50" t="s">
        <v>121</v>
      </c>
      <c r="H149" s="43" t="s">
        <v>326</v>
      </c>
      <c r="I149" s="44">
        <v>45292</v>
      </c>
      <c r="J149" s="43" t="s">
        <v>72</v>
      </c>
      <c r="K149" s="43" t="s">
        <v>73</v>
      </c>
      <c r="L149" s="43"/>
      <c r="M149" s="43">
        <v>54</v>
      </c>
      <c r="N149" s="43" t="s">
        <v>50</v>
      </c>
      <c r="O149" s="43" t="s">
        <v>74</v>
      </c>
      <c r="P149" s="43" t="s">
        <v>75</v>
      </c>
      <c r="Q149" s="43" t="s">
        <v>225</v>
      </c>
      <c r="R149" s="43"/>
      <c r="S149" s="43"/>
      <c r="T149" s="43"/>
      <c r="U149" s="43">
        <f>VLOOKUP(E149,'[1]PIB Export Onderhoudsactiviteit'!$E$2:$AK$490,33,FALSE)</f>
        <v>0</v>
      </c>
      <c r="V149" s="43">
        <v>1</v>
      </c>
      <c r="W149" s="43" t="s">
        <v>64</v>
      </c>
      <c r="X149" s="43" t="s">
        <v>54</v>
      </c>
      <c r="Y149" s="7">
        <v>1</v>
      </c>
      <c r="Z149" s="46">
        <v>0</v>
      </c>
      <c r="AA149" s="47">
        <f>$Z149*$V149*$Y149</f>
        <v>0</v>
      </c>
      <c r="AB149" s="47">
        <f t="shared" si="14"/>
        <v>0</v>
      </c>
      <c r="AC149" s="47">
        <f t="shared" si="14"/>
        <v>0</v>
      </c>
      <c r="AD149" s="47">
        <f t="shared" si="14"/>
        <v>0</v>
      </c>
      <c r="AE149" s="47">
        <f t="shared" si="15"/>
        <v>0</v>
      </c>
      <c r="AF149" s="47">
        <f t="shared" si="15"/>
        <v>0</v>
      </c>
      <c r="AG149" s="47">
        <f t="shared" si="15"/>
        <v>0</v>
      </c>
      <c r="AH149" s="47">
        <f t="shared" si="15"/>
        <v>0</v>
      </c>
      <c r="AI149" s="47">
        <f t="shared" si="17"/>
        <v>0</v>
      </c>
      <c r="AJ149" s="47">
        <f t="shared" si="16"/>
        <v>0</v>
      </c>
    </row>
    <row r="150" spans="1:36" ht="14.45">
      <c r="A150" s="43" t="s">
        <v>216</v>
      </c>
      <c r="B150" s="43" t="s">
        <v>320</v>
      </c>
      <c r="C150" s="57">
        <v>7</v>
      </c>
      <c r="D150" s="57"/>
      <c r="E150" s="43" t="s">
        <v>325</v>
      </c>
      <c r="F150" s="43"/>
      <c r="G150" s="50" t="s">
        <v>121</v>
      </c>
      <c r="H150" s="43" t="s">
        <v>326</v>
      </c>
      <c r="I150" s="44">
        <v>45292</v>
      </c>
      <c r="J150" s="43" t="s">
        <v>78</v>
      </c>
      <c r="K150" s="43" t="s">
        <v>79</v>
      </c>
      <c r="L150" s="43"/>
      <c r="M150" s="43">
        <v>54</v>
      </c>
      <c r="N150" s="43" t="s">
        <v>50</v>
      </c>
      <c r="O150" s="43" t="s">
        <v>74</v>
      </c>
      <c r="P150" s="43" t="s">
        <v>75</v>
      </c>
      <c r="Q150" s="43" t="s">
        <v>225</v>
      </c>
      <c r="R150" s="43"/>
      <c r="S150" s="43"/>
      <c r="T150" s="43"/>
      <c r="U150" s="43">
        <f>VLOOKUP(E150,'[1]PIB Export Onderhoudsactiviteit'!$E$2:$AK$490,33,FALSE)</f>
        <v>0</v>
      </c>
      <c r="V150" s="43">
        <v>1</v>
      </c>
      <c r="W150" s="43" t="s">
        <v>64</v>
      </c>
      <c r="X150" s="43" t="s">
        <v>80</v>
      </c>
      <c r="Y150" s="7">
        <v>1</v>
      </c>
      <c r="Z150" s="46">
        <v>0</v>
      </c>
      <c r="AA150" s="47"/>
      <c r="AB150" s="47"/>
      <c r="AC150" s="47"/>
      <c r="AD150" s="47">
        <f t="shared" si="14"/>
        <v>0</v>
      </c>
      <c r="AE150" s="47"/>
      <c r="AF150" s="47"/>
      <c r="AG150" s="47"/>
      <c r="AH150" s="47"/>
      <c r="AI150" s="47">
        <f t="shared" si="17"/>
        <v>0</v>
      </c>
      <c r="AJ150" s="47"/>
    </row>
    <row r="151" spans="1:36" ht="14.45">
      <c r="A151" s="43" t="s">
        <v>216</v>
      </c>
      <c r="B151" s="43" t="s">
        <v>327</v>
      </c>
      <c r="C151" s="57">
        <v>7</v>
      </c>
      <c r="D151" s="57"/>
      <c r="E151" s="43" t="s">
        <v>328</v>
      </c>
      <c r="F151" s="43"/>
      <c r="G151" s="49" t="s">
        <v>46</v>
      </c>
      <c r="H151" s="43" t="s">
        <v>329</v>
      </c>
      <c r="I151" s="44">
        <v>45292</v>
      </c>
      <c r="J151" s="43" t="s">
        <v>72</v>
      </c>
      <c r="K151" s="43" t="s">
        <v>73</v>
      </c>
      <c r="L151" s="43"/>
      <c r="M151" s="43">
        <v>54</v>
      </c>
      <c r="N151" s="43" t="s">
        <v>50</v>
      </c>
      <c r="O151" s="43" t="s">
        <v>74</v>
      </c>
      <c r="P151" s="43" t="s">
        <v>75</v>
      </c>
      <c r="Q151" s="43" t="s">
        <v>225</v>
      </c>
      <c r="R151" s="43"/>
      <c r="S151" s="43"/>
      <c r="T151" s="43"/>
      <c r="U151" s="43">
        <f>VLOOKUP(E151,'[1]PIB Export Onderhoudsactiviteit'!$E$2:$AK$490,33,FALSE)</f>
        <v>0</v>
      </c>
      <c r="V151" s="43">
        <v>1</v>
      </c>
      <c r="W151" s="43" t="s">
        <v>64</v>
      </c>
      <c r="X151" s="43" t="s">
        <v>54</v>
      </c>
      <c r="Y151" s="7">
        <v>1</v>
      </c>
      <c r="Z151" s="46">
        <v>0</v>
      </c>
      <c r="AA151" s="47">
        <f>$Z151*$V151*$Y151</f>
        <v>0</v>
      </c>
      <c r="AB151" s="47">
        <f t="shared" si="14"/>
        <v>0</v>
      </c>
      <c r="AC151" s="47">
        <f t="shared" si="14"/>
        <v>0</v>
      </c>
      <c r="AD151" s="47">
        <f t="shared" si="14"/>
        <v>0</v>
      </c>
      <c r="AE151" s="47">
        <f t="shared" si="15"/>
        <v>0</v>
      </c>
      <c r="AF151" s="47">
        <f t="shared" si="15"/>
        <v>0</v>
      </c>
      <c r="AG151" s="47">
        <f t="shared" si="15"/>
        <v>0</v>
      </c>
      <c r="AH151" s="47">
        <f t="shared" si="15"/>
        <v>0</v>
      </c>
      <c r="AI151" s="47">
        <f t="shared" si="17"/>
        <v>0</v>
      </c>
      <c r="AJ151" s="47">
        <f t="shared" si="16"/>
        <v>0</v>
      </c>
    </row>
    <row r="152" spans="1:36" ht="14.45">
      <c r="A152" s="43" t="s">
        <v>216</v>
      </c>
      <c r="B152" s="43" t="s">
        <v>327</v>
      </c>
      <c r="C152" s="57">
        <v>7</v>
      </c>
      <c r="D152" s="57"/>
      <c r="E152" s="43" t="s">
        <v>328</v>
      </c>
      <c r="F152" s="43"/>
      <c r="G152" s="49" t="s">
        <v>46</v>
      </c>
      <c r="H152" s="43" t="s">
        <v>329</v>
      </c>
      <c r="I152" s="44">
        <v>45292</v>
      </c>
      <c r="J152" s="43" t="s">
        <v>78</v>
      </c>
      <c r="K152" s="43" t="s">
        <v>79</v>
      </c>
      <c r="L152" s="43"/>
      <c r="M152" s="43">
        <v>54</v>
      </c>
      <c r="N152" s="43" t="s">
        <v>50</v>
      </c>
      <c r="O152" s="43" t="s">
        <v>74</v>
      </c>
      <c r="P152" s="43" t="s">
        <v>75</v>
      </c>
      <c r="Q152" s="43" t="s">
        <v>225</v>
      </c>
      <c r="R152" s="43"/>
      <c r="S152" s="43"/>
      <c r="T152" s="43"/>
      <c r="U152" s="43">
        <f>VLOOKUP(E152,'[1]PIB Export Onderhoudsactiviteit'!$E$2:$AK$490,33,FALSE)</f>
        <v>0</v>
      </c>
      <c r="V152" s="43">
        <v>1</v>
      </c>
      <c r="W152" s="43" t="s">
        <v>64</v>
      </c>
      <c r="X152" s="43" t="s">
        <v>80</v>
      </c>
      <c r="Y152" s="7">
        <v>1</v>
      </c>
      <c r="Z152" s="46">
        <v>0</v>
      </c>
      <c r="AA152" s="47"/>
      <c r="AB152" s="47"/>
      <c r="AC152" s="47"/>
      <c r="AD152" s="47">
        <f t="shared" si="14"/>
        <v>0</v>
      </c>
      <c r="AE152" s="47"/>
      <c r="AF152" s="47"/>
      <c r="AG152" s="47"/>
      <c r="AH152" s="47"/>
      <c r="AI152" s="47">
        <f t="shared" si="17"/>
        <v>0</v>
      </c>
      <c r="AJ152" s="47"/>
    </row>
    <row r="153" spans="1:36" ht="14.45">
      <c r="A153" s="43" t="s">
        <v>216</v>
      </c>
      <c r="B153" s="43" t="s">
        <v>327</v>
      </c>
      <c r="C153" s="57">
        <v>7</v>
      </c>
      <c r="D153" s="57"/>
      <c r="E153" s="43" t="s">
        <v>330</v>
      </c>
      <c r="F153" s="43"/>
      <c r="G153" s="50" t="s">
        <v>121</v>
      </c>
      <c r="H153" s="43" t="s">
        <v>331</v>
      </c>
      <c r="I153" s="44">
        <v>45292</v>
      </c>
      <c r="J153" s="43" t="s">
        <v>72</v>
      </c>
      <c r="K153" s="43" t="s">
        <v>73</v>
      </c>
      <c r="L153" s="43"/>
      <c r="M153" s="43">
        <v>54</v>
      </c>
      <c r="N153" s="43" t="s">
        <v>50</v>
      </c>
      <c r="O153" s="43" t="s">
        <v>74</v>
      </c>
      <c r="P153" s="43" t="s">
        <v>75</v>
      </c>
      <c r="Q153" s="43" t="s">
        <v>225</v>
      </c>
      <c r="R153" s="43"/>
      <c r="S153" s="43"/>
      <c r="T153" s="43"/>
      <c r="U153" s="43">
        <f>VLOOKUP(E153,'[1]PIB Export Onderhoudsactiviteit'!$E$2:$AK$490,33,FALSE)</f>
        <v>0</v>
      </c>
      <c r="V153" s="43">
        <v>1</v>
      </c>
      <c r="W153" s="43" t="s">
        <v>64</v>
      </c>
      <c r="X153" s="43" t="s">
        <v>54</v>
      </c>
      <c r="Y153" s="7">
        <v>1</v>
      </c>
      <c r="Z153" s="46">
        <v>0</v>
      </c>
      <c r="AA153" s="47">
        <f>$Z153*$V153*$Y153</f>
        <v>0</v>
      </c>
      <c r="AB153" s="47">
        <f t="shared" si="14"/>
        <v>0</v>
      </c>
      <c r="AC153" s="47">
        <f t="shared" si="14"/>
        <v>0</v>
      </c>
      <c r="AD153" s="47">
        <f t="shared" si="14"/>
        <v>0</v>
      </c>
      <c r="AE153" s="47">
        <f t="shared" si="15"/>
        <v>0</v>
      </c>
      <c r="AF153" s="47">
        <f t="shared" si="15"/>
        <v>0</v>
      </c>
      <c r="AG153" s="47">
        <f t="shared" si="15"/>
        <v>0</v>
      </c>
      <c r="AH153" s="47">
        <f t="shared" si="15"/>
        <v>0</v>
      </c>
      <c r="AI153" s="47">
        <f t="shared" si="17"/>
        <v>0</v>
      </c>
      <c r="AJ153" s="47">
        <f t="shared" si="16"/>
        <v>0</v>
      </c>
    </row>
    <row r="154" spans="1:36" ht="14.45">
      <c r="A154" s="43" t="s">
        <v>216</v>
      </c>
      <c r="B154" s="43" t="s">
        <v>327</v>
      </c>
      <c r="C154" s="57">
        <v>7</v>
      </c>
      <c r="D154" s="57"/>
      <c r="E154" s="43" t="s">
        <v>330</v>
      </c>
      <c r="F154" s="43"/>
      <c r="G154" s="50" t="s">
        <v>121</v>
      </c>
      <c r="H154" s="43" t="s">
        <v>331</v>
      </c>
      <c r="I154" s="44">
        <v>45292</v>
      </c>
      <c r="J154" s="43" t="s">
        <v>78</v>
      </c>
      <c r="K154" s="43" t="s">
        <v>79</v>
      </c>
      <c r="L154" s="43"/>
      <c r="M154" s="43">
        <v>54</v>
      </c>
      <c r="N154" s="43" t="s">
        <v>50</v>
      </c>
      <c r="O154" s="43" t="s">
        <v>74</v>
      </c>
      <c r="P154" s="43" t="s">
        <v>75</v>
      </c>
      <c r="Q154" s="43" t="s">
        <v>225</v>
      </c>
      <c r="R154" s="43"/>
      <c r="S154" s="43"/>
      <c r="T154" s="43"/>
      <c r="U154" s="43">
        <f>VLOOKUP(E154,'[1]PIB Export Onderhoudsactiviteit'!$E$2:$AK$490,33,FALSE)</f>
        <v>0</v>
      </c>
      <c r="V154" s="43">
        <v>1</v>
      </c>
      <c r="W154" s="43" t="s">
        <v>64</v>
      </c>
      <c r="X154" s="43" t="s">
        <v>80</v>
      </c>
      <c r="Y154" s="7">
        <v>1</v>
      </c>
      <c r="Z154" s="46">
        <v>0</v>
      </c>
      <c r="AA154" s="47"/>
      <c r="AB154" s="47"/>
      <c r="AC154" s="47"/>
      <c r="AD154" s="47">
        <f t="shared" si="14"/>
        <v>0</v>
      </c>
      <c r="AE154" s="47"/>
      <c r="AF154" s="47"/>
      <c r="AG154" s="47"/>
      <c r="AH154" s="47"/>
      <c r="AI154" s="47">
        <f t="shared" si="17"/>
        <v>0</v>
      </c>
      <c r="AJ154" s="47"/>
    </row>
    <row r="155" spans="1:36" ht="14.45">
      <c r="A155" s="43" t="s">
        <v>216</v>
      </c>
      <c r="B155" s="43" t="s">
        <v>332</v>
      </c>
      <c r="C155" s="48">
        <v>8</v>
      </c>
      <c r="D155" s="43" t="s">
        <v>333</v>
      </c>
      <c r="E155" s="43" t="s">
        <v>334</v>
      </c>
      <c r="F155" s="43"/>
      <c r="G155" s="50" t="s">
        <v>121</v>
      </c>
      <c r="H155" s="43" t="s">
        <v>335</v>
      </c>
      <c r="I155" s="44">
        <v>45292</v>
      </c>
      <c r="J155" s="43" t="s">
        <v>72</v>
      </c>
      <c r="K155" s="43" t="s">
        <v>73</v>
      </c>
      <c r="L155" s="43"/>
      <c r="M155" s="43">
        <v>54</v>
      </c>
      <c r="N155" s="43" t="s">
        <v>50</v>
      </c>
      <c r="O155" s="43" t="s">
        <v>74</v>
      </c>
      <c r="P155" s="43" t="s">
        <v>75</v>
      </c>
      <c r="Q155" s="43"/>
      <c r="R155" s="43"/>
      <c r="S155" s="44">
        <v>42736</v>
      </c>
      <c r="T155" s="43">
        <v>2017</v>
      </c>
      <c r="U155" s="43">
        <f>VLOOKUP(E155,'[1]PIB Export Onderhoudsactiviteit'!$E$2:$AK$490,33,FALSE)</f>
        <v>0</v>
      </c>
      <c r="V155" s="43">
        <v>1</v>
      </c>
      <c r="W155" s="43" t="s">
        <v>64</v>
      </c>
      <c r="X155" s="43" t="s">
        <v>54</v>
      </c>
      <c r="Y155" s="7">
        <v>1</v>
      </c>
      <c r="Z155" s="46">
        <v>0</v>
      </c>
      <c r="AA155" s="47">
        <f>$Z155*$V155*$Y155</f>
        <v>0</v>
      </c>
      <c r="AB155" s="47">
        <f t="shared" si="14"/>
        <v>0</v>
      </c>
      <c r="AC155" s="47">
        <f t="shared" si="14"/>
        <v>0</v>
      </c>
      <c r="AD155" s="47">
        <f t="shared" si="14"/>
        <v>0</v>
      </c>
      <c r="AE155" s="47">
        <f t="shared" si="15"/>
        <v>0</v>
      </c>
      <c r="AF155" s="47">
        <f t="shared" si="15"/>
        <v>0</v>
      </c>
      <c r="AG155" s="47">
        <f t="shared" si="15"/>
        <v>0</v>
      </c>
      <c r="AH155" s="47">
        <f t="shared" si="15"/>
        <v>0</v>
      </c>
      <c r="AI155" s="47">
        <f t="shared" si="17"/>
        <v>0</v>
      </c>
      <c r="AJ155" s="47">
        <f t="shared" si="16"/>
        <v>0</v>
      </c>
    </row>
    <row r="156" spans="1:36" ht="14.45">
      <c r="A156" s="43" t="s">
        <v>216</v>
      </c>
      <c r="B156" s="43" t="s">
        <v>332</v>
      </c>
      <c r="C156" s="48">
        <v>8</v>
      </c>
      <c r="D156" s="43" t="s">
        <v>333</v>
      </c>
      <c r="E156" s="43" t="s">
        <v>334</v>
      </c>
      <c r="F156" s="43"/>
      <c r="G156" s="50" t="s">
        <v>121</v>
      </c>
      <c r="H156" s="43" t="s">
        <v>335</v>
      </c>
      <c r="I156" s="44">
        <v>45292</v>
      </c>
      <c r="J156" s="43" t="s">
        <v>78</v>
      </c>
      <c r="K156" s="43" t="s">
        <v>79</v>
      </c>
      <c r="L156" s="43"/>
      <c r="M156" s="43">
        <v>54</v>
      </c>
      <c r="N156" s="43" t="s">
        <v>50</v>
      </c>
      <c r="O156" s="43" t="s">
        <v>74</v>
      </c>
      <c r="P156" s="43" t="s">
        <v>75</v>
      </c>
      <c r="Q156" s="43"/>
      <c r="R156" s="43"/>
      <c r="S156" s="44">
        <v>42736</v>
      </c>
      <c r="T156" s="43">
        <v>2017</v>
      </c>
      <c r="U156" s="43">
        <f>VLOOKUP(E156,'[1]PIB Export Onderhoudsactiviteit'!$E$2:$AK$490,33,FALSE)</f>
        <v>0</v>
      </c>
      <c r="V156" s="43">
        <v>1</v>
      </c>
      <c r="W156" s="43" t="s">
        <v>64</v>
      </c>
      <c r="X156" s="43" t="s">
        <v>80</v>
      </c>
      <c r="Y156" s="7">
        <v>1</v>
      </c>
      <c r="Z156" s="46">
        <v>0</v>
      </c>
      <c r="AA156" s="47"/>
      <c r="AB156" s="47"/>
      <c r="AC156" s="47"/>
      <c r="AD156" s="47">
        <f t="shared" si="14"/>
        <v>0</v>
      </c>
      <c r="AE156" s="47"/>
      <c r="AF156" s="47"/>
      <c r="AG156" s="47"/>
      <c r="AH156" s="47"/>
      <c r="AI156" s="47">
        <f t="shared" si="17"/>
        <v>0</v>
      </c>
      <c r="AJ156" s="47"/>
    </row>
    <row r="157" spans="1:36" ht="14.45">
      <c r="A157" s="43" t="s">
        <v>216</v>
      </c>
      <c r="B157" s="43" t="s">
        <v>332</v>
      </c>
      <c r="C157" s="48">
        <v>8</v>
      </c>
      <c r="D157" s="43" t="s">
        <v>333</v>
      </c>
      <c r="E157" s="43" t="s">
        <v>336</v>
      </c>
      <c r="F157" s="43"/>
      <c r="G157" s="50" t="s">
        <v>121</v>
      </c>
      <c r="H157" s="43" t="s">
        <v>337</v>
      </c>
      <c r="I157" s="44">
        <v>45292</v>
      </c>
      <c r="J157" s="43" t="s">
        <v>72</v>
      </c>
      <c r="K157" s="43" t="s">
        <v>73</v>
      </c>
      <c r="L157" s="43"/>
      <c r="M157" s="43">
        <v>54</v>
      </c>
      <c r="N157" s="43" t="s">
        <v>50</v>
      </c>
      <c r="O157" s="43" t="s">
        <v>74</v>
      </c>
      <c r="P157" s="43" t="s">
        <v>75</v>
      </c>
      <c r="Q157" s="43"/>
      <c r="R157" s="43"/>
      <c r="S157" s="44">
        <v>42736</v>
      </c>
      <c r="T157" s="43">
        <v>2017</v>
      </c>
      <c r="U157" s="43">
        <f>VLOOKUP(E157,'[1]PIB Export Onderhoudsactiviteit'!$E$2:$AK$490,33,FALSE)</f>
        <v>0</v>
      </c>
      <c r="V157" s="43">
        <v>1</v>
      </c>
      <c r="W157" s="43" t="s">
        <v>64</v>
      </c>
      <c r="X157" s="43" t="s">
        <v>54</v>
      </c>
      <c r="Y157" s="7">
        <v>1</v>
      </c>
      <c r="Z157" s="46">
        <v>0</v>
      </c>
      <c r="AA157" s="47">
        <f>$Z157*$V157*$Y157</f>
        <v>0</v>
      </c>
      <c r="AB157" s="47">
        <f t="shared" si="14"/>
        <v>0</v>
      </c>
      <c r="AC157" s="47">
        <f t="shared" si="14"/>
        <v>0</v>
      </c>
      <c r="AD157" s="47">
        <f t="shared" si="14"/>
        <v>0</v>
      </c>
      <c r="AE157" s="47">
        <f t="shared" si="15"/>
        <v>0</v>
      </c>
      <c r="AF157" s="47">
        <f t="shared" si="15"/>
        <v>0</v>
      </c>
      <c r="AG157" s="47">
        <f t="shared" si="15"/>
        <v>0</v>
      </c>
      <c r="AH157" s="47">
        <f t="shared" si="15"/>
        <v>0</v>
      </c>
      <c r="AI157" s="47">
        <f t="shared" si="17"/>
        <v>0</v>
      </c>
      <c r="AJ157" s="47">
        <f t="shared" si="16"/>
        <v>0</v>
      </c>
    </row>
    <row r="158" spans="1:36" ht="14.45">
      <c r="A158" s="43" t="s">
        <v>216</v>
      </c>
      <c r="B158" s="43" t="s">
        <v>332</v>
      </c>
      <c r="C158" s="48">
        <v>8</v>
      </c>
      <c r="D158" s="43" t="s">
        <v>333</v>
      </c>
      <c r="E158" s="43" t="s">
        <v>336</v>
      </c>
      <c r="F158" s="43"/>
      <c r="G158" s="50" t="s">
        <v>121</v>
      </c>
      <c r="H158" s="43" t="s">
        <v>337</v>
      </c>
      <c r="I158" s="44">
        <v>45292</v>
      </c>
      <c r="J158" s="43" t="s">
        <v>78</v>
      </c>
      <c r="K158" s="43" t="s">
        <v>79</v>
      </c>
      <c r="L158" s="43"/>
      <c r="M158" s="43">
        <v>54</v>
      </c>
      <c r="N158" s="43" t="s">
        <v>50</v>
      </c>
      <c r="O158" s="43" t="s">
        <v>74</v>
      </c>
      <c r="P158" s="43" t="s">
        <v>75</v>
      </c>
      <c r="Q158" s="43"/>
      <c r="R158" s="43"/>
      <c r="S158" s="44">
        <v>42736</v>
      </c>
      <c r="T158" s="43">
        <v>2017</v>
      </c>
      <c r="U158" s="43">
        <f>VLOOKUP(E158,'[1]PIB Export Onderhoudsactiviteit'!$E$2:$AK$490,33,FALSE)</f>
        <v>0</v>
      </c>
      <c r="V158" s="43">
        <v>1</v>
      </c>
      <c r="W158" s="43" t="s">
        <v>64</v>
      </c>
      <c r="X158" s="43" t="s">
        <v>80</v>
      </c>
      <c r="Y158" s="7">
        <v>1</v>
      </c>
      <c r="Z158" s="46">
        <v>0</v>
      </c>
      <c r="AA158" s="47"/>
      <c r="AB158" s="47"/>
      <c r="AC158" s="47"/>
      <c r="AD158" s="47">
        <f t="shared" si="14"/>
        <v>0</v>
      </c>
      <c r="AE158" s="47"/>
      <c r="AF158" s="47"/>
      <c r="AG158" s="47"/>
      <c r="AH158" s="47"/>
      <c r="AI158" s="47">
        <f t="shared" si="17"/>
        <v>0</v>
      </c>
      <c r="AJ158" s="47"/>
    </row>
    <row r="159" spans="1:36" ht="14.45">
      <c r="A159" s="43" t="s">
        <v>216</v>
      </c>
      <c r="B159" s="43" t="s">
        <v>338</v>
      </c>
      <c r="C159" s="57">
        <v>8</v>
      </c>
      <c r="D159" s="57"/>
      <c r="E159" s="43" t="s">
        <v>339</v>
      </c>
      <c r="F159" s="43"/>
      <c r="G159" s="49" t="s">
        <v>46</v>
      </c>
      <c r="H159" s="43" t="s">
        <v>340</v>
      </c>
      <c r="I159" s="44">
        <v>45292</v>
      </c>
      <c r="J159" s="43" t="s">
        <v>72</v>
      </c>
      <c r="K159" s="43" t="s">
        <v>73</v>
      </c>
      <c r="L159" s="43"/>
      <c r="M159" s="43">
        <v>54</v>
      </c>
      <c r="N159" s="43" t="s">
        <v>50</v>
      </c>
      <c r="O159" s="43" t="s">
        <v>74</v>
      </c>
      <c r="P159" s="43" t="s">
        <v>75</v>
      </c>
      <c r="Q159" s="43" t="s">
        <v>233</v>
      </c>
      <c r="R159" s="43"/>
      <c r="S159" s="43"/>
      <c r="T159" s="43"/>
      <c r="U159" s="43">
        <f>VLOOKUP(E159,'[1]PIB Export Onderhoudsactiviteit'!$E$2:$AK$490,33,FALSE)</f>
        <v>0</v>
      </c>
      <c r="V159" s="43">
        <v>1</v>
      </c>
      <c r="W159" s="43" t="s">
        <v>64</v>
      </c>
      <c r="X159" s="43" t="s">
        <v>54</v>
      </c>
      <c r="Y159" s="7">
        <v>1</v>
      </c>
      <c r="Z159" s="46">
        <v>0</v>
      </c>
      <c r="AA159" s="47">
        <f>$Z159*$V159*$Y159</f>
        <v>0</v>
      </c>
      <c r="AB159" s="47">
        <f t="shared" si="14"/>
        <v>0</v>
      </c>
      <c r="AC159" s="47">
        <f t="shared" si="14"/>
        <v>0</v>
      </c>
      <c r="AD159" s="47">
        <f t="shared" si="14"/>
        <v>0</v>
      </c>
      <c r="AE159" s="47">
        <f t="shared" si="15"/>
        <v>0</v>
      </c>
      <c r="AF159" s="47">
        <f t="shared" si="15"/>
        <v>0</v>
      </c>
      <c r="AG159" s="47">
        <f t="shared" si="15"/>
        <v>0</v>
      </c>
      <c r="AH159" s="47">
        <f t="shared" si="15"/>
        <v>0</v>
      </c>
      <c r="AI159" s="47">
        <f t="shared" si="17"/>
        <v>0</v>
      </c>
      <c r="AJ159" s="47">
        <f t="shared" si="16"/>
        <v>0</v>
      </c>
    </row>
    <row r="160" spans="1:36" ht="14.45">
      <c r="A160" s="43" t="s">
        <v>216</v>
      </c>
      <c r="B160" s="43" t="s">
        <v>338</v>
      </c>
      <c r="C160" s="57">
        <v>8</v>
      </c>
      <c r="D160" s="57"/>
      <c r="E160" s="43" t="s">
        <v>339</v>
      </c>
      <c r="F160" s="43"/>
      <c r="G160" s="49" t="s">
        <v>46</v>
      </c>
      <c r="H160" s="43" t="s">
        <v>340</v>
      </c>
      <c r="I160" s="44">
        <v>45292</v>
      </c>
      <c r="J160" s="43" t="s">
        <v>78</v>
      </c>
      <c r="K160" s="43" t="s">
        <v>79</v>
      </c>
      <c r="L160" s="43"/>
      <c r="M160" s="43">
        <v>54</v>
      </c>
      <c r="N160" s="43" t="s">
        <v>50</v>
      </c>
      <c r="O160" s="43" t="s">
        <v>74</v>
      </c>
      <c r="P160" s="43" t="s">
        <v>75</v>
      </c>
      <c r="Q160" s="43" t="s">
        <v>233</v>
      </c>
      <c r="R160" s="43"/>
      <c r="S160" s="43"/>
      <c r="T160" s="43"/>
      <c r="U160" s="43">
        <f>VLOOKUP(E160,'[1]PIB Export Onderhoudsactiviteit'!$E$2:$AK$490,33,FALSE)</f>
        <v>0</v>
      </c>
      <c r="V160" s="43">
        <v>1</v>
      </c>
      <c r="W160" s="43" t="s">
        <v>64</v>
      </c>
      <c r="X160" s="43" t="s">
        <v>80</v>
      </c>
      <c r="Y160" s="7">
        <v>1</v>
      </c>
      <c r="Z160" s="46">
        <v>0</v>
      </c>
      <c r="AA160" s="47"/>
      <c r="AB160" s="47"/>
      <c r="AC160" s="47"/>
      <c r="AD160" s="47">
        <f t="shared" si="14"/>
        <v>0</v>
      </c>
      <c r="AE160" s="47"/>
      <c r="AF160" s="47"/>
      <c r="AG160" s="47"/>
      <c r="AH160" s="47"/>
      <c r="AI160" s="47">
        <f t="shared" si="17"/>
        <v>0</v>
      </c>
      <c r="AJ160" s="47"/>
    </row>
    <row r="161" spans="1:36" ht="14.45">
      <c r="A161" s="43" t="s">
        <v>216</v>
      </c>
      <c r="B161" s="43" t="s">
        <v>338</v>
      </c>
      <c r="C161" s="57">
        <v>8</v>
      </c>
      <c r="D161" s="57"/>
      <c r="E161" s="43" t="s">
        <v>341</v>
      </c>
      <c r="F161" s="43"/>
      <c r="G161" s="49" t="s">
        <v>46</v>
      </c>
      <c r="H161" s="43" t="s">
        <v>342</v>
      </c>
      <c r="I161" s="44">
        <v>45292</v>
      </c>
      <c r="J161" s="43" t="s">
        <v>72</v>
      </c>
      <c r="K161" s="43" t="s">
        <v>73</v>
      </c>
      <c r="L161" s="43"/>
      <c r="M161" s="43">
        <v>54</v>
      </c>
      <c r="N161" s="43" t="s">
        <v>50</v>
      </c>
      <c r="O161" s="43" t="s">
        <v>74</v>
      </c>
      <c r="P161" s="43" t="s">
        <v>75</v>
      </c>
      <c r="Q161" s="43"/>
      <c r="R161" s="43"/>
      <c r="S161" s="43"/>
      <c r="T161" s="43"/>
      <c r="U161" s="43">
        <f>VLOOKUP(E161,'[1]PIB Export Onderhoudsactiviteit'!$E$2:$AK$490,33,FALSE)</f>
        <v>0</v>
      </c>
      <c r="V161" s="43">
        <v>1</v>
      </c>
      <c r="W161" s="43" t="s">
        <v>64</v>
      </c>
      <c r="X161" s="43" t="s">
        <v>54</v>
      </c>
      <c r="Y161" s="7">
        <v>1</v>
      </c>
      <c r="Z161" s="46">
        <v>0</v>
      </c>
      <c r="AA161" s="47">
        <f>$Z161*$V161*$Y161</f>
        <v>0</v>
      </c>
      <c r="AB161" s="47">
        <f t="shared" si="14"/>
        <v>0</v>
      </c>
      <c r="AC161" s="47">
        <f t="shared" si="14"/>
        <v>0</v>
      </c>
      <c r="AD161" s="47">
        <f t="shared" si="14"/>
        <v>0</v>
      </c>
      <c r="AE161" s="47">
        <f t="shared" si="15"/>
        <v>0</v>
      </c>
      <c r="AF161" s="47">
        <f t="shared" si="15"/>
        <v>0</v>
      </c>
      <c r="AG161" s="47">
        <f t="shared" si="15"/>
        <v>0</v>
      </c>
      <c r="AH161" s="47">
        <f t="shared" si="15"/>
        <v>0</v>
      </c>
      <c r="AI161" s="47">
        <f t="shared" si="17"/>
        <v>0</v>
      </c>
      <c r="AJ161" s="47">
        <f t="shared" si="16"/>
        <v>0</v>
      </c>
    </row>
    <row r="162" spans="1:36" ht="14.45">
      <c r="A162" s="43" t="s">
        <v>216</v>
      </c>
      <c r="B162" s="43" t="s">
        <v>338</v>
      </c>
      <c r="C162" s="57">
        <v>8</v>
      </c>
      <c r="D162" s="57"/>
      <c r="E162" s="43" t="s">
        <v>341</v>
      </c>
      <c r="F162" s="43"/>
      <c r="G162" s="49" t="s">
        <v>46</v>
      </c>
      <c r="H162" s="43" t="s">
        <v>342</v>
      </c>
      <c r="I162" s="44">
        <v>45292</v>
      </c>
      <c r="J162" s="43" t="s">
        <v>78</v>
      </c>
      <c r="K162" s="43" t="s">
        <v>79</v>
      </c>
      <c r="L162" s="43"/>
      <c r="M162" s="43">
        <v>54</v>
      </c>
      <c r="N162" s="43" t="s">
        <v>50</v>
      </c>
      <c r="O162" s="43" t="s">
        <v>74</v>
      </c>
      <c r="P162" s="43" t="s">
        <v>75</v>
      </c>
      <c r="Q162" s="43"/>
      <c r="R162" s="43"/>
      <c r="S162" s="43"/>
      <c r="T162" s="43"/>
      <c r="U162" s="43">
        <f>VLOOKUP(E162,'[1]PIB Export Onderhoudsactiviteit'!$E$2:$AK$490,33,FALSE)</f>
        <v>0</v>
      </c>
      <c r="V162" s="43">
        <v>1</v>
      </c>
      <c r="W162" s="43" t="s">
        <v>64</v>
      </c>
      <c r="X162" s="43" t="s">
        <v>80</v>
      </c>
      <c r="Y162" s="7">
        <v>1</v>
      </c>
      <c r="Z162" s="46">
        <v>0</v>
      </c>
      <c r="AA162" s="47"/>
      <c r="AB162" s="47"/>
      <c r="AC162" s="47"/>
      <c r="AD162" s="47">
        <f t="shared" si="14"/>
        <v>0</v>
      </c>
      <c r="AE162" s="47"/>
      <c r="AF162" s="47"/>
      <c r="AG162" s="47"/>
      <c r="AH162" s="47"/>
      <c r="AI162" s="47">
        <f t="shared" si="17"/>
        <v>0</v>
      </c>
      <c r="AJ162" s="47"/>
    </row>
    <row r="163" spans="1:36" ht="14.45">
      <c r="A163" s="43" t="s">
        <v>216</v>
      </c>
      <c r="B163" s="43" t="s">
        <v>343</v>
      </c>
      <c r="C163" s="57">
        <v>9</v>
      </c>
      <c r="D163" s="57"/>
      <c r="E163" s="43" t="s">
        <v>344</v>
      </c>
      <c r="F163" s="43"/>
      <c r="G163" s="49" t="s">
        <v>46</v>
      </c>
      <c r="H163" s="43" t="s">
        <v>345</v>
      </c>
      <c r="I163" s="44">
        <v>45292</v>
      </c>
      <c r="J163" s="43" t="s">
        <v>72</v>
      </c>
      <c r="K163" s="43" t="s">
        <v>73</v>
      </c>
      <c r="L163" s="43"/>
      <c r="M163" s="43">
        <v>54</v>
      </c>
      <c r="N163" s="43" t="s">
        <v>50</v>
      </c>
      <c r="O163" s="43" t="s">
        <v>74</v>
      </c>
      <c r="P163" s="43" t="s">
        <v>75</v>
      </c>
      <c r="Q163" s="43" t="s">
        <v>225</v>
      </c>
      <c r="R163" s="43"/>
      <c r="S163" s="43"/>
      <c r="T163" s="43"/>
      <c r="U163" s="43">
        <f>VLOOKUP(E163,'[1]PIB Export Onderhoudsactiviteit'!$E$2:$AK$490,33,FALSE)</f>
        <v>0</v>
      </c>
      <c r="V163" s="43">
        <v>1</v>
      </c>
      <c r="W163" s="43" t="s">
        <v>64</v>
      </c>
      <c r="X163" s="43" t="s">
        <v>54</v>
      </c>
      <c r="Y163" s="7">
        <v>1</v>
      </c>
      <c r="Z163" s="46">
        <v>0</v>
      </c>
      <c r="AA163" s="47">
        <f>$Z163*$V163*$Y163</f>
        <v>0</v>
      </c>
      <c r="AB163" s="47">
        <f t="shared" si="14"/>
        <v>0</v>
      </c>
      <c r="AC163" s="47">
        <f t="shared" si="14"/>
        <v>0</v>
      </c>
      <c r="AD163" s="47">
        <f t="shared" si="14"/>
        <v>0</v>
      </c>
      <c r="AE163" s="47">
        <f t="shared" si="15"/>
        <v>0</v>
      </c>
      <c r="AF163" s="47">
        <f t="shared" si="15"/>
        <v>0</v>
      </c>
      <c r="AG163" s="47">
        <f t="shared" si="15"/>
        <v>0</v>
      </c>
      <c r="AH163" s="47">
        <f t="shared" si="15"/>
        <v>0</v>
      </c>
      <c r="AI163" s="47">
        <f t="shared" si="17"/>
        <v>0</v>
      </c>
      <c r="AJ163" s="47">
        <f t="shared" si="16"/>
        <v>0</v>
      </c>
    </row>
    <row r="164" spans="1:36" ht="14.45">
      <c r="A164" s="43" t="s">
        <v>216</v>
      </c>
      <c r="B164" s="43" t="s">
        <v>343</v>
      </c>
      <c r="C164" s="57">
        <v>9</v>
      </c>
      <c r="D164" s="57"/>
      <c r="E164" s="43" t="s">
        <v>344</v>
      </c>
      <c r="F164" s="43"/>
      <c r="G164" s="49" t="s">
        <v>46</v>
      </c>
      <c r="H164" s="43" t="s">
        <v>345</v>
      </c>
      <c r="I164" s="44">
        <v>45292</v>
      </c>
      <c r="J164" s="43" t="s">
        <v>78</v>
      </c>
      <c r="K164" s="43" t="s">
        <v>79</v>
      </c>
      <c r="L164" s="43"/>
      <c r="M164" s="43">
        <v>54</v>
      </c>
      <c r="N164" s="43" t="s">
        <v>50</v>
      </c>
      <c r="O164" s="43" t="s">
        <v>74</v>
      </c>
      <c r="P164" s="43" t="s">
        <v>75</v>
      </c>
      <c r="Q164" s="43" t="s">
        <v>225</v>
      </c>
      <c r="R164" s="43"/>
      <c r="S164" s="43"/>
      <c r="T164" s="43"/>
      <c r="U164" s="43">
        <f>VLOOKUP(E164,'[1]PIB Export Onderhoudsactiviteit'!$E$2:$AK$490,33,FALSE)</f>
        <v>0</v>
      </c>
      <c r="V164" s="43">
        <v>1</v>
      </c>
      <c r="W164" s="43" t="s">
        <v>64</v>
      </c>
      <c r="X164" s="43" t="s">
        <v>80</v>
      </c>
      <c r="Y164" s="7">
        <v>1</v>
      </c>
      <c r="Z164" s="46">
        <v>0</v>
      </c>
      <c r="AA164" s="47"/>
      <c r="AB164" s="47"/>
      <c r="AC164" s="47"/>
      <c r="AD164" s="47">
        <f t="shared" si="14"/>
        <v>0</v>
      </c>
      <c r="AE164" s="47"/>
      <c r="AF164" s="47"/>
      <c r="AG164" s="47"/>
      <c r="AH164" s="47"/>
      <c r="AI164" s="47">
        <f t="shared" si="17"/>
        <v>0</v>
      </c>
      <c r="AJ164" s="47"/>
    </row>
    <row r="165" spans="1:36" ht="14.45">
      <c r="A165" s="43" t="s">
        <v>216</v>
      </c>
      <c r="B165" s="43" t="s">
        <v>346</v>
      </c>
      <c r="C165" s="57">
        <v>9</v>
      </c>
      <c r="D165" s="57"/>
      <c r="E165" s="43" t="s">
        <v>347</v>
      </c>
      <c r="F165" s="43"/>
      <c r="G165" s="50" t="s">
        <v>121</v>
      </c>
      <c r="H165" s="43" t="s">
        <v>348</v>
      </c>
      <c r="I165" s="44">
        <v>45292</v>
      </c>
      <c r="J165" s="43" t="s">
        <v>72</v>
      </c>
      <c r="K165" s="43" t="s">
        <v>73</v>
      </c>
      <c r="L165" s="43"/>
      <c r="M165" s="43">
        <v>54</v>
      </c>
      <c r="N165" s="43" t="s">
        <v>50</v>
      </c>
      <c r="O165" s="43" t="s">
        <v>74</v>
      </c>
      <c r="P165" s="43" t="s">
        <v>75</v>
      </c>
      <c r="Q165" s="43" t="s">
        <v>225</v>
      </c>
      <c r="R165" s="43"/>
      <c r="S165" s="43"/>
      <c r="T165" s="43"/>
      <c r="U165" s="43">
        <f>VLOOKUP(E165,'[1]PIB Export Onderhoudsactiviteit'!$E$2:$AK$490,33,FALSE)</f>
        <v>0</v>
      </c>
      <c r="V165" s="43">
        <v>1</v>
      </c>
      <c r="W165" s="43" t="s">
        <v>64</v>
      </c>
      <c r="X165" s="43" t="s">
        <v>54</v>
      </c>
      <c r="Y165" s="7">
        <v>1</v>
      </c>
      <c r="Z165" s="46">
        <v>0</v>
      </c>
      <c r="AA165" s="47">
        <f>$Z165*$V165*$Y165</f>
        <v>0</v>
      </c>
      <c r="AB165" s="47">
        <f t="shared" si="14"/>
        <v>0</v>
      </c>
      <c r="AC165" s="47">
        <f t="shared" si="14"/>
        <v>0</v>
      </c>
      <c r="AD165" s="47">
        <f t="shared" si="14"/>
        <v>0</v>
      </c>
      <c r="AE165" s="47">
        <f t="shared" si="15"/>
        <v>0</v>
      </c>
      <c r="AF165" s="47">
        <f t="shared" si="15"/>
        <v>0</v>
      </c>
      <c r="AG165" s="47">
        <f t="shared" si="15"/>
        <v>0</v>
      </c>
      <c r="AH165" s="47">
        <f t="shared" si="15"/>
        <v>0</v>
      </c>
      <c r="AI165" s="47">
        <f t="shared" si="17"/>
        <v>0</v>
      </c>
      <c r="AJ165" s="47">
        <f t="shared" si="16"/>
        <v>0</v>
      </c>
    </row>
    <row r="166" spans="1:36" ht="14.45">
      <c r="A166" s="43" t="s">
        <v>216</v>
      </c>
      <c r="B166" s="43" t="s">
        <v>346</v>
      </c>
      <c r="C166" s="57">
        <v>9</v>
      </c>
      <c r="D166" s="57"/>
      <c r="E166" s="43" t="s">
        <v>347</v>
      </c>
      <c r="F166" s="43"/>
      <c r="G166" s="50" t="s">
        <v>121</v>
      </c>
      <c r="H166" s="43" t="s">
        <v>348</v>
      </c>
      <c r="I166" s="44">
        <v>45292</v>
      </c>
      <c r="J166" s="43" t="s">
        <v>78</v>
      </c>
      <c r="K166" s="43" t="s">
        <v>79</v>
      </c>
      <c r="L166" s="43"/>
      <c r="M166" s="43">
        <v>54</v>
      </c>
      <c r="N166" s="43" t="s">
        <v>50</v>
      </c>
      <c r="O166" s="43" t="s">
        <v>74</v>
      </c>
      <c r="P166" s="43" t="s">
        <v>75</v>
      </c>
      <c r="Q166" s="43" t="s">
        <v>225</v>
      </c>
      <c r="R166" s="43"/>
      <c r="S166" s="43"/>
      <c r="T166" s="43"/>
      <c r="U166" s="43">
        <f>VLOOKUP(E166,'[1]PIB Export Onderhoudsactiviteit'!$E$2:$AK$490,33,FALSE)</f>
        <v>0</v>
      </c>
      <c r="V166" s="43">
        <v>1</v>
      </c>
      <c r="W166" s="43" t="s">
        <v>64</v>
      </c>
      <c r="X166" s="43" t="s">
        <v>80</v>
      </c>
      <c r="Y166" s="7">
        <v>1</v>
      </c>
      <c r="Z166" s="46">
        <v>0</v>
      </c>
      <c r="AA166" s="47"/>
      <c r="AB166" s="47"/>
      <c r="AC166" s="47"/>
      <c r="AD166" s="47">
        <f t="shared" si="14"/>
        <v>0</v>
      </c>
      <c r="AE166" s="47"/>
      <c r="AF166" s="47"/>
      <c r="AG166" s="47"/>
      <c r="AH166" s="47"/>
      <c r="AI166" s="47">
        <f t="shared" si="17"/>
        <v>0</v>
      </c>
      <c r="AJ166" s="47"/>
    </row>
    <row r="167" spans="1:36" ht="14.45">
      <c r="A167" s="43" t="s">
        <v>216</v>
      </c>
      <c r="B167" s="43" t="s">
        <v>349</v>
      </c>
      <c r="C167" s="57">
        <v>9</v>
      </c>
      <c r="D167" s="57"/>
      <c r="E167" s="43" t="s">
        <v>350</v>
      </c>
      <c r="F167" s="43"/>
      <c r="G167" s="49" t="s">
        <v>46</v>
      </c>
      <c r="H167" s="43" t="s">
        <v>351</v>
      </c>
      <c r="I167" s="44">
        <v>45292</v>
      </c>
      <c r="J167" s="43" t="s">
        <v>72</v>
      </c>
      <c r="K167" s="43" t="s">
        <v>73</v>
      </c>
      <c r="L167" s="43"/>
      <c r="M167" s="43">
        <v>54</v>
      </c>
      <c r="N167" s="43" t="s">
        <v>50</v>
      </c>
      <c r="O167" s="43" t="s">
        <v>74</v>
      </c>
      <c r="P167" s="43" t="s">
        <v>75</v>
      </c>
      <c r="Q167" s="43" t="s">
        <v>225</v>
      </c>
      <c r="R167" s="43"/>
      <c r="S167" s="43"/>
      <c r="T167" s="43"/>
      <c r="U167" s="43">
        <f>VLOOKUP(E167,'[1]PIB Export Onderhoudsactiviteit'!$E$2:$AK$490,33,FALSE)</f>
        <v>0</v>
      </c>
      <c r="V167" s="43">
        <v>1</v>
      </c>
      <c r="W167" s="43" t="s">
        <v>64</v>
      </c>
      <c r="X167" s="43" t="s">
        <v>54</v>
      </c>
      <c r="Y167" s="7">
        <v>1</v>
      </c>
      <c r="Z167" s="46">
        <v>0</v>
      </c>
      <c r="AA167" s="47">
        <f>$Z167*$V167*$Y167</f>
        <v>0</v>
      </c>
      <c r="AB167" s="47">
        <f t="shared" si="14"/>
        <v>0</v>
      </c>
      <c r="AC167" s="47">
        <f t="shared" si="14"/>
        <v>0</v>
      </c>
      <c r="AD167" s="47">
        <f t="shared" si="14"/>
        <v>0</v>
      </c>
      <c r="AE167" s="47">
        <f t="shared" si="15"/>
        <v>0</v>
      </c>
      <c r="AF167" s="47">
        <f t="shared" si="15"/>
        <v>0</v>
      </c>
      <c r="AG167" s="47">
        <f t="shared" si="15"/>
        <v>0</v>
      </c>
      <c r="AH167" s="47">
        <f t="shared" si="15"/>
        <v>0</v>
      </c>
      <c r="AI167" s="47">
        <f t="shared" si="17"/>
        <v>0</v>
      </c>
      <c r="AJ167" s="47">
        <f t="shared" si="16"/>
        <v>0</v>
      </c>
    </row>
    <row r="168" spans="1:36" ht="14.45">
      <c r="A168" s="43" t="s">
        <v>216</v>
      </c>
      <c r="B168" s="43" t="s">
        <v>349</v>
      </c>
      <c r="C168" s="57">
        <v>9</v>
      </c>
      <c r="D168" s="57"/>
      <c r="E168" s="43" t="s">
        <v>350</v>
      </c>
      <c r="F168" s="43"/>
      <c r="G168" s="49" t="s">
        <v>46</v>
      </c>
      <c r="H168" s="43" t="s">
        <v>351</v>
      </c>
      <c r="I168" s="44">
        <v>45292</v>
      </c>
      <c r="J168" s="43" t="s">
        <v>78</v>
      </c>
      <c r="K168" s="43" t="s">
        <v>79</v>
      </c>
      <c r="L168" s="43"/>
      <c r="M168" s="43">
        <v>54</v>
      </c>
      <c r="N168" s="43" t="s">
        <v>50</v>
      </c>
      <c r="O168" s="43" t="s">
        <v>74</v>
      </c>
      <c r="P168" s="43" t="s">
        <v>75</v>
      </c>
      <c r="Q168" s="43" t="s">
        <v>225</v>
      </c>
      <c r="R168" s="43"/>
      <c r="S168" s="43"/>
      <c r="T168" s="43"/>
      <c r="U168" s="43">
        <f>VLOOKUP(E168,'[1]PIB Export Onderhoudsactiviteit'!$E$2:$AK$490,33,FALSE)</f>
        <v>0</v>
      </c>
      <c r="V168" s="43">
        <v>1</v>
      </c>
      <c r="W168" s="43" t="s">
        <v>64</v>
      </c>
      <c r="X168" s="43" t="s">
        <v>80</v>
      </c>
      <c r="Y168" s="7">
        <v>1</v>
      </c>
      <c r="Z168" s="46">
        <v>0</v>
      </c>
      <c r="AA168" s="47"/>
      <c r="AB168" s="47"/>
      <c r="AC168" s="47"/>
      <c r="AD168" s="47">
        <f t="shared" si="14"/>
        <v>0</v>
      </c>
      <c r="AE168" s="47"/>
      <c r="AF168" s="47"/>
      <c r="AG168" s="47"/>
      <c r="AH168" s="47"/>
      <c r="AI168" s="47">
        <f t="shared" si="17"/>
        <v>0</v>
      </c>
      <c r="AJ168" s="47"/>
    </row>
    <row r="169" spans="1:36" ht="14.45">
      <c r="A169" s="43" t="s">
        <v>216</v>
      </c>
      <c r="B169" s="43" t="s">
        <v>352</v>
      </c>
      <c r="C169" s="57">
        <v>9</v>
      </c>
      <c r="D169" s="57"/>
      <c r="E169" s="43" t="s">
        <v>353</v>
      </c>
      <c r="F169" s="43"/>
      <c r="G169" s="49" t="s">
        <v>46</v>
      </c>
      <c r="H169" s="43" t="s">
        <v>351</v>
      </c>
      <c r="I169" s="44">
        <v>45292</v>
      </c>
      <c r="J169" s="43" t="s">
        <v>72</v>
      </c>
      <c r="K169" s="43" t="s">
        <v>73</v>
      </c>
      <c r="L169" s="43"/>
      <c r="M169" s="43">
        <v>54</v>
      </c>
      <c r="N169" s="43" t="s">
        <v>50</v>
      </c>
      <c r="O169" s="43" t="s">
        <v>74</v>
      </c>
      <c r="P169" s="43" t="s">
        <v>75</v>
      </c>
      <c r="Q169" s="43"/>
      <c r="R169" s="43"/>
      <c r="S169" s="43"/>
      <c r="T169" s="43"/>
      <c r="U169" s="43">
        <f>VLOOKUP(E169,'[1]PIB Export Onderhoudsactiviteit'!$E$2:$AK$490,33,FALSE)</f>
        <v>0</v>
      </c>
      <c r="V169" s="43">
        <v>1</v>
      </c>
      <c r="W169" s="43" t="s">
        <v>64</v>
      </c>
      <c r="X169" s="43" t="s">
        <v>54</v>
      </c>
      <c r="Y169" s="7">
        <v>1</v>
      </c>
      <c r="Z169" s="46">
        <v>0</v>
      </c>
      <c r="AA169" s="47">
        <f>$Z169*$V169*$Y169</f>
        <v>0</v>
      </c>
      <c r="AB169" s="47">
        <f t="shared" si="14"/>
        <v>0</v>
      </c>
      <c r="AC169" s="47">
        <f t="shared" si="14"/>
        <v>0</v>
      </c>
      <c r="AD169" s="47">
        <f t="shared" si="14"/>
        <v>0</v>
      </c>
      <c r="AE169" s="47">
        <f t="shared" si="15"/>
        <v>0</v>
      </c>
      <c r="AF169" s="47">
        <f t="shared" si="15"/>
        <v>0</v>
      </c>
      <c r="AG169" s="47">
        <f t="shared" si="15"/>
        <v>0</v>
      </c>
      <c r="AH169" s="47">
        <f t="shared" si="15"/>
        <v>0</v>
      </c>
      <c r="AI169" s="47">
        <f t="shared" si="17"/>
        <v>0</v>
      </c>
      <c r="AJ169" s="47">
        <f t="shared" si="16"/>
        <v>0</v>
      </c>
    </row>
    <row r="170" spans="1:36" ht="14.45">
      <c r="A170" s="43" t="s">
        <v>216</v>
      </c>
      <c r="B170" s="43" t="s">
        <v>352</v>
      </c>
      <c r="C170" s="57">
        <v>9</v>
      </c>
      <c r="D170" s="57"/>
      <c r="E170" s="43" t="s">
        <v>353</v>
      </c>
      <c r="F170" s="43"/>
      <c r="G170" s="49" t="s">
        <v>46</v>
      </c>
      <c r="H170" s="43" t="s">
        <v>351</v>
      </c>
      <c r="I170" s="44">
        <v>45292</v>
      </c>
      <c r="J170" s="43" t="s">
        <v>78</v>
      </c>
      <c r="K170" s="43" t="s">
        <v>79</v>
      </c>
      <c r="L170" s="43"/>
      <c r="M170" s="43">
        <v>54</v>
      </c>
      <c r="N170" s="43" t="s">
        <v>50</v>
      </c>
      <c r="O170" s="43" t="s">
        <v>74</v>
      </c>
      <c r="P170" s="43" t="s">
        <v>75</v>
      </c>
      <c r="Q170" s="43"/>
      <c r="R170" s="43"/>
      <c r="S170" s="43"/>
      <c r="T170" s="43"/>
      <c r="U170" s="43">
        <f>VLOOKUP(E170,'[1]PIB Export Onderhoudsactiviteit'!$E$2:$AK$490,33,FALSE)</f>
        <v>0</v>
      </c>
      <c r="V170" s="43">
        <v>1</v>
      </c>
      <c r="W170" s="43" t="s">
        <v>64</v>
      </c>
      <c r="X170" s="43" t="s">
        <v>80</v>
      </c>
      <c r="Y170" s="7">
        <v>1</v>
      </c>
      <c r="Z170" s="46">
        <v>0</v>
      </c>
      <c r="AA170" s="47"/>
      <c r="AB170" s="47"/>
      <c r="AC170" s="47"/>
      <c r="AD170" s="47">
        <f t="shared" si="14"/>
        <v>0</v>
      </c>
      <c r="AE170" s="47"/>
      <c r="AF170" s="47"/>
      <c r="AG170" s="47"/>
      <c r="AH170" s="47"/>
      <c r="AI170" s="47">
        <f t="shared" si="17"/>
        <v>0</v>
      </c>
      <c r="AJ170" s="47"/>
    </row>
    <row r="171" spans="1:36" ht="14.45">
      <c r="A171" s="43" t="s">
        <v>216</v>
      </c>
      <c r="B171" s="43" t="s">
        <v>354</v>
      </c>
      <c r="C171" s="57">
        <v>9</v>
      </c>
      <c r="D171" s="57"/>
      <c r="E171" s="43" t="s">
        <v>355</v>
      </c>
      <c r="F171" s="43"/>
      <c r="G171" s="50" t="s">
        <v>121</v>
      </c>
      <c r="H171" s="43" t="s">
        <v>356</v>
      </c>
      <c r="I171" s="44">
        <v>45292</v>
      </c>
      <c r="J171" s="43" t="s">
        <v>72</v>
      </c>
      <c r="K171" s="43" t="s">
        <v>73</v>
      </c>
      <c r="L171" s="43"/>
      <c r="M171" s="43">
        <v>54</v>
      </c>
      <c r="N171" s="43" t="s">
        <v>50</v>
      </c>
      <c r="O171" s="43" t="s">
        <v>74</v>
      </c>
      <c r="P171" s="43" t="s">
        <v>75</v>
      </c>
      <c r="Q171" s="43" t="s">
        <v>225</v>
      </c>
      <c r="R171" s="43"/>
      <c r="S171" s="43"/>
      <c r="T171" s="43"/>
      <c r="U171" s="43">
        <f>VLOOKUP(E171,'[1]PIB Export Onderhoudsactiviteit'!$E$2:$AK$490,33,FALSE)</f>
        <v>0</v>
      </c>
      <c r="V171" s="43">
        <v>1</v>
      </c>
      <c r="W171" s="43" t="s">
        <v>64</v>
      </c>
      <c r="X171" s="43" t="s">
        <v>54</v>
      </c>
      <c r="Y171" s="7">
        <v>1</v>
      </c>
      <c r="Z171" s="46">
        <v>0</v>
      </c>
      <c r="AA171" s="47">
        <f>$Z171*$V171*$Y171</f>
        <v>0</v>
      </c>
      <c r="AB171" s="47">
        <f t="shared" si="14"/>
        <v>0</v>
      </c>
      <c r="AC171" s="47">
        <f t="shared" si="14"/>
        <v>0</v>
      </c>
      <c r="AD171" s="47">
        <f t="shared" si="14"/>
        <v>0</v>
      </c>
      <c r="AE171" s="47">
        <f t="shared" si="15"/>
        <v>0</v>
      </c>
      <c r="AF171" s="47">
        <f t="shared" si="15"/>
        <v>0</v>
      </c>
      <c r="AG171" s="47">
        <f t="shared" si="15"/>
        <v>0</v>
      </c>
      <c r="AH171" s="47">
        <f t="shared" si="15"/>
        <v>0</v>
      </c>
      <c r="AI171" s="47">
        <f t="shared" si="17"/>
        <v>0</v>
      </c>
      <c r="AJ171" s="47">
        <f t="shared" si="16"/>
        <v>0</v>
      </c>
    </row>
    <row r="172" spans="1:36" ht="14.45">
      <c r="A172" s="43" t="s">
        <v>216</v>
      </c>
      <c r="B172" s="43" t="s">
        <v>354</v>
      </c>
      <c r="C172" s="57">
        <v>9</v>
      </c>
      <c r="D172" s="57"/>
      <c r="E172" s="43" t="s">
        <v>355</v>
      </c>
      <c r="F172" s="43"/>
      <c r="G172" s="50" t="s">
        <v>121</v>
      </c>
      <c r="H172" s="43" t="s">
        <v>356</v>
      </c>
      <c r="I172" s="44">
        <v>45292</v>
      </c>
      <c r="J172" s="43" t="s">
        <v>78</v>
      </c>
      <c r="K172" s="43" t="s">
        <v>79</v>
      </c>
      <c r="L172" s="43"/>
      <c r="M172" s="43">
        <v>54</v>
      </c>
      <c r="N172" s="43" t="s">
        <v>50</v>
      </c>
      <c r="O172" s="43" t="s">
        <v>74</v>
      </c>
      <c r="P172" s="43" t="s">
        <v>75</v>
      </c>
      <c r="Q172" s="43" t="s">
        <v>225</v>
      </c>
      <c r="R172" s="43"/>
      <c r="S172" s="43"/>
      <c r="T172" s="43"/>
      <c r="U172" s="43">
        <f>VLOOKUP(E172,'[1]PIB Export Onderhoudsactiviteit'!$E$2:$AK$490,33,FALSE)</f>
        <v>0</v>
      </c>
      <c r="V172" s="43">
        <v>1</v>
      </c>
      <c r="W172" s="43" t="s">
        <v>64</v>
      </c>
      <c r="X172" s="43" t="s">
        <v>80</v>
      </c>
      <c r="Y172" s="7">
        <v>1</v>
      </c>
      <c r="Z172" s="46">
        <v>0</v>
      </c>
      <c r="AA172" s="47"/>
      <c r="AB172" s="47"/>
      <c r="AC172" s="47"/>
      <c r="AD172" s="47">
        <f t="shared" si="14"/>
        <v>0</v>
      </c>
      <c r="AE172" s="47"/>
      <c r="AF172" s="47"/>
      <c r="AG172" s="47"/>
      <c r="AH172" s="47"/>
      <c r="AI172" s="47">
        <f t="shared" si="17"/>
        <v>0</v>
      </c>
      <c r="AJ172" s="47"/>
    </row>
    <row r="173" spans="1:36" ht="14.45">
      <c r="A173" s="43" t="s">
        <v>216</v>
      </c>
      <c r="B173" s="43" t="s">
        <v>354</v>
      </c>
      <c r="C173" s="57">
        <v>9</v>
      </c>
      <c r="D173" s="57"/>
      <c r="E173" s="43" t="s">
        <v>357</v>
      </c>
      <c r="F173" s="43"/>
      <c r="G173" s="50" t="s">
        <v>121</v>
      </c>
      <c r="H173" s="43" t="s">
        <v>358</v>
      </c>
      <c r="I173" s="44">
        <v>45292</v>
      </c>
      <c r="J173" s="43" t="s">
        <v>72</v>
      </c>
      <c r="K173" s="43" t="s">
        <v>73</v>
      </c>
      <c r="L173" s="43"/>
      <c r="M173" s="43">
        <v>54</v>
      </c>
      <c r="N173" s="43" t="s">
        <v>50</v>
      </c>
      <c r="O173" s="43" t="s">
        <v>74</v>
      </c>
      <c r="P173" s="43" t="s">
        <v>75</v>
      </c>
      <c r="Q173" s="43" t="s">
        <v>225</v>
      </c>
      <c r="R173" s="43"/>
      <c r="S173" s="43"/>
      <c r="T173" s="43"/>
      <c r="U173" s="43">
        <f>VLOOKUP(E173,'[1]PIB Export Onderhoudsactiviteit'!$E$2:$AK$490,33,FALSE)</f>
        <v>0</v>
      </c>
      <c r="V173" s="43">
        <v>1</v>
      </c>
      <c r="W173" s="43" t="s">
        <v>64</v>
      </c>
      <c r="X173" s="43" t="s">
        <v>54</v>
      </c>
      <c r="Y173" s="7">
        <v>1</v>
      </c>
      <c r="Z173" s="46">
        <v>0</v>
      </c>
      <c r="AA173" s="47">
        <f>$Z173*$V173*$Y173</f>
        <v>0</v>
      </c>
      <c r="AB173" s="47">
        <f t="shared" si="14"/>
        <v>0</v>
      </c>
      <c r="AC173" s="47">
        <f t="shared" si="14"/>
        <v>0</v>
      </c>
      <c r="AD173" s="47">
        <f t="shared" si="14"/>
        <v>0</v>
      </c>
      <c r="AE173" s="47">
        <f t="shared" si="15"/>
        <v>0</v>
      </c>
      <c r="AF173" s="47">
        <f t="shared" si="15"/>
        <v>0</v>
      </c>
      <c r="AG173" s="47">
        <f t="shared" si="15"/>
        <v>0</v>
      </c>
      <c r="AH173" s="47">
        <f t="shared" si="15"/>
        <v>0</v>
      </c>
      <c r="AI173" s="47">
        <f t="shared" si="17"/>
        <v>0</v>
      </c>
      <c r="AJ173" s="47">
        <f t="shared" si="16"/>
        <v>0</v>
      </c>
    </row>
    <row r="174" spans="1:36" ht="14.45">
      <c r="A174" s="43" t="s">
        <v>216</v>
      </c>
      <c r="B174" s="43" t="s">
        <v>354</v>
      </c>
      <c r="C174" s="57">
        <v>9</v>
      </c>
      <c r="D174" s="57"/>
      <c r="E174" s="43" t="s">
        <v>357</v>
      </c>
      <c r="F174" s="43"/>
      <c r="G174" s="50" t="s">
        <v>121</v>
      </c>
      <c r="H174" s="43" t="s">
        <v>358</v>
      </c>
      <c r="I174" s="44">
        <v>45292</v>
      </c>
      <c r="J174" s="43" t="s">
        <v>78</v>
      </c>
      <c r="K174" s="43" t="s">
        <v>79</v>
      </c>
      <c r="L174" s="43"/>
      <c r="M174" s="43">
        <v>54</v>
      </c>
      <c r="N174" s="43" t="s">
        <v>50</v>
      </c>
      <c r="O174" s="43" t="s">
        <v>74</v>
      </c>
      <c r="P174" s="43" t="s">
        <v>75</v>
      </c>
      <c r="Q174" s="43" t="s">
        <v>225</v>
      </c>
      <c r="R174" s="43"/>
      <c r="S174" s="43"/>
      <c r="T174" s="43"/>
      <c r="U174" s="43">
        <f>VLOOKUP(E174,'[1]PIB Export Onderhoudsactiviteit'!$E$2:$AK$490,33,FALSE)</f>
        <v>0</v>
      </c>
      <c r="V174" s="43">
        <v>1</v>
      </c>
      <c r="W174" s="43" t="s">
        <v>64</v>
      </c>
      <c r="X174" s="43" t="s">
        <v>80</v>
      </c>
      <c r="Y174" s="7">
        <v>1</v>
      </c>
      <c r="Z174" s="46">
        <v>0</v>
      </c>
      <c r="AA174" s="47"/>
      <c r="AB174" s="47"/>
      <c r="AC174" s="47"/>
      <c r="AD174" s="47">
        <f t="shared" si="14"/>
        <v>0</v>
      </c>
      <c r="AE174" s="47"/>
      <c r="AF174" s="47"/>
      <c r="AG174" s="47"/>
      <c r="AH174" s="47"/>
      <c r="AI174" s="47">
        <f t="shared" si="17"/>
        <v>0</v>
      </c>
      <c r="AJ174" s="47"/>
    </row>
    <row r="175" spans="1:36" ht="14.45">
      <c r="A175" s="43" t="s">
        <v>216</v>
      </c>
      <c r="B175" s="43" t="s">
        <v>354</v>
      </c>
      <c r="C175" s="57">
        <v>9</v>
      </c>
      <c r="D175" s="57"/>
      <c r="E175" s="43" t="s">
        <v>359</v>
      </c>
      <c r="F175" s="43"/>
      <c r="G175" s="49" t="s">
        <v>46</v>
      </c>
      <c r="H175" s="43" t="s">
        <v>360</v>
      </c>
      <c r="I175" s="44">
        <v>45292</v>
      </c>
      <c r="J175" s="43" t="s">
        <v>72</v>
      </c>
      <c r="K175" s="43" t="s">
        <v>73</v>
      </c>
      <c r="L175" s="43"/>
      <c r="M175" s="43">
        <v>54</v>
      </c>
      <c r="N175" s="43" t="s">
        <v>50</v>
      </c>
      <c r="O175" s="43" t="s">
        <v>74</v>
      </c>
      <c r="P175" s="43" t="s">
        <v>75</v>
      </c>
      <c r="Q175" s="43" t="s">
        <v>233</v>
      </c>
      <c r="R175" s="43"/>
      <c r="S175" s="43"/>
      <c r="T175" s="43"/>
      <c r="U175" s="43">
        <f>VLOOKUP(E175,'[1]PIB Export Onderhoudsactiviteit'!$E$2:$AK$490,33,FALSE)</f>
        <v>0</v>
      </c>
      <c r="V175" s="43">
        <v>1</v>
      </c>
      <c r="W175" s="43" t="s">
        <v>64</v>
      </c>
      <c r="X175" s="43" t="s">
        <v>54</v>
      </c>
      <c r="Y175" s="7">
        <v>1</v>
      </c>
      <c r="Z175" s="46">
        <v>0</v>
      </c>
      <c r="AA175" s="47">
        <f>$Z175*$V175*$Y175</f>
        <v>0</v>
      </c>
      <c r="AB175" s="47">
        <f t="shared" si="14"/>
        <v>0</v>
      </c>
      <c r="AC175" s="47">
        <f t="shared" si="14"/>
        <v>0</v>
      </c>
      <c r="AD175" s="47">
        <f t="shared" si="14"/>
        <v>0</v>
      </c>
      <c r="AE175" s="47">
        <f t="shared" si="15"/>
        <v>0</v>
      </c>
      <c r="AF175" s="47">
        <f t="shared" si="15"/>
        <v>0</v>
      </c>
      <c r="AG175" s="47">
        <f t="shared" si="15"/>
        <v>0</v>
      </c>
      <c r="AH175" s="47">
        <f t="shared" si="15"/>
        <v>0</v>
      </c>
      <c r="AI175" s="47">
        <f t="shared" si="17"/>
        <v>0</v>
      </c>
      <c r="AJ175" s="47">
        <f t="shared" si="16"/>
        <v>0</v>
      </c>
    </row>
    <row r="176" spans="1:36" ht="14.45">
      <c r="A176" s="43" t="s">
        <v>216</v>
      </c>
      <c r="B176" s="43" t="s">
        <v>354</v>
      </c>
      <c r="C176" s="57">
        <v>9</v>
      </c>
      <c r="D176" s="57"/>
      <c r="E176" s="43" t="s">
        <v>359</v>
      </c>
      <c r="F176" s="43"/>
      <c r="G176" s="49" t="s">
        <v>46</v>
      </c>
      <c r="H176" s="43" t="s">
        <v>360</v>
      </c>
      <c r="I176" s="44">
        <v>45292</v>
      </c>
      <c r="J176" s="43" t="s">
        <v>78</v>
      </c>
      <c r="K176" s="43" t="s">
        <v>79</v>
      </c>
      <c r="L176" s="43"/>
      <c r="M176" s="43">
        <v>54</v>
      </c>
      <c r="N176" s="43" t="s">
        <v>50</v>
      </c>
      <c r="O176" s="43" t="s">
        <v>74</v>
      </c>
      <c r="P176" s="43" t="s">
        <v>75</v>
      </c>
      <c r="Q176" s="43" t="s">
        <v>233</v>
      </c>
      <c r="R176" s="43"/>
      <c r="S176" s="43"/>
      <c r="T176" s="43"/>
      <c r="U176" s="43">
        <f>VLOOKUP(E176,'[1]PIB Export Onderhoudsactiviteit'!$E$2:$AK$490,33,FALSE)</f>
        <v>0</v>
      </c>
      <c r="V176" s="43">
        <v>1</v>
      </c>
      <c r="W176" s="43" t="s">
        <v>64</v>
      </c>
      <c r="X176" s="43" t="s">
        <v>80</v>
      </c>
      <c r="Y176" s="7">
        <v>1</v>
      </c>
      <c r="Z176" s="46">
        <v>0</v>
      </c>
      <c r="AA176" s="47"/>
      <c r="AB176" s="47"/>
      <c r="AC176" s="47"/>
      <c r="AD176" s="47">
        <f t="shared" si="14"/>
        <v>0</v>
      </c>
      <c r="AE176" s="47"/>
      <c r="AF176" s="47"/>
      <c r="AG176" s="47"/>
      <c r="AH176" s="47"/>
      <c r="AI176" s="47">
        <f t="shared" si="17"/>
        <v>0</v>
      </c>
      <c r="AJ176" s="47"/>
    </row>
    <row r="177" spans="1:36" ht="14.45">
      <c r="A177" s="43" t="s">
        <v>216</v>
      </c>
      <c r="B177" s="43" t="s">
        <v>361</v>
      </c>
      <c r="C177" s="57">
        <v>10</v>
      </c>
      <c r="D177" s="57"/>
      <c r="E177" s="43" t="s">
        <v>362</v>
      </c>
      <c r="F177" s="43"/>
      <c r="G177" s="49" t="s">
        <v>46</v>
      </c>
      <c r="H177" s="43" t="s">
        <v>363</v>
      </c>
      <c r="I177" s="44">
        <v>45292</v>
      </c>
      <c r="J177" s="43" t="s">
        <v>72</v>
      </c>
      <c r="K177" s="43" t="s">
        <v>73</v>
      </c>
      <c r="L177" s="43"/>
      <c r="M177" s="43">
        <v>54</v>
      </c>
      <c r="N177" s="43" t="s">
        <v>50</v>
      </c>
      <c r="O177" s="43" t="s">
        <v>74</v>
      </c>
      <c r="P177" s="43" t="s">
        <v>75</v>
      </c>
      <c r="Q177" s="43" t="s">
        <v>225</v>
      </c>
      <c r="R177" s="43"/>
      <c r="S177" s="43"/>
      <c r="T177" s="43"/>
      <c r="U177" s="43">
        <f>VLOOKUP(E177,'[1]PIB Export Onderhoudsactiviteit'!$E$2:$AK$490,33,FALSE)</f>
        <v>0</v>
      </c>
      <c r="V177" s="43">
        <v>1</v>
      </c>
      <c r="W177" s="43" t="s">
        <v>64</v>
      </c>
      <c r="X177" s="43" t="s">
        <v>54</v>
      </c>
      <c r="Y177" s="7">
        <v>1</v>
      </c>
      <c r="Z177" s="46">
        <v>0</v>
      </c>
      <c r="AA177" s="47">
        <f>$Z177*$V177*$Y177</f>
        <v>0</v>
      </c>
      <c r="AB177" s="47">
        <f t="shared" si="14"/>
        <v>0</v>
      </c>
      <c r="AC177" s="47">
        <f t="shared" si="14"/>
        <v>0</v>
      </c>
      <c r="AD177" s="47">
        <f t="shared" si="14"/>
        <v>0</v>
      </c>
      <c r="AE177" s="47">
        <f t="shared" si="15"/>
        <v>0</v>
      </c>
      <c r="AF177" s="47">
        <f t="shared" si="15"/>
        <v>0</v>
      </c>
      <c r="AG177" s="47">
        <f t="shared" si="15"/>
        <v>0</v>
      </c>
      <c r="AH177" s="47">
        <f t="shared" si="15"/>
        <v>0</v>
      </c>
      <c r="AI177" s="47">
        <f t="shared" si="17"/>
        <v>0</v>
      </c>
      <c r="AJ177" s="47">
        <f t="shared" si="16"/>
        <v>0</v>
      </c>
    </row>
    <row r="178" spans="1:36" ht="14.45">
      <c r="A178" s="43" t="s">
        <v>216</v>
      </c>
      <c r="B178" s="43" t="s">
        <v>361</v>
      </c>
      <c r="C178" s="57">
        <v>10</v>
      </c>
      <c r="D178" s="57"/>
      <c r="E178" s="43" t="s">
        <v>362</v>
      </c>
      <c r="F178" s="43"/>
      <c r="G178" s="49" t="s">
        <v>46</v>
      </c>
      <c r="H178" s="43" t="s">
        <v>363</v>
      </c>
      <c r="I178" s="44">
        <v>45292</v>
      </c>
      <c r="J178" s="43" t="s">
        <v>78</v>
      </c>
      <c r="K178" s="43" t="s">
        <v>79</v>
      </c>
      <c r="L178" s="43"/>
      <c r="M178" s="43">
        <v>54</v>
      </c>
      <c r="N178" s="43" t="s">
        <v>50</v>
      </c>
      <c r="O178" s="43" t="s">
        <v>74</v>
      </c>
      <c r="P178" s="43" t="s">
        <v>75</v>
      </c>
      <c r="Q178" s="43" t="s">
        <v>225</v>
      </c>
      <c r="R178" s="43"/>
      <c r="S178" s="43"/>
      <c r="T178" s="43"/>
      <c r="U178" s="43">
        <f>VLOOKUP(E178,'[1]PIB Export Onderhoudsactiviteit'!$E$2:$AK$490,33,FALSE)</f>
        <v>0</v>
      </c>
      <c r="V178" s="43">
        <v>1</v>
      </c>
      <c r="W178" s="43" t="s">
        <v>64</v>
      </c>
      <c r="X178" s="43" t="s">
        <v>80</v>
      </c>
      <c r="Y178" s="7">
        <v>1</v>
      </c>
      <c r="Z178" s="46">
        <v>0</v>
      </c>
      <c r="AA178" s="47"/>
      <c r="AB178" s="47"/>
      <c r="AC178" s="47"/>
      <c r="AD178" s="47">
        <f t="shared" si="14"/>
        <v>0</v>
      </c>
      <c r="AE178" s="47"/>
      <c r="AF178" s="47"/>
      <c r="AG178" s="47"/>
      <c r="AH178" s="47"/>
      <c r="AI178" s="47">
        <f t="shared" si="17"/>
        <v>0</v>
      </c>
      <c r="AJ178" s="47"/>
    </row>
    <row r="179" spans="1:36" ht="14.45">
      <c r="A179" s="43" t="s">
        <v>216</v>
      </c>
      <c r="B179" s="43" t="s">
        <v>361</v>
      </c>
      <c r="C179" s="57">
        <v>10</v>
      </c>
      <c r="D179" s="57"/>
      <c r="E179" s="43" t="s">
        <v>364</v>
      </c>
      <c r="F179" s="43"/>
      <c r="G179" s="49" t="s">
        <v>46</v>
      </c>
      <c r="H179" s="43" t="s">
        <v>365</v>
      </c>
      <c r="I179" s="44">
        <v>45292</v>
      </c>
      <c r="J179" s="43" t="s">
        <v>72</v>
      </c>
      <c r="K179" s="43" t="s">
        <v>73</v>
      </c>
      <c r="L179" s="43"/>
      <c r="M179" s="43">
        <v>54</v>
      </c>
      <c r="N179" s="43" t="s">
        <v>50</v>
      </c>
      <c r="O179" s="43" t="s">
        <v>74</v>
      </c>
      <c r="P179" s="43" t="s">
        <v>75</v>
      </c>
      <c r="Q179" s="43" t="s">
        <v>225</v>
      </c>
      <c r="R179" s="43"/>
      <c r="S179" s="43"/>
      <c r="T179" s="43"/>
      <c r="U179" s="43">
        <f>VLOOKUP(E179,'[1]PIB Export Onderhoudsactiviteit'!$E$2:$AK$490,33,FALSE)</f>
        <v>0</v>
      </c>
      <c r="V179" s="43">
        <v>1</v>
      </c>
      <c r="W179" s="43" t="s">
        <v>64</v>
      </c>
      <c r="X179" s="43" t="s">
        <v>54</v>
      </c>
      <c r="Y179" s="7">
        <v>1</v>
      </c>
      <c r="Z179" s="46">
        <v>0</v>
      </c>
      <c r="AA179" s="47">
        <f>$Z179*$V179*$Y179</f>
        <v>0</v>
      </c>
      <c r="AB179" s="47">
        <f t="shared" si="14"/>
        <v>0</v>
      </c>
      <c r="AC179" s="47">
        <f t="shared" si="14"/>
        <v>0</v>
      </c>
      <c r="AD179" s="47">
        <f t="shared" si="14"/>
        <v>0</v>
      </c>
      <c r="AE179" s="47">
        <f t="shared" si="15"/>
        <v>0</v>
      </c>
      <c r="AF179" s="47">
        <f t="shared" si="15"/>
        <v>0</v>
      </c>
      <c r="AG179" s="47">
        <f t="shared" si="15"/>
        <v>0</v>
      </c>
      <c r="AH179" s="47">
        <f t="shared" si="15"/>
        <v>0</v>
      </c>
      <c r="AI179" s="47">
        <f t="shared" si="17"/>
        <v>0</v>
      </c>
      <c r="AJ179" s="47">
        <f t="shared" si="16"/>
        <v>0</v>
      </c>
    </row>
    <row r="180" spans="1:36" ht="14.45">
      <c r="A180" s="43" t="s">
        <v>216</v>
      </c>
      <c r="B180" s="43" t="s">
        <v>361</v>
      </c>
      <c r="C180" s="57">
        <v>10</v>
      </c>
      <c r="D180" s="57"/>
      <c r="E180" s="43" t="s">
        <v>364</v>
      </c>
      <c r="F180" s="43"/>
      <c r="G180" s="49" t="s">
        <v>46</v>
      </c>
      <c r="H180" s="43" t="s">
        <v>365</v>
      </c>
      <c r="I180" s="44">
        <v>45292</v>
      </c>
      <c r="J180" s="43" t="s">
        <v>78</v>
      </c>
      <c r="K180" s="43" t="s">
        <v>79</v>
      </c>
      <c r="L180" s="43"/>
      <c r="M180" s="43">
        <v>54</v>
      </c>
      <c r="N180" s="43" t="s">
        <v>50</v>
      </c>
      <c r="O180" s="43" t="s">
        <v>74</v>
      </c>
      <c r="P180" s="43" t="s">
        <v>75</v>
      </c>
      <c r="Q180" s="43" t="s">
        <v>225</v>
      </c>
      <c r="R180" s="43"/>
      <c r="S180" s="43"/>
      <c r="T180" s="43"/>
      <c r="U180" s="43">
        <f>VLOOKUP(E180,'[1]PIB Export Onderhoudsactiviteit'!$E$2:$AK$490,33,FALSE)</f>
        <v>0</v>
      </c>
      <c r="V180" s="43">
        <v>1</v>
      </c>
      <c r="W180" s="43" t="s">
        <v>64</v>
      </c>
      <c r="X180" s="43" t="s">
        <v>80</v>
      </c>
      <c r="Y180" s="7">
        <v>1</v>
      </c>
      <c r="Z180" s="46">
        <v>0</v>
      </c>
      <c r="AA180" s="47"/>
      <c r="AB180" s="47"/>
      <c r="AC180" s="47"/>
      <c r="AD180" s="47">
        <f t="shared" si="14"/>
        <v>0</v>
      </c>
      <c r="AE180" s="47"/>
      <c r="AF180" s="47"/>
      <c r="AG180" s="47"/>
      <c r="AH180" s="47"/>
      <c r="AI180" s="47">
        <f t="shared" si="17"/>
        <v>0</v>
      </c>
      <c r="AJ180" s="47"/>
    </row>
    <row r="181" spans="1:36" ht="14.45">
      <c r="A181" s="43" t="s">
        <v>216</v>
      </c>
      <c r="B181" s="43" t="s">
        <v>366</v>
      </c>
      <c r="C181" s="57">
        <v>10</v>
      </c>
      <c r="D181" s="57"/>
      <c r="E181" s="43" t="s">
        <v>367</v>
      </c>
      <c r="F181" s="43"/>
      <c r="G181" s="50" t="s">
        <v>121</v>
      </c>
      <c r="H181" s="43" t="s">
        <v>368</v>
      </c>
      <c r="I181" s="44">
        <v>45292</v>
      </c>
      <c r="J181" s="43" t="s">
        <v>72</v>
      </c>
      <c r="K181" s="43" t="s">
        <v>73</v>
      </c>
      <c r="L181" s="43"/>
      <c r="M181" s="43">
        <v>54</v>
      </c>
      <c r="N181" s="43" t="s">
        <v>50</v>
      </c>
      <c r="O181" s="43" t="s">
        <v>74</v>
      </c>
      <c r="P181" s="43" t="s">
        <v>75</v>
      </c>
      <c r="Q181" s="43" t="s">
        <v>225</v>
      </c>
      <c r="R181" s="43"/>
      <c r="S181" s="43"/>
      <c r="T181" s="43"/>
      <c r="U181" s="43">
        <f>VLOOKUP(E181,'[1]PIB Export Onderhoudsactiviteit'!$E$2:$AK$490,33,FALSE)</f>
        <v>0</v>
      </c>
      <c r="V181" s="43">
        <v>1</v>
      </c>
      <c r="W181" s="43" t="s">
        <v>64</v>
      </c>
      <c r="X181" s="43" t="s">
        <v>54</v>
      </c>
      <c r="Y181" s="7">
        <v>1</v>
      </c>
      <c r="Z181" s="46">
        <v>0</v>
      </c>
      <c r="AA181" s="47">
        <f>$Z181*$V181*$Y181</f>
        <v>0</v>
      </c>
      <c r="AB181" s="47">
        <f t="shared" si="14"/>
        <v>0</v>
      </c>
      <c r="AC181" s="47">
        <f t="shared" si="14"/>
        <v>0</v>
      </c>
      <c r="AD181" s="47">
        <f t="shared" si="14"/>
        <v>0</v>
      </c>
      <c r="AE181" s="47">
        <f t="shared" si="15"/>
        <v>0</v>
      </c>
      <c r="AF181" s="47">
        <f t="shared" si="15"/>
        <v>0</v>
      </c>
      <c r="AG181" s="47">
        <f t="shared" si="15"/>
        <v>0</v>
      </c>
      <c r="AH181" s="47">
        <f t="shared" si="15"/>
        <v>0</v>
      </c>
      <c r="AI181" s="47">
        <f t="shared" si="17"/>
        <v>0</v>
      </c>
      <c r="AJ181" s="47">
        <f t="shared" si="16"/>
        <v>0</v>
      </c>
    </row>
    <row r="182" spans="1:36" ht="14.45">
      <c r="A182" s="43" t="s">
        <v>216</v>
      </c>
      <c r="B182" s="43" t="s">
        <v>366</v>
      </c>
      <c r="C182" s="57">
        <v>10</v>
      </c>
      <c r="D182" s="57"/>
      <c r="E182" s="43" t="s">
        <v>367</v>
      </c>
      <c r="F182" s="43"/>
      <c r="G182" s="50" t="s">
        <v>121</v>
      </c>
      <c r="H182" s="43" t="s">
        <v>368</v>
      </c>
      <c r="I182" s="44">
        <v>45292</v>
      </c>
      <c r="J182" s="43" t="s">
        <v>78</v>
      </c>
      <c r="K182" s="43" t="s">
        <v>79</v>
      </c>
      <c r="L182" s="43"/>
      <c r="M182" s="43">
        <v>54</v>
      </c>
      <c r="N182" s="43" t="s">
        <v>50</v>
      </c>
      <c r="O182" s="43" t="s">
        <v>74</v>
      </c>
      <c r="P182" s="43" t="s">
        <v>75</v>
      </c>
      <c r="Q182" s="43" t="s">
        <v>225</v>
      </c>
      <c r="R182" s="43"/>
      <c r="S182" s="43"/>
      <c r="T182" s="43"/>
      <c r="U182" s="43">
        <f>VLOOKUP(E182,'[1]PIB Export Onderhoudsactiviteit'!$E$2:$AK$490,33,FALSE)</f>
        <v>0</v>
      </c>
      <c r="V182" s="43">
        <v>1</v>
      </c>
      <c r="W182" s="43" t="s">
        <v>64</v>
      </c>
      <c r="X182" s="43" t="s">
        <v>80</v>
      </c>
      <c r="Y182" s="7">
        <v>1</v>
      </c>
      <c r="Z182" s="46">
        <v>0</v>
      </c>
      <c r="AA182" s="47"/>
      <c r="AB182" s="47"/>
      <c r="AC182" s="47"/>
      <c r="AD182" s="47">
        <f t="shared" si="14"/>
        <v>0</v>
      </c>
      <c r="AE182" s="47"/>
      <c r="AF182" s="47"/>
      <c r="AG182" s="47"/>
      <c r="AH182" s="47"/>
      <c r="AI182" s="47">
        <f t="shared" si="17"/>
        <v>0</v>
      </c>
      <c r="AJ182" s="47"/>
    </row>
    <row r="183" spans="1:36" ht="14.45">
      <c r="A183" s="43" t="s">
        <v>216</v>
      </c>
      <c r="B183" s="43" t="s">
        <v>369</v>
      </c>
      <c r="C183" s="57">
        <v>10</v>
      </c>
      <c r="D183" s="57"/>
      <c r="E183" s="43" t="s">
        <v>370</v>
      </c>
      <c r="F183" s="43"/>
      <c r="G183" s="50" t="s">
        <v>121</v>
      </c>
      <c r="H183" s="43" t="s">
        <v>371</v>
      </c>
      <c r="I183" s="44">
        <v>45292</v>
      </c>
      <c r="J183" s="43" t="s">
        <v>72</v>
      </c>
      <c r="K183" s="43" t="s">
        <v>73</v>
      </c>
      <c r="L183" s="43"/>
      <c r="M183" s="43">
        <v>54</v>
      </c>
      <c r="N183" s="43" t="s">
        <v>50</v>
      </c>
      <c r="O183" s="43" t="s">
        <v>74</v>
      </c>
      <c r="P183" s="43" t="s">
        <v>75</v>
      </c>
      <c r="Q183" s="43" t="s">
        <v>225</v>
      </c>
      <c r="R183" s="43"/>
      <c r="S183" s="43"/>
      <c r="T183" s="43"/>
      <c r="U183" s="43">
        <f>VLOOKUP(E183,'[1]PIB Export Onderhoudsactiviteit'!$E$2:$AK$490,33,FALSE)</f>
        <v>0</v>
      </c>
      <c r="V183" s="43">
        <v>1</v>
      </c>
      <c r="W183" s="43" t="s">
        <v>64</v>
      </c>
      <c r="X183" s="43" t="s">
        <v>54</v>
      </c>
      <c r="Y183" s="7">
        <v>1</v>
      </c>
      <c r="Z183" s="46">
        <v>0</v>
      </c>
      <c r="AA183" s="47">
        <f>$Z183*$V183*$Y183</f>
        <v>0</v>
      </c>
      <c r="AB183" s="47">
        <f t="shared" si="14"/>
        <v>0</v>
      </c>
      <c r="AC183" s="47">
        <f t="shared" si="14"/>
        <v>0</v>
      </c>
      <c r="AD183" s="47">
        <f t="shared" si="14"/>
        <v>0</v>
      </c>
      <c r="AE183" s="47">
        <f t="shared" si="15"/>
        <v>0</v>
      </c>
      <c r="AF183" s="47">
        <f t="shared" si="15"/>
        <v>0</v>
      </c>
      <c r="AG183" s="47">
        <f t="shared" si="15"/>
        <v>0</v>
      </c>
      <c r="AH183" s="47">
        <f t="shared" si="15"/>
        <v>0</v>
      </c>
      <c r="AI183" s="47">
        <f t="shared" si="17"/>
        <v>0</v>
      </c>
      <c r="AJ183" s="47">
        <f t="shared" si="16"/>
        <v>0</v>
      </c>
    </row>
    <row r="184" spans="1:36" ht="14.45">
      <c r="A184" s="43" t="s">
        <v>216</v>
      </c>
      <c r="B184" s="43" t="s">
        <v>369</v>
      </c>
      <c r="C184" s="57">
        <v>10</v>
      </c>
      <c r="D184" s="57"/>
      <c r="E184" s="43" t="s">
        <v>370</v>
      </c>
      <c r="F184" s="43"/>
      <c r="G184" s="50" t="s">
        <v>121</v>
      </c>
      <c r="H184" s="43" t="s">
        <v>371</v>
      </c>
      <c r="I184" s="44">
        <v>45292</v>
      </c>
      <c r="J184" s="43" t="s">
        <v>78</v>
      </c>
      <c r="K184" s="43" t="s">
        <v>79</v>
      </c>
      <c r="L184" s="43"/>
      <c r="M184" s="43">
        <v>54</v>
      </c>
      <c r="N184" s="43" t="s">
        <v>50</v>
      </c>
      <c r="O184" s="43" t="s">
        <v>74</v>
      </c>
      <c r="P184" s="43" t="s">
        <v>75</v>
      </c>
      <c r="Q184" s="43" t="s">
        <v>225</v>
      </c>
      <c r="R184" s="43"/>
      <c r="S184" s="43"/>
      <c r="T184" s="43"/>
      <c r="U184" s="43">
        <f>VLOOKUP(E184,'[1]PIB Export Onderhoudsactiviteit'!$E$2:$AK$490,33,FALSE)</f>
        <v>0</v>
      </c>
      <c r="V184" s="43">
        <v>1</v>
      </c>
      <c r="W184" s="43" t="s">
        <v>64</v>
      </c>
      <c r="X184" s="43" t="s">
        <v>80</v>
      </c>
      <c r="Y184" s="7">
        <v>1</v>
      </c>
      <c r="Z184" s="46">
        <v>0</v>
      </c>
      <c r="AA184" s="47"/>
      <c r="AB184" s="47"/>
      <c r="AC184" s="47"/>
      <c r="AD184" s="47">
        <f t="shared" si="14"/>
        <v>0</v>
      </c>
      <c r="AE184" s="47"/>
      <c r="AF184" s="47"/>
      <c r="AG184" s="47"/>
      <c r="AH184" s="47"/>
      <c r="AI184" s="47">
        <f t="shared" si="17"/>
        <v>0</v>
      </c>
      <c r="AJ184" s="47"/>
    </row>
    <row r="185" spans="1:36" ht="14.45">
      <c r="A185" s="43" t="s">
        <v>216</v>
      </c>
      <c r="B185" s="43" t="s">
        <v>361</v>
      </c>
      <c r="C185" s="57">
        <v>10</v>
      </c>
      <c r="D185" s="57"/>
      <c r="E185" s="43" t="s">
        <v>372</v>
      </c>
      <c r="F185" s="43"/>
      <c r="G185" s="49" t="s">
        <v>46</v>
      </c>
      <c r="H185" s="43" t="s">
        <v>373</v>
      </c>
      <c r="I185" s="44">
        <v>45292</v>
      </c>
      <c r="J185" s="43" t="s">
        <v>72</v>
      </c>
      <c r="K185" s="43" t="s">
        <v>73</v>
      </c>
      <c r="L185" s="43" t="s">
        <v>374</v>
      </c>
      <c r="M185" s="43">
        <v>54</v>
      </c>
      <c r="N185" s="43" t="s">
        <v>50</v>
      </c>
      <c r="O185" s="43" t="s">
        <v>74</v>
      </c>
      <c r="P185" s="43" t="s">
        <v>75</v>
      </c>
      <c r="Q185" s="43" t="s">
        <v>225</v>
      </c>
      <c r="R185" s="43"/>
      <c r="S185" s="43"/>
      <c r="T185" s="43"/>
      <c r="U185" s="43">
        <f>VLOOKUP(E185,'[1]PIB Export Onderhoudsactiviteit'!$E$2:$AK$490,33,FALSE)</f>
        <v>0</v>
      </c>
      <c r="V185" s="43">
        <v>1</v>
      </c>
      <c r="W185" s="43" t="s">
        <v>64</v>
      </c>
      <c r="X185" s="43" t="s">
        <v>54</v>
      </c>
      <c r="Y185" s="7">
        <v>1</v>
      </c>
      <c r="Z185" s="46">
        <v>0</v>
      </c>
      <c r="AA185" s="47">
        <f>$Z185*$V185*$Y185</f>
        <v>0</v>
      </c>
      <c r="AB185" s="47">
        <f t="shared" si="14"/>
        <v>0</v>
      </c>
      <c r="AC185" s="47">
        <f t="shared" si="14"/>
        <v>0</v>
      </c>
      <c r="AD185" s="47">
        <f t="shared" si="14"/>
        <v>0</v>
      </c>
      <c r="AE185" s="47">
        <f t="shared" si="15"/>
        <v>0</v>
      </c>
      <c r="AF185" s="47">
        <f t="shared" si="15"/>
        <v>0</v>
      </c>
      <c r="AG185" s="47">
        <f t="shared" si="15"/>
        <v>0</v>
      </c>
      <c r="AH185" s="47">
        <f t="shared" si="15"/>
        <v>0</v>
      </c>
      <c r="AI185" s="47">
        <f t="shared" si="17"/>
        <v>0</v>
      </c>
      <c r="AJ185" s="47">
        <f t="shared" si="16"/>
        <v>0</v>
      </c>
    </row>
    <row r="186" spans="1:36" ht="14.45">
      <c r="A186" s="43" t="s">
        <v>216</v>
      </c>
      <c r="B186" s="43" t="s">
        <v>361</v>
      </c>
      <c r="C186" s="57">
        <v>10</v>
      </c>
      <c r="D186" s="57"/>
      <c r="E186" s="43" t="s">
        <v>372</v>
      </c>
      <c r="F186" s="43"/>
      <c r="G186" s="49" t="s">
        <v>46</v>
      </c>
      <c r="H186" s="43" t="s">
        <v>373</v>
      </c>
      <c r="I186" s="44">
        <v>45292</v>
      </c>
      <c r="J186" s="43" t="s">
        <v>78</v>
      </c>
      <c r="K186" s="43" t="s">
        <v>79</v>
      </c>
      <c r="L186" s="43" t="s">
        <v>374</v>
      </c>
      <c r="M186" s="43">
        <v>54</v>
      </c>
      <c r="N186" s="43" t="s">
        <v>50</v>
      </c>
      <c r="O186" s="43" t="s">
        <v>74</v>
      </c>
      <c r="P186" s="43" t="s">
        <v>75</v>
      </c>
      <c r="Q186" s="43" t="s">
        <v>225</v>
      </c>
      <c r="R186" s="43"/>
      <c r="S186" s="43"/>
      <c r="T186" s="43"/>
      <c r="U186" s="43">
        <f>VLOOKUP(E186,'[1]PIB Export Onderhoudsactiviteit'!$E$2:$AK$490,33,FALSE)</f>
        <v>0</v>
      </c>
      <c r="V186" s="43">
        <v>1</v>
      </c>
      <c r="W186" s="43" t="s">
        <v>64</v>
      </c>
      <c r="X186" s="43" t="s">
        <v>80</v>
      </c>
      <c r="Y186" s="7">
        <v>1</v>
      </c>
      <c r="Z186" s="46">
        <v>0</v>
      </c>
      <c r="AA186" s="47"/>
      <c r="AB186" s="47"/>
      <c r="AC186" s="47"/>
      <c r="AD186" s="47">
        <f t="shared" si="14"/>
        <v>0</v>
      </c>
      <c r="AE186" s="47"/>
      <c r="AF186" s="47"/>
      <c r="AG186" s="47"/>
      <c r="AH186" s="47"/>
      <c r="AI186" s="47">
        <f t="shared" si="17"/>
        <v>0</v>
      </c>
      <c r="AJ186" s="47"/>
    </row>
    <row r="187" spans="1:36" ht="14.45">
      <c r="A187" s="43" t="s">
        <v>216</v>
      </c>
      <c r="B187" s="43" t="s">
        <v>375</v>
      </c>
      <c r="C187" s="57">
        <v>12</v>
      </c>
      <c r="D187" s="57"/>
      <c r="E187" s="43" t="s">
        <v>376</v>
      </c>
      <c r="F187" s="43"/>
      <c r="G187" s="49" t="s">
        <v>46</v>
      </c>
      <c r="H187" s="43" t="s">
        <v>377</v>
      </c>
      <c r="I187" s="44">
        <v>45292</v>
      </c>
      <c r="J187" s="43" t="s">
        <v>72</v>
      </c>
      <c r="K187" s="43" t="s">
        <v>73</v>
      </c>
      <c r="L187" s="43"/>
      <c r="M187" s="43">
        <v>54</v>
      </c>
      <c r="N187" s="43" t="s">
        <v>50</v>
      </c>
      <c r="O187" s="43" t="s">
        <v>74</v>
      </c>
      <c r="P187" s="43" t="s">
        <v>75</v>
      </c>
      <c r="Q187" s="43" t="s">
        <v>225</v>
      </c>
      <c r="R187" s="43"/>
      <c r="S187" s="43"/>
      <c r="T187" s="43"/>
      <c r="U187" s="43">
        <f>VLOOKUP(E187,'[1]PIB Export Onderhoudsactiviteit'!$E$2:$AK$490,33,FALSE)</f>
        <v>0</v>
      </c>
      <c r="V187" s="43">
        <v>1</v>
      </c>
      <c r="W187" s="43" t="s">
        <v>64</v>
      </c>
      <c r="X187" s="43" t="s">
        <v>54</v>
      </c>
      <c r="Y187" s="7">
        <v>1</v>
      </c>
      <c r="Z187" s="46">
        <v>0</v>
      </c>
      <c r="AA187" s="47">
        <f>$Z187*$V187*$Y187</f>
        <v>0</v>
      </c>
      <c r="AB187" s="47">
        <f t="shared" si="14"/>
        <v>0</v>
      </c>
      <c r="AC187" s="47">
        <f t="shared" si="14"/>
        <v>0</v>
      </c>
      <c r="AD187" s="47">
        <f t="shared" si="14"/>
        <v>0</v>
      </c>
      <c r="AE187" s="47">
        <f t="shared" si="15"/>
        <v>0</v>
      </c>
      <c r="AF187" s="47">
        <f t="shared" si="15"/>
        <v>0</v>
      </c>
      <c r="AG187" s="47">
        <f t="shared" si="15"/>
        <v>0</v>
      </c>
      <c r="AH187" s="47">
        <f t="shared" si="15"/>
        <v>0</v>
      </c>
      <c r="AI187" s="47">
        <f t="shared" si="17"/>
        <v>0</v>
      </c>
      <c r="AJ187" s="47">
        <f t="shared" si="16"/>
        <v>0</v>
      </c>
    </row>
    <row r="188" spans="1:36" ht="14.45">
      <c r="A188" s="43" t="s">
        <v>216</v>
      </c>
      <c r="B188" s="43" t="s">
        <v>375</v>
      </c>
      <c r="C188" s="57">
        <v>12</v>
      </c>
      <c r="D188" s="57"/>
      <c r="E188" s="43" t="s">
        <v>376</v>
      </c>
      <c r="F188" s="43"/>
      <c r="G188" s="49" t="s">
        <v>46</v>
      </c>
      <c r="H188" s="43" t="s">
        <v>377</v>
      </c>
      <c r="I188" s="44">
        <v>45292</v>
      </c>
      <c r="J188" s="43" t="s">
        <v>78</v>
      </c>
      <c r="K188" s="43" t="s">
        <v>79</v>
      </c>
      <c r="L188" s="43"/>
      <c r="M188" s="43">
        <v>54</v>
      </c>
      <c r="N188" s="43" t="s">
        <v>50</v>
      </c>
      <c r="O188" s="43" t="s">
        <v>74</v>
      </c>
      <c r="P188" s="43" t="s">
        <v>75</v>
      </c>
      <c r="Q188" s="43" t="s">
        <v>225</v>
      </c>
      <c r="R188" s="43"/>
      <c r="S188" s="43"/>
      <c r="T188" s="43"/>
      <c r="U188" s="43">
        <f>VLOOKUP(E188,'[1]PIB Export Onderhoudsactiviteit'!$E$2:$AK$490,33,FALSE)</f>
        <v>0</v>
      </c>
      <c r="V188" s="43">
        <v>1</v>
      </c>
      <c r="W188" s="43" t="s">
        <v>64</v>
      </c>
      <c r="X188" s="43" t="s">
        <v>80</v>
      </c>
      <c r="Y188" s="7">
        <v>1</v>
      </c>
      <c r="Z188" s="46">
        <v>0</v>
      </c>
      <c r="AA188" s="47"/>
      <c r="AB188" s="47"/>
      <c r="AC188" s="47"/>
      <c r="AD188" s="47">
        <f t="shared" si="14"/>
        <v>0</v>
      </c>
      <c r="AE188" s="47"/>
      <c r="AF188" s="47"/>
      <c r="AG188" s="47"/>
      <c r="AH188" s="47"/>
      <c r="AI188" s="47">
        <f t="shared" si="17"/>
        <v>0</v>
      </c>
      <c r="AJ188" s="47"/>
    </row>
    <row r="189" spans="1:36" ht="14.45">
      <c r="A189" s="43" t="s">
        <v>216</v>
      </c>
      <c r="B189" s="43" t="s">
        <v>378</v>
      </c>
      <c r="C189" s="57">
        <v>12</v>
      </c>
      <c r="D189" s="57"/>
      <c r="E189" s="43" t="s">
        <v>379</v>
      </c>
      <c r="F189" s="43"/>
      <c r="G189" s="50" t="s">
        <v>121</v>
      </c>
      <c r="H189" s="43" t="s">
        <v>380</v>
      </c>
      <c r="I189" s="44">
        <v>45292</v>
      </c>
      <c r="J189" s="43" t="s">
        <v>72</v>
      </c>
      <c r="K189" s="43" t="s">
        <v>73</v>
      </c>
      <c r="L189" s="43"/>
      <c r="M189" s="43">
        <v>54</v>
      </c>
      <c r="N189" s="43" t="s">
        <v>50</v>
      </c>
      <c r="O189" s="43" t="s">
        <v>74</v>
      </c>
      <c r="P189" s="43" t="s">
        <v>75</v>
      </c>
      <c r="Q189" s="43" t="s">
        <v>225</v>
      </c>
      <c r="R189" s="43"/>
      <c r="S189" s="43"/>
      <c r="T189" s="43"/>
      <c r="U189" s="43">
        <f>VLOOKUP(E189,'[1]PIB Export Onderhoudsactiviteit'!$E$2:$AK$490,33,FALSE)</f>
        <v>0</v>
      </c>
      <c r="V189" s="43">
        <v>1</v>
      </c>
      <c r="W189" s="43" t="s">
        <v>64</v>
      </c>
      <c r="X189" s="43" t="s">
        <v>54</v>
      </c>
      <c r="Y189" s="7">
        <v>1</v>
      </c>
      <c r="Z189" s="46">
        <v>0</v>
      </c>
      <c r="AA189" s="47">
        <f>$Z189*$V189*$Y189</f>
        <v>0</v>
      </c>
      <c r="AB189" s="47">
        <f t="shared" si="14"/>
        <v>0</v>
      </c>
      <c r="AC189" s="47">
        <f t="shared" si="14"/>
        <v>0</v>
      </c>
      <c r="AD189" s="47">
        <f t="shared" si="14"/>
        <v>0</v>
      </c>
      <c r="AE189" s="47">
        <f t="shared" si="15"/>
        <v>0</v>
      </c>
      <c r="AF189" s="47">
        <f t="shared" si="15"/>
        <v>0</v>
      </c>
      <c r="AG189" s="47">
        <f t="shared" si="15"/>
        <v>0</v>
      </c>
      <c r="AH189" s="47">
        <f t="shared" si="15"/>
        <v>0</v>
      </c>
      <c r="AI189" s="47">
        <f t="shared" si="17"/>
        <v>0</v>
      </c>
      <c r="AJ189" s="47">
        <f t="shared" si="16"/>
        <v>0</v>
      </c>
    </row>
    <row r="190" spans="1:36" ht="14.45">
      <c r="A190" s="43" t="s">
        <v>216</v>
      </c>
      <c r="B190" s="43" t="s">
        <v>378</v>
      </c>
      <c r="C190" s="57">
        <v>12</v>
      </c>
      <c r="D190" s="57"/>
      <c r="E190" s="43" t="s">
        <v>379</v>
      </c>
      <c r="F190" s="43"/>
      <c r="G190" s="50" t="s">
        <v>121</v>
      </c>
      <c r="H190" s="43" t="s">
        <v>380</v>
      </c>
      <c r="I190" s="44">
        <v>45292</v>
      </c>
      <c r="J190" s="43" t="s">
        <v>78</v>
      </c>
      <c r="K190" s="43" t="s">
        <v>79</v>
      </c>
      <c r="L190" s="43"/>
      <c r="M190" s="43">
        <v>54</v>
      </c>
      <c r="N190" s="43" t="s">
        <v>50</v>
      </c>
      <c r="O190" s="43" t="s">
        <v>74</v>
      </c>
      <c r="P190" s="43" t="s">
        <v>75</v>
      </c>
      <c r="Q190" s="43" t="s">
        <v>225</v>
      </c>
      <c r="R190" s="43"/>
      <c r="S190" s="43"/>
      <c r="T190" s="43"/>
      <c r="U190" s="43">
        <f>VLOOKUP(E190,'[1]PIB Export Onderhoudsactiviteit'!$E$2:$AK$490,33,FALSE)</f>
        <v>0</v>
      </c>
      <c r="V190" s="43">
        <v>1</v>
      </c>
      <c r="W190" s="43" t="s">
        <v>64</v>
      </c>
      <c r="X190" s="43" t="s">
        <v>80</v>
      </c>
      <c r="Y190" s="7">
        <v>1</v>
      </c>
      <c r="Z190" s="46">
        <v>0</v>
      </c>
      <c r="AA190" s="47"/>
      <c r="AB190" s="47"/>
      <c r="AC190" s="47"/>
      <c r="AD190" s="47">
        <f t="shared" si="14"/>
        <v>0</v>
      </c>
      <c r="AE190" s="47"/>
      <c r="AF190" s="47"/>
      <c r="AG190" s="47"/>
      <c r="AH190" s="47"/>
      <c r="AI190" s="47">
        <f t="shared" si="17"/>
        <v>0</v>
      </c>
      <c r="AJ190" s="47"/>
    </row>
    <row r="191" spans="1:36" ht="14.45">
      <c r="A191" s="43" t="s">
        <v>216</v>
      </c>
      <c r="B191" s="43" t="s">
        <v>378</v>
      </c>
      <c r="C191" s="57">
        <v>12</v>
      </c>
      <c r="D191" s="57"/>
      <c r="E191" s="43" t="s">
        <v>381</v>
      </c>
      <c r="F191" s="43"/>
      <c r="G191" s="49" t="s">
        <v>46</v>
      </c>
      <c r="H191" s="43" t="s">
        <v>382</v>
      </c>
      <c r="I191" s="44">
        <v>45292</v>
      </c>
      <c r="J191" s="43" t="s">
        <v>72</v>
      </c>
      <c r="K191" s="43" t="s">
        <v>73</v>
      </c>
      <c r="L191" s="43"/>
      <c r="M191" s="43">
        <v>54</v>
      </c>
      <c r="N191" s="43" t="s">
        <v>50</v>
      </c>
      <c r="O191" s="43" t="s">
        <v>74</v>
      </c>
      <c r="P191" s="43" t="s">
        <v>75</v>
      </c>
      <c r="Q191" s="43" t="s">
        <v>225</v>
      </c>
      <c r="R191" s="43"/>
      <c r="S191" s="43"/>
      <c r="T191" s="43"/>
      <c r="U191" s="43">
        <f>VLOOKUP(E191,'[1]PIB Export Onderhoudsactiviteit'!$E$2:$AK$490,33,FALSE)</f>
        <v>0</v>
      </c>
      <c r="V191" s="43">
        <v>1</v>
      </c>
      <c r="W191" s="43" t="s">
        <v>64</v>
      </c>
      <c r="X191" s="43" t="s">
        <v>54</v>
      </c>
      <c r="Y191" s="7">
        <v>1</v>
      </c>
      <c r="Z191" s="46">
        <v>0</v>
      </c>
      <c r="AA191" s="47">
        <f>$Z191*$V191*$Y191</f>
        <v>0</v>
      </c>
      <c r="AB191" s="47">
        <f t="shared" si="14"/>
        <v>0</v>
      </c>
      <c r="AC191" s="47">
        <f t="shared" si="14"/>
        <v>0</v>
      </c>
      <c r="AD191" s="47">
        <f t="shared" si="14"/>
        <v>0</v>
      </c>
      <c r="AE191" s="47">
        <f t="shared" si="15"/>
        <v>0</v>
      </c>
      <c r="AF191" s="47">
        <f t="shared" si="15"/>
        <v>0</v>
      </c>
      <c r="AG191" s="47">
        <f t="shared" si="15"/>
        <v>0</v>
      </c>
      <c r="AH191" s="47">
        <f t="shared" si="15"/>
        <v>0</v>
      </c>
      <c r="AI191" s="47">
        <f t="shared" si="17"/>
        <v>0</v>
      </c>
      <c r="AJ191" s="47">
        <f t="shared" si="16"/>
        <v>0</v>
      </c>
    </row>
    <row r="192" spans="1:36" ht="14.45">
      <c r="A192" s="43" t="s">
        <v>216</v>
      </c>
      <c r="B192" s="43" t="s">
        <v>378</v>
      </c>
      <c r="C192" s="57">
        <v>12</v>
      </c>
      <c r="D192" s="57"/>
      <c r="E192" s="43" t="s">
        <v>381</v>
      </c>
      <c r="F192" s="43"/>
      <c r="G192" s="49" t="s">
        <v>46</v>
      </c>
      <c r="H192" s="43" t="s">
        <v>382</v>
      </c>
      <c r="I192" s="44">
        <v>45292</v>
      </c>
      <c r="J192" s="43" t="s">
        <v>78</v>
      </c>
      <c r="K192" s="43" t="s">
        <v>79</v>
      </c>
      <c r="L192" s="43"/>
      <c r="M192" s="43">
        <v>54</v>
      </c>
      <c r="N192" s="43" t="s">
        <v>50</v>
      </c>
      <c r="O192" s="43" t="s">
        <v>74</v>
      </c>
      <c r="P192" s="43" t="s">
        <v>75</v>
      </c>
      <c r="Q192" s="43" t="s">
        <v>225</v>
      </c>
      <c r="R192" s="43"/>
      <c r="S192" s="43"/>
      <c r="T192" s="43"/>
      <c r="U192" s="43">
        <f>VLOOKUP(E192,'[1]PIB Export Onderhoudsactiviteit'!$E$2:$AK$490,33,FALSE)</f>
        <v>0</v>
      </c>
      <c r="V192" s="43">
        <v>1</v>
      </c>
      <c r="W192" s="43" t="s">
        <v>64</v>
      </c>
      <c r="X192" s="43" t="s">
        <v>80</v>
      </c>
      <c r="Y192" s="7">
        <v>1</v>
      </c>
      <c r="Z192" s="46">
        <v>0</v>
      </c>
      <c r="AA192" s="47"/>
      <c r="AB192" s="47"/>
      <c r="AC192" s="47"/>
      <c r="AD192" s="47">
        <f t="shared" si="14"/>
        <v>0</v>
      </c>
      <c r="AE192" s="47"/>
      <c r="AF192" s="47"/>
      <c r="AG192" s="47"/>
      <c r="AH192" s="47"/>
      <c r="AI192" s="47">
        <f t="shared" si="17"/>
        <v>0</v>
      </c>
      <c r="AJ192" s="47"/>
    </row>
    <row r="193" spans="1:36" ht="14.45">
      <c r="A193" s="43" t="s">
        <v>216</v>
      </c>
      <c r="B193" s="43" t="s">
        <v>383</v>
      </c>
      <c r="C193" s="57">
        <v>12</v>
      </c>
      <c r="D193" s="57"/>
      <c r="E193" s="43" t="s">
        <v>384</v>
      </c>
      <c r="F193" s="43"/>
      <c r="G193" s="50" t="s">
        <v>121</v>
      </c>
      <c r="H193" s="43" t="s">
        <v>385</v>
      </c>
      <c r="I193" s="44">
        <v>45292</v>
      </c>
      <c r="J193" s="43" t="s">
        <v>72</v>
      </c>
      <c r="K193" s="43" t="s">
        <v>73</v>
      </c>
      <c r="L193" s="43"/>
      <c r="M193" s="43">
        <v>54</v>
      </c>
      <c r="N193" s="43" t="s">
        <v>50</v>
      </c>
      <c r="O193" s="43" t="s">
        <v>74</v>
      </c>
      <c r="P193" s="43" t="s">
        <v>75</v>
      </c>
      <c r="Q193" s="43" t="s">
        <v>225</v>
      </c>
      <c r="R193" s="43"/>
      <c r="S193" s="43"/>
      <c r="T193" s="43"/>
      <c r="U193" s="43">
        <f>VLOOKUP(E193,'[1]PIB Export Onderhoudsactiviteit'!$E$2:$AK$490,33,FALSE)</f>
        <v>0</v>
      </c>
      <c r="V193" s="43">
        <v>1</v>
      </c>
      <c r="W193" s="43" t="s">
        <v>64</v>
      </c>
      <c r="X193" s="43" t="s">
        <v>54</v>
      </c>
      <c r="Y193" s="7">
        <v>1</v>
      </c>
      <c r="Z193" s="46">
        <v>0</v>
      </c>
      <c r="AA193" s="47">
        <f>$Z193*$V193*$Y193</f>
        <v>0</v>
      </c>
      <c r="AB193" s="47">
        <f t="shared" si="14"/>
        <v>0</v>
      </c>
      <c r="AC193" s="47">
        <f t="shared" si="14"/>
        <v>0</v>
      </c>
      <c r="AD193" s="47">
        <f t="shared" si="14"/>
        <v>0</v>
      </c>
      <c r="AE193" s="47">
        <f t="shared" si="15"/>
        <v>0</v>
      </c>
      <c r="AF193" s="47">
        <f t="shared" si="15"/>
        <v>0</v>
      </c>
      <c r="AG193" s="47">
        <f t="shared" si="15"/>
        <v>0</v>
      </c>
      <c r="AH193" s="47">
        <f t="shared" si="15"/>
        <v>0</v>
      </c>
      <c r="AI193" s="47">
        <f t="shared" si="17"/>
        <v>0</v>
      </c>
      <c r="AJ193" s="47">
        <f t="shared" si="16"/>
        <v>0</v>
      </c>
    </row>
    <row r="194" spans="1:36" ht="14.45">
      <c r="A194" s="43" t="s">
        <v>216</v>
      </c>
      <c r="B194" s="43" t="s">
        <v>383</v>
      </c>
      <c r="C194" s="57">
        <v>12</v>
      </c>
      <c r="D194" s="57"/>
      <c r="E194" s="43" t="s">
        <v>384</v>
      </c>
      <c r="F194" s="43"/>
      <c r="G194" s="50" t="s">
        <v>121</v>
      </c>
      <c r="H194" s="43" t="s">
        <v>385</v>
      </c>
      <c r="I194" s="44">
        <v>45292</v>
      </c>
      <c r="J194" s="43" t="s">
        <v>78</v>
      </c>
      <c r="K194" s="43" t="s">
        <v>79</v>
      </c>
      <c r="L194" s="43"/>
      <c r="M194" s="43">
        <v>54</v>
      </c>
      <c r="N194" s="43" t="s">
        <v>50</v>
      </c>
      <c r="O194" s="43" t="s">
        <v>74</v>
      </c>
      <c r="P194" s="43" t="s">
        <v>75</v>
      </c>
      <c r="Q194" s="43" t="s">
        <v>225</v>
      </c>
      <c r="R194" s="43"/>
      <c r="S194" s="43"/>
      <c r="T194" s="43"/>
      <c r="U194" s="43">
        <f>VLOOKUP(E194,'[1]PIB Export Onderhoudsactiviteit'!$E$2:$AK$490,33,FALSE)</f>
        <v>0</v>
      </c>
      <c r="V194" s="43">
        <v>1</v>
      </c>
      <c r="W194" s="43" t="s">
        <v>64</v>
      </c>
      <c r="X194" s="43" t="s">
        <v>80</v>
      </c>
      <c r="Y194" s="7">
        <v>1</v>
      </c>
      <c r="Z194" s="46">
        <v>0</v>
      </c>
      <c r="AA194" s="47"/>
      <c r="AB194" s="47"/>
      <c r="AC194" s="47"/>
      <c r="AD194" s="47">
        <f t="shared" si="14"/>
        <v>0</v>
      </c>
      <c r="AE194" s="47"/>
      <c r="AF194" s="47"/>
      <c r="AG194" s="47"/>
      <c r="AH194" s="47"/>
      <c r="AI194" s="47">
        <f t="shared" si="17"/>
        <v>0</v>
      </c>
      <c r="AJ194" s="47"/>
    </row>
    <row r="195" spans="1:36" ht="14.45">
      <c r="A195" s="43" t="s">
        <v>216</v>
      </c>
      <c r="B195" s="43" t="s">
        <v>386</v>
      </c>
      <c r="C195" s="57">
        <v>12</v>
      </c>
      <c r="D195" s="57"/>
      <c r="E195" s="43" t="s">
        <v>387</v>
      </c>
      <c r="F195" s="43"/>
      <c r="G195" s="49" t="s">
        <v>46</v>
      </c>
      <c r="H195" s="43" t="s">
        <v>388</v>
      </c>
      <c r="I195" s="44">
        <v>45292</v>
      </c>
      <c r="J195" s="43" t="s">
        <v>72</v>
      </c>
      <c r="K195" s="43" t="s">
        <v>73</v>
      </c>
      <c r="L195" s="43"/>
      <c r="M195" s="43">
        <v>54</v>
      </c>
      <c r="N195" s="43" t="s">
        <v>50</v>
      </c>
      <c r="O195" s="43" t="s">
        <v>74</v>
      </c>
      <c r="P195" s="43" t="s">
        <v>75</v>
      </c>
      <c r="Q195" s="43" t="s">
        <v>225</v>
      </c>
      <c r="R195" s="43"/>
      <c r="S195" s="43"/>
      <c r="T195" s="43"/>
      <c r="U195" s="43">
        <f>VLOOKUP(E195,'[1]PIB Export Onderhoudsactiviteit'!$E$2:$AK$490,33,FALSE)</f>
        <v>0</v>
      </c>
      <c r="V195" s="43">
        <v>1</v>
      </c>
      <c r="W195" s="43" t="s">
        <v>64</v>
      </c>
      <c r="X195" s="43" t="s">
        <v>54</v>
      </c>
      <c r="Y195" s="7">
        <v>1</v>
      </c>
      <c r="Z195" s="46">
        <v>0</v>
      </c>
      <c r="AA195" s="47">
        <f>$Z195*$V195*$Y195</f>
        <v>0</v>
      </c>
      <c r="AB195" s="47">
        <f t="shared" si="14"/>
        <v>0</v>
      </c>
      <c r="AC195" s="47">
        <f t="shared" si="14"/>
        <v>0</v>
      </c>
      <c r="AD195" s="47">
        <f t="shared" si="14"/>
        <v>0</v>
      </c>
      <c r="AE195" s="47">
        <f t="shared" si="15"/>
        <v>0</v>
      </c>
      <c r="AF195" s="47">
        <f t="shared" si="15"/>
        <v>0</v>
      </c>
      <c r="AG195" s="47">
        <f t="shared" si="15"/>
        <v>0</v>
      </c>
      <c r="AH195" s="47">
        <f t="shared" si="15"/>
        <v>0</v>
      </c>
      <c r="AI195" s="47">
        <f t="shared" si="17"/>
        <v>0</v>
      </c>
      <c r="AJ195" s="47">
        <f t="shared" si="16"/>
        <v>0</v>
      </c>
    </row>
    <row r="196" spans="1:36" ht="14.45">
      <c r="A196" s="43" t="s">
        <v>216</v>
      </c>
      <c r="B196" s="43" t="s">
        <v>386</v>
      </c>
      <c r="C196" s="57">
        <v>12</v>
      </c>
      <c r="D196" s="57"/>
      <c r="E196" s="43" t="s">
        <v>387</v>
      </c>
      <c r="F196" s="43"/>
      <c r="G196" s="49" t="s">
        <v>46</v>
      </c>
      <c r="H196" s="43" t="s">
        <v>388</v>
      </c>
      <c r="I196" s="44">
        <v>45292</v>
      </c>
      <c r="J196" s="43" t="s">
        <v>78</v>
      </c>
      <c r="K196" s="43" t="s">
        <v>79</v>
      </c>
      <c r="L196" s="43"/>
      <c r="M196" s="43">
        <v>54</v>
      </c>
      <c r="N196" s="43" t="s">
        <v>50</v>
      </c>
      <c r="O196" s="43" t="s">
        <v>74</v>
      </c>
      <c r="P196" s="43" t="s">
        <v>75</v>
      </c>
      <c r="Q196" s="43" t="s">
        <v>225</v>
      </c>
      <c r="R196" s="43"/>
      <c r="S196" s="43"/>
      <c r="T196" s="43"/>
      <c r="U196" s="43">
        <f>VLOOKUP(E196,'[1]PIB Export Onderhoudsactiviteit'!$E$2:$AK$490,33,FALSE)</f>
        <v>0</v>
      </c>
      <c r="V196" s="43">
        <v>1</v>
      </c>
      <c r="W196" s="43" t="s">
        <v>64</v>
      </c>
      <c r="X196" s="43" t="s">
        <v>80</v>
      </c>
      <c r="Y196" s="7">
        <v>1</v>
      </c>
      <c r="Z196" s="46">
        <v>0</v>
      </c>
      <c r="AA196" s="47"/>
      <c r="AB196" s="47"/>
      <c r="AC196" s="47"/>
      <c r="AD196" s="47">
        <f t="shared" si="14"/>
        <v>0</v>
      </c>
      <c r="AE196" s="47"/>
      <c r="AF196" s="47"/>
      <c r="AG196" s="47"/>
      <c r="AH196" s="47"/>
      <c r="AI196" s="47">
        <f t="shared" si="17"/>
        <v>0</v>
      </c>
      <c r="AJ196" s="47"/>
    </row>
    <row r="197" spans="1:36" ht="14.45">
      <c r="A197" s="43" t="s">
        <v>216</v>
      </c>
      <c r="B197" s="43" t="s">
        <v>386</v>
      </c>
      <c r="C197" s="57">
        <v>12</v>
      </c>
      <c r="D197" s="57"/>
      <c r="E197" s="43" t="s">
        <v>389</v>
      </c>
      <c r="F197" s="43"/>
      <c r="G197" s="50" t="s">
        <v>121</v>
      </c>
      <c r="H197" s="43" t="s">
        <v>390</v>
      </c>
      <c r="I197" s="44">
        <v>45292</v>
      </c>
      <c r="J197" s="43" t="s">
        <v>72</v>
      </c>
      <c r="K197" s="43" t="s">
        <v>73</v>
      </c>
      <c r="L197" s="43"/>
      <c r="M197" s="43">
        <v>54</v>
      </c>
      <c r="N197" s="43" t="s">
        <v>50</v>
      </c>
      <c r="O197" s="43" t="s">
        <v>74</v>
      </c>
      <c r="P197" s="43" t="s">
        <v>75</v>
      </c>
      <c r="Q197" s="43" t="s">
        <v>225</v>
      </c>
      <c r="R197" s="43"/>
      <c r="S197" s="43"/>
      <c r="T197" s="43"/>
      <c r="U197" s="43">
        <f>VLOOKUP(E197,'[1]PIB Export Onderhoudsactiviteit'!$E$2:$AK$490,33,FALSE)</f>
        <v>0</v>
      </c>
      <c r="V197" s="43">
        <v>1</v>
      </c>
      <c r="W197" s="43" t="s">
        <v>64</v>
      </c>
      <c r="X197" s="43" t="s">
        <v>54</v>
      </c>
      <c r="Y197" s="7">
        <v>1</v>
      </c>
      <c r="Z197" s="46">
        <v>0</v>
      </c>
      <c r="AA197" s="47">
        <f>$Z197*$V197*$Y197</f>
        <v>0</v>
      </c>
      <c r="AB197" s="47">
        <f t="shared" si="14"/>
        <v>0</v>
      </c>
      <c r="AC197" s="47">
        <f t="shared" si="14"/>
        <v>0</v>
      </c>
      <c r="AD197" s="47">
        <f t="shared" si="14"/>
        <v>0</v>
      </c>
      <c r="AE197" s="47">
        <f t="shared" si="15"/>
        <v>0</v>
      </c>
      <c r="AF197" s="47">
        <f t="shared" si="15"/>
        <v>0</v>
      </c>
      <c r="AG197" s="47">
        <f t="shared" si="15"/>
        <v>0</v>
      </c>
      <c r="AH197" s="47">
        <f t="shared" si="15"/>
        <v>0</v>
      </c>
      <c r="AI197" s="47">
        <f t="shared" si="17"/>
        <v>0</v>
      </c>
      <c r="AJ197" s="47">
        <f t="shared" si="16"/>
        <v>0</v>
      </c>
    </row>
    <row r="198" spans="1:36" ht="14.45">
      <c r="A198" s="43" t="s">
        <v>216</v>
      </c>
      <c r="B198" s="43" t="s">
        <v>386</v>
      </c>
      <c r="C198" s="57">
        <v>12</v>
      </c>
      <c r="D198" s="57"/>
      <c r="E198" s="43" t="s">
        <v>389</v>
      </c>
      <c r="F198" s="43"/>
      <c r="G198" s="50" t="s">
        <v>121</v>
      </c>
      <c r="H198" s="43" t="s">
        <v>390</v>
      </c>
      <c r="I198" s="44">
        <v>45292</v>
      </c>
      <c r="J198" s="43" t="s">
        <v>78</v>
      </c>
      <c r="K198" s="43" t="s">
        <v>79</v>
      </c>
      <c r="L198" s="43"/>
      <c r="M198" s="43">
        <v>54</v>
      </c>
      <c r="N198" s="43" t="s">
        <v>50</v>
      </c>
      <c r="O198" s="43" t="s">
        <v>74</v>
      </c>
      <c r="P198" s="43" t="s">
        <v>75</v>
      </c>
      <c r="Q198" s="43" t="s">
        <v>225</v>
      </c>
      <c r="R198" s="43"/>
      <c r="S198" s="43"/>
      <c r="T198" s="43"/>
      <c r="U198" s="43">
        <f>VLOOKUP(E198,'[1]PIB Export Onderhoudsactiviteit'!$E$2:$AK$490,33,FALSE)</f>
        <v>0</v>
      </c>
      <c r="V198" s="43">
        <v>1</v>
      </c>
      <c r="W198" s="43" t="s">
        <v>64</v>
      </c>
      <c r="X198" s="43" t="s">
        <v>80</v>
      </c>
      <c r="Y198" s="7">
        <v>1</v>
      </c>
      <c r="Z198" s="46">
        <v>0</v>
      </c>
      <c r="AA198" s="47"/>
      <c r="AB198" s="47"/>
      <c r="AC198" s="47"/>
      <c r="AD198" s="47">
        <f t="shared" ref="AD198:AH261" si="18">$Z198*$V198*$Y198</f>
        <v>0</v>
      </c>
      <c r="AE198" s="47"/>
      <c r="AF198" s="47"/>
      <c r="AG198" s="47"/>
      <c r="AH198" s="47"/>
      <c r="AI198" s="47">
        <f t="shared" si="17"/>
        <v>0</v>
      </c>
      <c r="AJ198" s="47"/>
    </row>
    <row r="199" spans="1:36" ht="14.45">
      <c r="A199" s="43" t="s">
        <v>216</v>
      </c>
      <c r="B199" s="43" t="s">
        <v>391</v>
      </c>
      <c r="C199" s="57">
        <v>13</v>
      </c>
      <c r="D199" s="57"/>
      <c r="E199" s="43" t="s">
        <v>392</v>
      </c>
      <c r="F199" s="43"/>
      <c r="G199" s="50" t="s">
        <v>121</v>
      </c>
      <c r="H199" s="43" t="s">
        <v>393</v>
      </c>
      <c r="I199" s="44">
        <v>45292</v>
      </c>
      <c r="J199" s="43" t="s">
        <v>72</v>
      </c>
      <c r="K199" s="43" t="s">
        <v>73</v>
      </c>
      <c r="L199" s="43"/>
      <c r="M199" s="43">
        <v>54</v>
      </c>
      <c r="N199" s="43" t="s">
        <v>50</v>
      </c>
      <c r="O199" s="43" t="s">
        <v>74</v>
      </c>
      <c r="P199" s="43" t="s">
        <v>75</v>
      </c>
      <c r="Q199" s="43" t="s">
        <v>233</v>
      </c>
      <c r="R199" s="43"/>
      <c r="S199" s="43"/>
      <c r="T199" s="43"/>
      <c r="U199" s="43">
        <f>VLOOKUP(E199,'[1]PIB Export Onderhoudsactiviteit'!$E$2:$AK$490,33,FALSE)</f>
        <v>0</v>
      </c>
      <c r="V199" s="43">
        <v>1</v>
      </c>
      <c r="W199" s="43" t="s">
        <v>64</v>
      </c>
      <c r="X199" s="43" t="s">
        <v>54</v>
      </c>
      <c r="Y199" s="7">
        <v>1</v>
      </c>
      <c r="Z199" s="46">
        <v>0</v>
      </c>
      <c r="AA199" s="47">
        <f>$Z199*$V199*$Y199</f>
        <v>0</v>
      </c>
      <c r="AB199" s="47">
        <f t="shared" ref="AA199:AD262" si="19">$Z199*$V199*$Y199</f>
        <v>0</v>
      </c>
      <c r="AC199" s="47">
        <f t="shared" si="19"/>
        <v>0</v>
      </c>
      <c r="AD199" s="47">
        <f t="shared" si="18"/>
        <v>0</v>
      </c>
      <c r="AE199" s="47">
        <f t="shared" si="18"/>
        <v>0</v>
      </c>
      <c r="AF199" s="47">
        <f t="shared" si="18"/>
        <v>0</v>
      </c>
      <c r="AG199" s="47">
        <f t="shared" si="18"/>
        <v>0</v>
      </c>
      <c r="AH199" s="47">
        <f t="shared" si="18"/>
        <v>0</v>
      </c>
      <c r="AI199" s="47">
        <f t="shared" si="17"/>
        <v>0</v>
      </c>
      <c r="AJ199" s="47">
        <f t="shared" si="16"/>
        <v>0</v>
      </c>
    </row>
    <row r="200" spans="1:36" ht="14.45">
      <c r="A200" s="43" t="s">
        <v>216</v>
      </c>
      <c r="B200" s="43" t="s">
        <v>391</v>
      </c>
      <c r="C200" s="57">
        <v>13</v>
      </c>
      <c r="D200" s="57"/>
      <c r="E200" s="43" t="s">
        <v>392</v>
      </c>
      <c r="F200" s="43"/>
      <c r="G200" s="50" t="s">
        <v>121</v>
      </c>
      <c r="H200" s="43" t="s">
        <v>393</v>
      </c>
      <c r="I200" s="44">
        <v>45292</v>
      </c>
      <c r="J200" s="43" t="s">
        <v>78</v>
      </c>
      <c r="K200" s="43" t="s">
        <v>79</v>
      </c>
      <c r="L200" s="43"/>
      <c r="M200" s="43">
        <v>54</v>
      </c>
      <c r="N200" s="43" t="s">
        <v>50</v>
      </c>
      <c r="O200" s="43" t="s">
        <v>74</v>
      </c>
      <c r="P200" s="43" t="s">
        <v>75</v>
      </c>
      <c r="Q200" s="43" t="s">
        <v>233</v>
      </c>
      <c r="R200" s="43"/>
      <c r="S200" s="43"/>
      <c r="T200" s="43"/>
      <c r="U200" s="43">
        <f>VLOOKUP(E200,'[1]PIB Export Onderhoudsactiviteit'!$E$2:$AK$490,33,FALSE)</f>
        <v>0</v>
      </c>
      <c r="V200" s="43">
        <v>1</v>
      </c>
      <c r="W200" s="43" t="s">
        <v>64</v>
      </c>
      <c r="X200" s="43" t="s">
        <v>80</v>
      </c>
      <c r="Y200" s="7">
        <v>1</v>
      </c>
      <c r="Z200" s="46">
        <v>0</v>
      </c>
      <c r="AA200" s="47"/>
      <c r="AB200" s="47"/>
      <c r="AC200" s="47"/>
      <c r="AD200" s="47">
        <f t="shared" si="18"/>
        <v>0</v>
      </c>
      <c r="AE200" s="47"/>
      <c r="AF200" s="47"/>
      <c r="AG200" s="47"/>
      <c r="AH200" s="47"/>
      <c r="AI200" s="47">
        <f t="shared" si="17"/>
        <v>0</v>
      </c>
      <c r="AJ200" s="47"/>
    </row>
    <row r="201" spans="1:36" ht="14.45">
      <c r="A201" s="43" t="s">
        <v>216</v>
      </c>
      <c r="B201" s="43" t="s">
        <v>394</v>
      </c>
      <c r="C201" s="57">
        <v>13</v>
      </c>
      <c r="D201" s="57"/>
      <c r="E201" s="43" t="s">
        <v>395</v>
      </c>
      <c r="F201" s="43"/>
      <c r="G201" s="49" t="s">
        <v>46</v>
      </c>
      <c r="H201" s="43" t="s">
        <v>396</v>
      </c>
      <c r="I201" s="44">
        <v>45292</v>
      </c>
      <c r="J201" s="43" t="s">
        <v>72</v>
      </c>
      <c r="K201" s="43" t="s">
        <v>73</v>
      </c>
      <c r="L201" s="43"/>
      <c r="M201" s="43">
        <v>54</v>
      </c>
      <c r="N201" s="43" t="s">
        <v>50</v>
      </c>
      <c r="O201" s="43" t="s">
        <v>74</v>
      </c>
      <c r="P201" s="43" t="s">
        <v>75</v>
      </c>
      <c r="Q201" s="43" t="s">
        <v>225</v>
      </c>
      <c r="R201" s="43"/>
      <c r="S201" s="43"/>
      <c r="T201" s="43"/>
      <c r="U201" s="43">
        <f>VLOOKUP(E201,'[1]PIB Export Onderhoudsactiviteit'!$E$2:$AK$490,33,FALSE)</f>
        <v>0</v>
      </c>
      <c r="V201" s="43">
        <v>1</v>
      </c>
      <c r="W201" s="43" t="s">
        <v>64</v>
      </c>
      <c r="X201" s="43" t="s">
        <v>54</v>
      </c>
      <c r="Y201" s="7">
        <v>1</v>
      </c>
      <c r="Z201" s="46">
        <v>0</v>
      </c>
      <c r="AA201" s="47">
        <f>$Z201*$V201*$Y201</f>
        <v>0</v>
      </c>
      <c r="AB201" s="47">
        <f t="shared" si="19"/>
        <v>0</v>
      </c>
      <c r="AC201" s="47">
        <f t="shared" si="19"/>
        <v>0</v>
      </c>
      <c r="AD201" s="47">
        <f t="shared" si="18"/>
        <v>0</v>
      </c>
      <c r="AE201" s="47">
        <f t="shared" si="18"/>
        <v>0</v>
      </c>
      <c r="AF201" s="47">
        <f t="shared" si="18"/>
        <v>0</v>
      </c>
      <c r="AG201" s="47">
        <f t="shared" si="18"/>
        <v>0</v>
      </c>
      <c r="AH201" s="47">
        <f t="shared" ref="AH201:AJ264" si="20">$Z201*$V201*$Y201</f>
        <v>0</v>
      </c>
      <c r="AI201" s="47">
        <f t="shared" si="17"/>
        <v>0</v>
      </c>
      <c r="AJ201" s="47">
        <f t="shared" si="17"/>
        <v>0</v>
      </c>
    </row>
    <row r="202" spans="1:36" ht="14.45">
      <c r="A202" s="43" t="s">
        <v>216</v>
      </c>
      <c r="B202" s="43" t="s">
        <v>394</v>
      </c>
      <c r="C202" s="57">
        <v>13</v>
      </c>
      <c r="D202" s="57"/>
      <c r="E202" s="43" t="s">
        <v>395</v>
      </c>
      <c r="F202" s="43"/>
      <c r="G202" s="49" t="s">
        <v>46</v>
      </c>
      <c r="H202" s="43" t="s">
        <v>396</v>
      </c>
      <c r="I202" s="44">
        <v>45292</v>
      </c>
      <c r="J202" s="43" t="s">
        <v>78</v>
      </c>
      <c r="K202" s="43" t="s">
        <v>79</v>
      </c>
      <c r="L202" s="43"/>
      <c r="M202" s="43">
        <v>54</v>
      </c>
      <c r="N202" s="43" t="s">
        <v>50</v>
      </c>
      <c r="O202" s="43" t="s">
        <v>74</v>
      </c>
      <c r="P202" s="43" t="s">
        <v>75</v>
      </c>
      <c r="Q202" s="43" t="s">
        <v>225</v>
      </c>
      <c r="R202" s="43"/>
      <c r="S202" s="43"/>
      <c r="T202" s="43"/>
      <c r="U202" s="43">
        <f>VLOOKUP(E202,'[1]PIB Export Onderhoudsactiviteit'!$E$2:$AK$490,33,FALSE)</f>
        <v>0</v>
      </c>
      <c r="V202" s="43">
        <v>1</v>
      </c>
      <c r="W202" s="43" t="s">
        <v>64</v>
      </c>
      <c r="X202" s="43" t="s">
        <v>80</v>
      </c>
      <c r="Y202" s="7">
        <v>1</v>
      </c>
      <c r="Z202" s="46">
        <v>0</v>
      </c>
      <c r="AA202" s="47"/>
      <c r="AB202" s="47"/>
      <c r="AC202" s="47"/>
      <c r="AD202" s="47">
        <f t="shared" si="18"/>
        <v>0</v>
      </c>
      <c r="AE202" s="47"/>
      <c r="AF202" s="47"/>
      <c r="AG202" s="47"/>
      <c r="AH202" s="47"/>
      <c r="AI202" s="47">
        <f t="shared" si="20"/>
        <v>0</v>
      </c>
      <c r="AJ202" s="47"/>
    </row>
    <row r="203" spans="1:36" ht="14.45">
      <c r="A203" s="43" t="s">
        <v>216</v>
      </c>
      <c r="B203" s="43" t="s">
        <v>394</v>
      </c>
      <c r="C203" s="57">
        <v>13</v>
      </c>
      <c r="D203" s="57"/>
      <c r="E203" s="43" t="s">
        <v>397</v>
      </c>
      <c r="F203" s="43"/>
      <c r="G203" s="50" t="s">
        <v>121</v>
      </c>
      <c r="H203" s="43" t="s">
        <v>398</v>
      </c>
      <c r="I203" s="44">
        <v>45292</v>
      </c>
      <c r="J203" s="43" t="s">
        <v>72</v>
      </c>
      <c r="K203" s="43" t="s">
        <v>73</v>
      </c>
      <c r="L203" s="43"/>
      <c r="M203" s="43">
        <v>54</v>
      </c>
      <c r="N203" s="43" t="s">
        <v>50</v>
      </c>
      <c r="O203" s="43" t="s">
        <v>74</v>
      </c>
      <c r="P203" s="43" t="s">
        <v>75</v>
      </c>
      <c r="Q203" s="43" t="s">
        <v>225</v>
      </c>
      <c r="R203" s="43"/>
      <c r="S203" s="43"/>
      <c r="T203" s="43"/>
      <c r="U203" s="43">
        <f>VLOOKUP(E203,'[1]PIB Export Onderhoudsactiviteit'!$E$2:$AK$490,33,FALSE)</f>
        <v>0</v>
      </c>
      <c r="V203" s="43">
        <v>1</v>
      </c>
      <c r="W203" s="43" t="s">
        <v>64</v>
      </c>
      <c r="X203" s="43" t="s">
        <v>54</v>
      </c>
      <c r="Y203" s="7">
        <v>1</v>
      </c>
      <c r="Z203" s="46">
        <v>0</v>
      </c>
      <c r="AA203" s="47">
        <f>$Z203*$V203*$Y203</f>
        <v>0</v>
      </c>
      <c r="AB203" s="47">
        <f t="shared" si="19"/>
        <v>0</v>
      </c>
      <c r="AC203" s="47">
        <f t="shared" si="19"/>
        <v>0</v>
      </c>
      <c r="AD203" s="47">
        <f t="shared" si="18"/>
        <v>0</v>
      </c>
      <c r="AE203" s="47">
        <f t="shared" si="18"/>
        <v>0</v>
      </c>
      <c r="AF203" s="47">
        <f t="shared" si="18"/>
        <v>0</v>
      </c>
      <c r="AG203" s="47">
        <f t="shared" si="18"/>
        <v>0</v>
      </c>
      <c r="AH203" s="47">
        <f t="shared" si="20"/>
        <v>0</v>
      </c>
      <c r="AI203" s="47">
        <f t="shared" si="20"/>
        <v>0</v>
      </c>
      <c r="AJ203" s="47">
        <f t="shared" si="20"/>
        <v>0</v>
      </c>
    </row>
    <row r="204" spans="1:36" ht="14.45">
      <c r="A204" s="43" t="s">
        <v>216</v>
      </c>
      <c r="B204" s="43" t="s">
        <v>394</v>
      </c>
      <c r="C204" s="57">
        <v>13</v>
      </c>
      <c r="D204" s="57"/>
      <c r="E204" s="43" t="s">
        <v>397</v>
      </c>
      <c r="F204" s="43"/>
      <c r="G204" s="50" t="s">
        <v>121</v>
      </c>
      <c r="H204" s="43" t="s">
        <v>398</v>
      </c>
      <c r="I204" s="44">
        <v>45292</v>
      </c>
      <c r="J204" s="43" t="s">
        <v>78</v>
      </c>
      <c r="K204" s="43" t="s">
        <v>79</v>
      </c>
      <c r="L204" s="43"/>
      <c r="M204" s="43">
        <v>54</v>
      </c>
      <c r="N204" s="43" t="s">
        <v>50</v>
      </c>
      <c r="O204" s="43" t="s">
        <v>74</v>
      </c>
      <c r="P204" s="43" t="s">
        <v>75</v>
      </c>
      <c r="Q204" s="43" t="s">
        <v>225</v>
      </c>
      <c r="R204" s="43"/>
      <c r="S204" s="43"/>
      <c r="T204" s="43"/>
      <c r="U204" s="43">
        <f>VLOOKUP(E204,'[1]PIB Export Onderhoudsactiviteit'!$E$2:$AK$490,33,FALSE)</f>
        <v>0</v>
      </c>
      <c r="V204" s="43">
        <v>1</v>
      </c>
      <c r="W204" s="43" t="s">
        <v>64</v>
      </c>
      <c r="X204" s="43" t="s">
        <v>80</v>
      </c>
      <c r="Y204" s="7">
        <v>1</v>
      </c>
      <c r="Z204" s="46">
        <v>0</v>
      </c>
      <c r="AA204" s="47"/>
      <c r="AB204" s="47"/>
      <c r="AC204" s="47"/>
      <c r="AD204" s="47">
        <f t="shared" si="18"/>
        <v>0</v>
      </c>
      <c r="AE204" s="47"/>
      <c r="AF204" s="47"/>
      <c r="AG204" s="47"/>
      <c r="AH204" s="47"/>
      <c r="AI204" s="47">
        <f t="shared" si="20"/>
        <v>0</v>
      </c>
      <c r="AJ204" s="47"/>
    </row>
    <row r="205" spans="1:36" ht="14.45">
      <c r="A205" s="43" t="s">
        <v>216</v>
      </c>
      <c r="B205" s="43" t="s">
        <v>399</v>
      </c>
      <c r="C205" s="57">
        <v>13</v>
      </c>
      <c r="D205" s="57"/>
      <c r="E205" s="43" t="s">
        <v>400</v>
      </c>
      <c r="F205" s="43"/>
      <c r="G205" s="49" t="s">
        <v>46</v>
      </c>
      <c r="H205" s="43" t="s">
        <v>401</v>
      </c>
      <c r="I205" s="44">
        <v>45292</v>
      </c>
      <c r="J205" s="43" t="s">
        <v>72</v>
      </c>
      <c r="K205" s="43" t="s">
        <v>73</v>
      </c>
      <c r="L205" s="43"/>
      <c r="M205" s="43">
        <v>54</v>
      </c>
      <c r="N205" s="43" t="s">
        <v>50</v>
      </c>
      <c r="O205" s="43" t="s">
        <v>74</v>
      </c>
      <c r="P205" s="43" t="s">
        <v>75</v>
      </c>
      <c r="Q205" s="43" t="s">
        <v>233</v>
      </c>
      <c r="R205" s="43"/>
      <c r="S205" s="43"/>
      <c r="T205" s="43">
        <v>2021</v>
      </c>
      <c r="U205" s="43">
        <f>VLOOKUP(E205,'[1]PIB Export Onderhoudsactiviteit'!$E$2:$AK$490,33,FALSE)</f>
        <v>0</v>
      </c>
      <c r="V205" s="43">
        <v>1</v>
      </c>
      <c r="W205" s="43" t="s">
        <v>64</v>
      </c>
      <c r="X205" s="43" t="s">
        <v>54</v>
      </c>
      <c r="Y205" s="7">
        <v>1</v>
      </c>
      <c r="Z205" s="46">
        <v>0</v>
      </c>
      <c r="AA205" s="47">
        <f>$Z205*$V205*$Y205</f>
        <v>0</v>
      </c>
      <c r="AB205" s="47">
        <f t="shared" si="19"/>
        <v>0</v>
      </c>
      <c r="AC205" s="47">
        <f t="shared" si="19"/>
        <v>0</v>
      </c>
      <c r="AD205" s="47">
        <f t="shared" si="18"/>
        <v>0</v>
      </c>
      <c r="AE205" s="47">
        <f t="shared" si="18"/>
        <v>0</v>
      </c>
      <c r="AF205" s="47">
        <f t="shared" si="18"/>
        <v>0</v>
      </c>
      <c r="AG205" s="47">
        <f t="shared" si="18"/>
        <v>0</v>
      </c>
      <c r="AH205" s="47">
        <f t="shared" si="20"/>
        <v>0</v>
      </c>
      <c r="AI205" s="47">
        <f t="shared" si="20"/>
        <v>0</v>
      </c>
      <c r="AJ205" s="47">
        <f t="shared" si="20"/>
        <v>0</v>
      </c>
    </row>
    <row r="206" spans="1:36" ht="14.45">
      <c r="A206" s="43" t="s">
        <v>216</v>
      </c>
      <c r="B206" s="43" t="s">
        <v>399</v>
      </c>
      <c r="C206" s="57">
        <v>13</v>
      </c>
      <c r="D206" s="57"/>
      <c r="E206" s="43" t="s">
        <v>400</v>
      </c>
      <c r="F206" s="43"/>
      <c r="G206" s="49" t="s">
        <v>46</v>
      </c>
      <c r="H206" s="43" t="s">
        <v>401</v>
      </c>
      <c r="I206" s="44">
        <v>45292</v>
      </c>
      <c r="J206" s="43" t="s">
        <v>78</v>
      </c>
      <c r="K206" s="43" t="s">
        <v>79</v>
      </c>
      <c r="L206" s="43"/>
      <c r="M206" s="43">
        <v>54</v>
      </c>
      <c r="N206" s="43" t="s">
        <v>50</v>
      </c>
      <c r="O206" s="43" t="s">
        <v>74</v>
      </c>
      <c r="P206" s="43" t="s">
        <v>75</v>
      </c>
      <c r="Q206" s="43" t="s">
        <v>233</v>
      </c>
      <c r="R206" s="43"/>
      <c r="S206" s="43"/>
      <c r="T206" s="43">
        <v>2021</v>
      </c>
      <c r="U206" s="43">
        <f>VLOOKUP(E206,'[1]PIB Export Onderhoudsactiviteit'!$E$2:$AK$490,33,FALSE)</f>
        <v>0</v>
      </c>
      <c r="V206" s="43">
        <v>1</v>
      </c>
      <c r="W206" s="43" t="s">
        <v>64</v>
      </c>
      <c r="X206" s="43" t="s">
        <v>80</v>
      </c>
      <c r="Y206" s="7">
        <v>1</v>
      </c>
      <c r="Z206" s="46">
        <v>0</v>
      </c>
      <c r="AA206" s="47"/>
      <c r="AB206" s="47"/>
      <c r="AC206" s="47"/>
      <c r="AD206" s="47">
        <f t="shared" si="18"/>
        <v>0</v>
      </c>
      <c r="AE206" s="47"/>
      <c r="AF206" s="47"/>
      <c r="AG206" s="47"/>
      <c r="AH206" s="47"/>
      <c r="AI206" s="47">
        <f t="shared" si="20"/>
        <v>0</v>
      </c>
      <c r="AJ206" s="47"/>
    </row>
    <row r="207" spans="1:36" ht="14.45">
      <c r="A207" s="43" t="s">
        <v>216</v>
      </c>
      <c r="B207" s="43" t="s">
        <v>399</v>
      </c>
      <c r="C207" s="57">
        <v>13</v>
      </c>
      <c r="D207" s="57"/>
      <c r="E207" s="43" t="s">
        <v>402</v>
      </c>
      <c r="F207" s="43"/>
      <c r="G207" s="49" t="s">
        <v>46</v>
      </c>
      <c r="H207" s="43" t="s">
        <v>403</v>
      </c>
      <c r="I207" s="44">
        <v>45292</v>
      </c>
      <c r="J207" s="43" t="s">
        <v>72</v>
      </c>
      <c r="K207" s="43" t="s">
        <v>73</v>
      </c>
      <c r="L207" s="43"/>
      <c r="M207" s="43">
        <v>54</v>
      </c>
      <c r="N207" s="43" t="s">
        <v>50</v>
      </c>
      <c r="O207" s="43" t="s">
        <v>74</v>
      </c>
      <c r="P207" s="43" t="s">
        <v>75</v>
      </c>
      <c r="Q207" s="43" t="s">
        <v>233</v>
      </c>
      <c r="R207" s="43"/>
      <c r="S207" s="43"/>
      <c r="T207" s="43">
        <v>2021</v>
      </c>
      <c r="U207" s="43">
        <f>VLOOKUP(E207,'[1]PIB Export Onderhoudsactiviteit'!$E$2:$AK$490,33,FALSE)</f>
        <v>0</v>
      </c>
      <c r="V207" s="43">
        <v>1</v>
      </c>
      <c r="W207" s="43" t="s">
        <v>64</v>
      </c>
      <c r="X207" s="43" t="s">
        <v>54</v>
      </c>
      <c r="Y207" s="7">
        <v>1</v>
      </c>
      <c r="Z207" s="46">
        <v>0</v>
      </c>
      <c r="AA207" s="47">
        <f>$Z207*$V207*$Y207</f>
        <v>0</v>
      </c>
      <c r="AB207" s="47">
        <f t="shared" si="19"/>
        <v>0</v>
      </c>
      <c r="AC207" s="47">
        <f t="shared" si="19"/>
        <v>0</v>
      </c>
      <c r="AD207" s="47">
        <f t="shared" si="18"/>
        <v>0</v>
      </c>
      <c r="AE207" s="47">
        <f t="shared" si="18"/>
        <v>0</v>
      </c>
      <c r="AF207" s="47">
        <f t="shared" si="18"/>
        <v>0</v>
      </c>
      <c r="AG207" s="47">
        <f t="shared" si="18"/>
        <v>0</v>
      </c>
      <c r="AH207" s="47">
        <f t="shared" si="20"/>
        <v>0</v>
      </c>
      <c r="AI207" s="47">
        <f t="shared" si="20"/>
        <v>0</v>
      </c>
      <c r="AJ207" s="47">
        <f t="shared" si="20"/>
        <v>0</v>
      </c>
    </row>
    <row r="208" spans="1:36" ht="14.45">
      <c r="A208" s="43" t="s">
        <v>216</v>
      </c>
      <c r="B208" s="43" t="s">
        <v>399</v>
      </c>
      <c r="C208" s="57">
        <v>13</v>
      </c>
      <c r="D208" s="57"/>
      <c r="E208" s="43" t="s">
        <v>402</v>
      </c>
      <c r="F208" s="43"/>
      <c r="G208" s="49" t="s">
        <v>46</v>
      </c>
      <c r="H208" s="43" t="s">
        <v>403</v>
      </c>
      <c r="I208" s="44">
        <v>45292</v>
      </c>
      <c r="J208" s="43" t="s">
        <v>78</v>
      </c>
      <c r="K208" s="43" t="s">
        <v>79</v>
      </c>
      <c r="L208" s="43"/>
      <c r="M208" s="43">
        <v>54</v>
      </c>
      <c r="N208" s="43" t="s">
        <v>50</v>
      </c>
      <c r="O208" s="43" t="s">
        <v>74</v>
      </c>
      <c r="P208" s="43" t="s">
        <v>75</v>
      </c>
      <c r="Q208" s="43" t="s">
        <v>233</v>
      </c>
      <c r="R208" s="43"/>
      <c r="S208" s="43"/>
      <c r="T208" s="43">
        <v>2021</v>
      </c>
      <c r="U208" s="43">
        <f>VLOOKUP(E208,'[1]PIB Export Onderhoudsactiviteit'!$E$2:$AK$490,33,FALSE)</f>
        <v>0</v>
      </c>
      <c r="V208" s="43">
        <v>1</v>
      </c>
      <c r="W208" s="43" t="s">
        <v>64</v>
      </c>
      <c r="X208" s="43" t="s">
        <v>80</v>
      </c>
      <c r="Y208" s="7">
        <v>1</v>
      </c>
      <c r="Z208" s="46">
        <v>0</v>
      </c>
      <c r="AA208" s="47"/>
      <c r="AB208" s="47"/>
      <c r="AC208" s="47"/>
      <c r="AD208" s="47">
        <f t="shared" si="18"/>
        <v>0</v>
      </c>
      <c r="AE208" s="47"/>
      <c r="AF208" s="47"/>
      <c r="AG208" s="47"/>
      <c r="AH208" s="47"/>
      <c r="AI208" s="47">
        <f t="shared" si="20"/>
        <v>0</v>
      </c>
      <c r="AJ208" s="47"/>
    </row>
    <row r="209" spans="1:36" ht="14.45">
      <c r="A209" s="43" t="s">
        <v>216</v>
      </c>
      <c r="B209" s="43" t="s">
        <v>399</v>
      </c>
      <c r="C209" s="57">
        <v>13</v>
      </c>
      <c r="D209" s="57"/>
      <c r="E209" s="43" t="s">
        <v>404</v>
      </c>
      <c r="F209" s="43"/>
      <c r="G209" s="49" t="s">
        <v>46</v>
      </c>
      <c r="H209" s="43" t="s">
        <v>319</v>
      </c>
      <c r="I209" s="44">
        <v>45292</v>
      </c>
      <c r="J209" s="43" t="s">
        <v>72</v>
      </c>
      <c r="K209" s="43" t="s">
        <v>73</v>
      </c>
      <c r="L209" s="43"/>
      <c r="M209" s="43">
        <v>54</v>
      </c>
      <c r="N209" s="43" t="s">
        <v>50</v>
      </c>
      <c r="O209" s="43" t="s">
        <v>74</v>
      </c>
      <c r="P209" s="43" t="s">
        <v>75</v>
      </c>
      <c r="Q209" s="43" t="s">
        <v>233</v>
      </c>
      <c r="R209" s="43"/>
      <c r="S209" s="43"/>
      <c r="T209" s="43"/>
      <c r="U209" s="43">
        <f>VLOOKUP(E209,'[1]PIB Export Onderhoudsactiviteit'!$E$2:$AK$490,33,FALSE)</f>
        <v>0</v>
      </c>
      <c r="V209" s="43">
        <v>1</v>
      </c>
      <c r="W209" s="43" t="s">
        <v>64</v>
      </c>
      <c r="X209" s="43" t="s">
        <v>54</v>
      </c>
      <c r="Y209" s="7">
        <v>1</v>
      </c>
      <c r="Z209" s="46">
        <v>0</v>
      </c>
      <c r="AA209" s="47">
        <f>$Z209*$V209*$Y209</f>
        <v>0</v>
      </c>
      <c r="AB209" s="47">
        <f t="shared" si="19"/>
        <v>0</v>
      </c>
      <c r="AC209" s="47">
        <f t="shared" si="19"/>
        <v>0</v>
      </c>
      <c r="AD209" s="47">
        <f t="shared" si="18"/>
        <v>0</v>
      </c>
      <c r="AE209" s="47">
        <f t="shared" si="18"/>
        <v>0</v>
      </c>
      <c r="AF209" s="47">
        <f t="shared" si="18"/>
        <v>0</v>
      </c>
      <c r="AG209" s="47">
        <f t="shared" si="18"/>
        <v>0</v>
      </c>
      <c r="AH209" s="47">
        <f t="shared" si="20"/>
        <v>0</v>
      </c>
      <c r="AI209" s="47">
        <f t="shared" si="20"/>
        <v>0</v>
      </c>
      <c r="AJ209" s="47">
        <f t="shared" si="20"/>
        <v>0</v>
      </c>
    </row>
    <row r="210" spans="1:36" ht="14.45">
      <c r="A210" s="43" t="s">
        <v>216</v>
      </c>
      <c r="B210" s="43" t="s">
        <v>399</v>
      </c>
      <c r="C210" s="57">
        <v>13</v>
      </c>
      <c r="D210" s="57"/>
      <c r="E210" s="43" t="s">
        <v>404</v>
      </c>
      <c r="F210" s="43"/>
      <c r="G210" s="49" t="s">
        <v>46</v>
      </c>
      <c r="H210" s="43" t="s">
        <v>319</v>
      </c>
      <c r="I210" s="44">
        <v>45292</v>
      </c>
      <c r="J210" s="43" t="s">
        <v>78</v>
      </c>
      <c r="K210" s="43" t="s">
        <v>79</v>
      </c>
      <c r="L210" s="43"/>
      <c r="M210" s="43">
        <v>54</v>
      </c>
      <c r="N210" s="43" t="s">
        <v>50</v>
      </c>
      <c r="O210" s="43" t="s">
        <v>74</v>
      </c>
      <c r="P210" s="43" t="s">
        <v>75</v>
      </c>
      <c r="Q210" s="43" t="s">
        <v>233</v>
      </c>
      <c r="R210" s="43"/>
      <c r="S210" s="43"/>
      <c r="T210" s="43"/>
      <c r="U210" s="43">
        <f>VLOOKUP(E210,'[1]PIB Export Onderhoudsactiviteit'!$E$2:$AK$490,33,FALSE)</f>
        <v>0</v>
      </c>
      <c r="V210" s="43">
        <v>1</v>
      </c>
      <c r="W210" s="43" t="s">
        <v>64</v>
      </c>
      <c r="X210" s="43" t="s">
        <v>80</v>
      </c>
      <c r="Y210" s="7">
        <v>1</v>
      </c>
      <c r="Z210" s="46">
        <v>0</v>
      </c>
      <c r="AA210" s="47"/>
      <c r="AB210" s="47"/>
      <c r="AC210" s="47"/>
      <c r="AD210" s="47">
        <f t="shared" si="18"/>
        <v>0</v>
      </c>
      <c r="AE210" s="47"/>
      <c r="AF210" s="47"/>
      <c r="AG210" s="47"/>
      <c r="AH210" s="47"/>
      <c r="AI210" s="47">
        <f t="shared" si="20"/>
        <v>0</v>
      </c>
      <c r="AJ210" s="47"/>
    </row>
    <row r="211" spans="1:36" ht="14.45">
      <c r="A211" s="43" t="s">
        <v>216</v>
      </c>
      <c r="B211" s="43" t="s">
        <v>405</v>
      </c>
      <c r="C211" s="57">
        <v>14</v>
      </c>
      <c r="D211" s="57"/>
      <c r="E211" s="43" t="s">
        <v>406</v>
      </c>
      <c r="F211" s="43"/>
      <c r="G211" s="49" t="s">
        <v>46</v>
      </c>
      <c r="H211" s="43" t="s">
        <v>407</v>
      </c>
      <c r="I211" s="44">
        <v>45292</v>
      </c>
      <c r="J211" s="43" t="s">
        <v>72</v>
      </c>
      <c r="K211" s="43" t="s">
        <v>73</v>
      </c>
      <c r="L211" s="43"/>
      <c r="M211" s="43">
        <v>54</v>
      </c>
      <c r="N211" s="43" t="s">
        <v>50</v>
      </c>
      <c r="O211" s="43" t="s">
        <v>74</v>
      </c>
      <c r="P211" s="43" t="s">
        <v>75</v>
      </c>
      <c r="Q211" s="43"/>
      <c r="R211" s="43"/>
      <c r="S211" s="44">
        <v>43831</v>
      </c>
      <c r="T211" s="43">
        <v>2020</v>
      </c>
      <c r="U211" s="43">
        <f>VLOOKUP(E211,'[1]PIB Export Onderhoudsactiviteit'!$E$2:$AK$490,33,FALSE)</f>
        <v>0</v>
      </c>
      <c r="V211" s="43">
        <v>1</v>
      </c>
      <c r="W211" s="43" t="s">
        <v>64</v>
      </c>
      <c r="X211" s="43" t="s">
        <v>54</v>
      </c>
      <c r="Y211" s="7">
        <v>1</v>
      </c>
      <c r="Z211" s="46">
        <v>0</v>
      </c>
      <c r="AA211" s="47">
        <f>$Z211*$V211*$Y211</f>
        <v>0</v>
      </c>
      <c r="AB211" s="47">
        <f t="shared" si="19"/>
        <v>0</v>
      </c>
      <c r="AC211" s="47">
        <f t="shared" si="19"/>
        <v>0</v>
      </c>
      <c r="AD211" s="47">
        <f t="shared" si="18"/>
        <v>0</v>
      </c>
      <c r="AE211" s="47">
        <f t="shared" si="18"/>
        <v>0</v>
      </c>
      <c r="AF211" s="47">
        <f t="shared" si="18"/>
        <v>0</v>
      </c>
      <c r="AG211" s="47">
        <f t="shared" si="18"/>
        <v>0</v>
      </c>
      <c r="AH211" s="47">
        <f t="shared" si="20"/>
        <v>0</v>
      </c>
      <c r="AI211" s="47">
        <f t="shared" si="20"/>
        <v>0</v>
      </c>
      <c r="AJ211" s="47">
        <f t="shared" si="20"/>
        <v>0</v>
      </c>
    </row>
    <row r="212" spans="1:36" ht="14.45">
      <c r="A212" s="43" t="s">
        <v>216</v>
      </c>
      <c r="B212" s="43" t="s">
        <v>405</v>
      </c>
      <c r="C212" s="57">
        <v>14</v>
      </c>
      <c r="D212" s="57"/>
      <c r="E212" s="43" t="s">
        <v>406</v>
      </c>
      <c r="F212" s="43"/>
      <c r="G212" s="49" t="s">
        <v>46</v>
      </c>
      <c r="H212" s="43" t="s">
        <v>407</v>
      </c>
      <c r="I212" s="44">
        <v>45292</v>
      </c>
      <c r="J212" s="43" t="s">
        <v>78</v>
      </c>
      <c r="K212" s="43" t="s">
        <v>79</v>
      </c>
      <c r="L212" s="43"/>
      <c r="M212" s="43">
        <v>54</v>
      </c>
      <c r="N212" s="43" t="s">
        <v>50</v>
      </c>
      <c r="O212" s="43" t="s">
        <v>74</v>
      </c>
      <c r="P212" s="43" t="s">
        <v>75</v>
      </c>
      <c r="Q212" s="43"/>
      <c r="R212" s="43"/>
      <c r="S212" s="44">
        <v>43831</v>
      </c>
      <c r="T212" s="43">
        <v>2020</v>
      </c>
      <c r="U212" s="43">
        <f>VLOOKUP(E212,'[1]PIB Export Onderhoudsactiviteit'!$E$2:$AK$490,33,FALSE)</f>
        <v>0</v>
      </c>
      <c r="V212" s="43">
        <v>1</v>
      </c>
      <c r="W212" s="43" t="s">
        <v>64</v>
      </c>
      <c r="X212" s="43" t="s">
        <v>80</v>
      </c>
      <c r="Y212" s="7">
        <v>1</v>
      </c>
      <c r="Z212" s="46">
        <v>0</v>
      </c>
      <c r="AA212" s="47"/>
      <c r="AB212" s="47"/>
      <c r="AC212" s="47"/>
      <c r="AD212" s="47">
        <f t="shared" si="18"/>
        <v>0</v>
      </c>
      <c r="AE212" s="47"/>
      <c r="AF212" s="47"/>
      <c r="AG212" s="47"/>
      <c r="AH212" s="47"/>
      <c r="AI212" s="47">
        <f t="shared" si="20"/>
        <v>0</v>
      </c>
      <c r="AJ212" s="47"/>
    </row>
    <row r="213" spans="1:36" ht="14.45">
      <c r="A213" s="43" t="s">
        <v>216</v>
      </c>
      <c r="B213" s="43" t="s">
        <v>408</v>
      </c>
      <c r="C213" s="57">
        <v>14</v>
      </c>
      <c r="D213" s="57"/>
      <c r="E213" s="43" t="s">
        <v>409</v>
      </c>
      <c r="F213" s="43"/>
      <c r="G213" s="49" t="s">
        <v>46</v>
      </c>
      <c r="H213" s="43" t="s">
        <v>410</v>
      </c>
      <c r="I213" s="44">
        <v>45292</v>
      </c>
      <c r="J213" s="43" t="s">
        <v>72</v>
      </c>
      <c r="K213" s="43" t="s">
        <v>73</v>
      </c>
      <c r="L213" s="43"/>
      <c r="M213" s="43">
        <v>54</v>
      </c>
      <c r="N213" s="43" t="s">
        <v>50</v>
      </c>
      <c r="O213" s="43" t="s">
        <v>74</v>
      </c>
      <c r="P213" s="43" t="s">
        <v>75</v>
      </c>
      <c r="Q213" s="43"/>
      <c r="R213" s="43"/>
      <c r="S213" s="44">
        <v>43831</v>
      </c>
      <c r="T213" s="43">
        <v>2020</v>
      </c>
      <c r="U213" s="43">
        <f>VLOOKUP(E213,'[1]PIB Export Onderhoudsactiviteit'!$E$2:$AK$490,33,FALSE)</f>
        <v>0</v>
      </c>
      <c r="V213" s="43">
        <v>1</v>
      </c>
      <c r="W213" s="43" t="s">
        <v>64</v>
      </c>
      <c r="X213" s="43" t="s">
        <v>54</v>
      </c>
      <c r="Y213" s="7">
        <v>1</v>
      </c>
      <c r="Z213" s="46">
        <v>0</v>
      </c>
      <c r="AA213" s="47">
        <f>$Z213*$V213*$Y213</f>
        <v>0</v>
      </c>
      <c r="AB213" s="47">
        <f t="shared" si="19"/>
        <v>0</v>
      </c>
      <c r="AC213" s="47">
        <f t="shared" si="19"/>
        <v>0</v>
      </c>
      <c r="AD213" s="47">
        <f t="shared" si="18"/>
        <v>0</v>
      </c>
      <c r="AE213" s="47">
        <f t="shared" si="18"/>
        <v>0</v>
      </c>
      <c r="AF213" s="47">
        <f t="shared" si="18"/>
        <v>0</v>
      </c>
      <c r="AG213" s="47">
        <f t="shared" si="18"/>
        <v>0</v>
      </c>
      <c r="AH213" s="47">
        <f t="shared" si="20"/>
        <v>0</v>
      </c>
      <c r="AI213" s="47">
        <f t="shared" si="20"/>
        <v>0</v>
      </c>
      <c r="AJ213" s="47">
        <f t="shared" si="20"/>
        <v>0</v>
      </c>
    </row>
    <row r="214" spans="1:36" ht="14.45">
      <c r="A214" s="43" t="s">
        <v>216</v>
      </c>
      <c r="B214" s="43" t="s">
        <v>408</v>
      </c>
      <c r="C214" s="57">
        <v>14</v>
      </c>
      <c r="D214" s="57"/>
      <c r="E214" s="43" t="s">
        <v>409</v>
      </c>
      <c r="F214" s="43"/>
      <c r="G214" s="49" t="s">
        <v>46</v>
      </c>
      <c r="H214" s="43" t="s">
        <v>410</v>
      </c>
      <c r="I214" s="44">
        <v>45292</v>
      </c>
      <c r="J214" s="43" t="s">
        <v>78</v>
      </c>
      <c r="K214" s="43" t="s">
        <v>79</v>
      </c>
      <c r="L214" s="43"/>
      <c r="M214" s="43">
        <v>54</v>
      </c>
      <c r="N214" s="43" t="s">
        <v>50</v>
      </c>
      <c r="O214" s="43" t="s">
        <v>74</v>
      </c>
      <c r="P214" s="43" t="s">
        <v>75</v>
      </c>
      <c r="Q214" s="43"/>
      <c r="R214" s="43"/>
      <c r="S214" s="44">
        <v>43831</v>
      </c>
      <c r="T214" s="43">
        <v>2020</v>
      </c>
      <c r="U214" s="43">
        <f>VLOOKUP(E214,'[1]PIB Export Onderhoudsactiviteit'!$E$2:$AK$490,33,FALSE)</f>
        <v>0</v>
      </c>
      <c r="V214" s="43">
        <v>1</v>
      </c>
      <c r="W214" s="43" t="s">
        <v>64</v>
      </c>
      <c r="X214" s="43" t="s">
        <v>80</v>
      </c>
      <c r="Y214" s="7">
        <v>1</v>
      </c>
      <c r="Z214" s="46">
        <v>0</v>
      </c>
      <c r="AA214" s="47"/>
      <c r="AB214" s="47"/>
      <c r="AC214" s="47"/>
      <c r="AD214" s="47">
        <f t="shared" si="18"/>
        <v>0</v>
      </c>
      <c r="AE214" s="47"/>
      <c r="AF214" s="47"/>
      <c r="AG214" s="47"/>
      <c r="AH214" s="47"/>
      <c r="AI214" s="47">
        <f t="shared" si="20"/>
        <v>0</v>
      </c>
      <c r="AJ214" s="47"/>
    </row>
    <row r="215" spans="1:36" ht="14.45">
      <c r="A215" s="43" t="s">
        <v>216</v>
      </c>
      <c r="B215" s="43" t="s">
        <v>408</v>
      </c>
      <c r="C215" s="57">
        <v>14</v>
      </c>
      <c r="D215" s="57"/>
      <c r="E215" s="43" t="s">
        <v>411</v>
      </c>
      <c r="F215" s="43"/>
      <c r="G215" s="50" t="s">
        <v>121</v>
      </c>
      <c r="H215" s="43" t="s">
        <v>412</v>
      </c>
      <c r="I215" s="44">
        <v>45292</v>
      </c>
      <c r="J215" s="43" t="s">
        <v>72</v>
      </c>
      <c r="K215" s="43" t="s">
        <v>73</v>
      </c>
      <c r="L215" s="43"/>
      <c r="M215" s="43">
        <v>54</v>
      </c>
      <c r="N215" s="43" t="s">
        <v>50</v>
      </c>
      <c r="O215" s="43" t="s">
        <v>74</v>
      </c>
      <c r="P215" s="43" t="s">
        <v>75</v>
      </c>
      <c r="Q215" s="43"/>
      <c r="R215" s="43"/>
      <c r="S215" s="44">
        <v>43831</v>
      </c>
      <c r="T215" s="43">
        <v>2020</v>
      </c>
      <c r="U215" s="43">
        <f>VLOOKUP(E215,'[1]PIB Export Onderhoudsactiviteit'!$E$2:$AK$490,33,FALSE)</f>
        <v>0</v>
      </c>
      <c r="V215" s="43">
        <v>1</v>
      </c>
      <c r="W215" s="43" t="s">
        <v>64</v>
      </c>
      <c r="X215" s="43" t="s">
        <v>54</v>
      </c>
      <c r="Y215" s="7">
        <v>1</v>
      </c>
      <c r="Z215" s="46">
        <v>0</v>
      </c>
      <c r="AA215" s="47">
        <f>$Z215*$V215*$Y215</f>
        <v>0</v>
      </c>
      <c r="AB215" s="47">
        <f t="shared" si="19"/>
        <v>0</v>
      </c>
      <c r="AC215" s="47">
        <f t="shared" si="19"/>
        <v>0</v>
      </c>
      <c r="AD215" s="47">
        <f t="shared" si="18"/>
        <v>0</v>
      </c>
      <c r="AE215" s="47">
        <f t="shared" si="18"/>
        <v>0</v>
      </c>
      <c r="AF215" s="47">
        <f t="shared" si="18"/>
        <v>0</v>
      </c>
      <c r="AG215" s="47">
        <f t="shared" si="18"/>
        <v>0</v>
      </c>
      <c r="AH215" s="47">
        <f t="shared" si="20"/>
        <v>0</v>
      </c>
      <c r="AI215" s="47">
        <f t="shared" si="20"/>
        <v>0</v>
      </c>
      <c r="AJ215" s="47">
        <f t="shared" si="20"/>
        <v>0</v>
      </c>
    </row>
    <row r="216" spans="1:36" ht="14.45">
      <c r="A216" s="43" t="s">
        <v>216</v>
      </c>
      <c r="B216" s="43" t="s">
        <v>408</v>
      </c>
      <c r="C216" s="57">
        <v>14</v>
      </c>
      <c r="D216" s="57"/>
      <c r="E216" s="43" t="s">
        <v>411</v>
      </c>
      <c r="F216" s="43"/>
      <c r="G216" s="50" t="s">
        <v>121</v>
      </c>
      <c r="H216" s="43" t="s">
        <v>412</v>
      </c>
      <c r="I216" s="44">
        <v>45292</v>
      </c>
      <c r="J216" s="43" t="s">
        <v>78</v>
      </c>
      <c r="K216" s="43" t="s">
        <v>79</v>
      </c>
      <c r="L216" s="43"/>
      <c r="M216" s="43">
        <v>54</v>
      </c>
      <c r="N216" s="43" t="s">
        <v>50</v>
      </c>
      <c r="O216" s="43" t="s">
        <v>74</v>
      </c>
      <c r="P216" s="43" t="s">
        <v>75</v>
      </c>
      <c r="Q216" s="43"/>
      <c r="R216" s="43"/>
      <c r="S216" s="44">
        <v>43831</v>
      </c>
      <c r="T216" s="43">
        <v>2020</v>
      </c>
      <c r="U216" s="43">
        <f>VLOOKUP(E216,'[1]PIB Export Onderhoudsactiviteit'!$E$2:$AK$490,33,FALSE)</f>
        <v>0</v>
      </c>
      <c r="V216" s="43">
        <v>1</v>
      </c>
      <c r="W216" s="43" t="s">
        <v>64</v>
      </c>
      <c r="X216" s="43" t="s">
        <v>80</v>
      </c>
      <c r="Y216" s="7">
        <v>1</v>
      </c>
      <c r="Z216" s="46">
        <v>0</v>
      </c>
      <c r="AA216" s="47"/>
      <c r="AB216" s="47"/>
      <c r="AC216" s="47"/>
      <c r="AD216" s="47">
        <f t="shared" si="18"/>
        <v>0</v>
      </c>
      <c r="AE216" s="47"/>
      <c r="AF216" s="47"/>
      <c r="AG216" s="47"/>
      <c r="AH216" s="47"/>
      <c r="AI216" s="47">
        <f t="shared" si="20"/>
        <v>0</v>
      </c>
      <c r="AJ216" s="47"/>
    </row>
    <row r="217" spans="1:36" ht="14.45">
      <c r="A217" s="43" t="s">
        <v>216</v>
      </c>
      <c r="B217" s="43" t="s">
        <v>413</v>
      </c>
      <c r="C217" s="57">
        <v>14</v>
      </c>
      <c r="D217" s="57"/>
      <c r="E217" s="43" t="s">
        <v>414</v>
      </c>
      <c r="F217" s="43"/>
      <c r="G217" s="49" t="s">
        <v>46</v>
      </c>
      <c r="H217" s="43" t="s">
        <v>415</v>
      </c>
      <c r="I217" s="44">
        <v>45292</v>
      </c>
      <c r="J217" s="43" t="s">
        <v>72</v>
      </c>
      <c r="K217" s="43" t="s">
        <v>73</v>
      </c>
      <c r="L217" s="43"/>
      <c r="M217" s="43">
        <v>54</v>
      </c>
      <c r="N217" s="43" t="s">
        <v>50</v>
      </c>
      <c r="O217" s="43" t="s">
        <v>74</v>
      </c>
      <c r="P217" s="43" t="s">
        <v>75</v>
      </c>
      <c r="Q217" s="43"/>
      <c r="R217" s="43"/>
      <c r="S217" s="44">
        <v>43831</v>
      </c>
      <c r="T217" s="43">
        <v>2020</v>
      </c>
      <c r="U217" s="43">
        <f>VLOOKUP(E217,'[1]PIB Export Onderhoudsactiviteit'!$E$2:$AK$490,33,FALSE)</f>
        <v>0</v>
      </c>
      <c r="V217" s="43">
        <v>1</v>
      </c>
      <c r="W217" s="43" t="s">
        <v>64</v>
      </c>
      <c r="X217" s="43" t="s">
        <v>54</v>
      </c>
      <c r="Y217" s="7">
        <v>1</v>
      </c>
      <c r="Z217" s="46">
        <v>0</v>
      </c>
      <c r="AA217" s="47">
        <f>$Z217*$V217*$Y217</f>
        <v>0</v>
      </c>
      <c r="AB217" s="47">
        <f t="shared" si="19"/>
        <v>0</v>
      </c>
      <c r="AC217" s="47">
        <f t="shared" si="19"/>
        <v>0</v>
      </c>
      <c r="AD217" s="47">
        <f t="shared" si="18"/>
        <v>0</v>
      </c>
      <c r="AE217" s="47">
        <f t="shared" si="18"/>
        <v>0</v>
      </c>
      <c r="AF217" s="47">
        <f t="shared" si="18"/>
        <v>0</v>
      </c>
      <c r="AG217" s="47">
        <f t="shared" si="18"/>
        <v>0</v>
      </c>
      <c r="AH217" s="47">
        <f t="shared" si="20"/>
        <v>0</v>
      </c>
      <c r="AI217" s="47">
        <f t="shared" si="20"/>
        <v>0</v>
      </c>
      <c r="AJ217" s="47">
        <f t="shared" si="20"/>
        <v>0</v>
      </c>
    </row>
    <row r="218" spans="1:36" ht="14.45">
      <c r="A218" s="43" t="s">
        <v>216</v>
      </c>
      <c r="B218" s="43" t="s">
        <v>413</v>
      </c>
      <c r="C218" s="57">
        <v>14</v>
      </c>
      <c r="D218" s="57"/>
      <c r="E218" s="43" t="s">
        <v>414</v>
      </c>
      <c r="F218" s="43"/>
      <c r="G218" s="49" t="s">
        <v>46</v>
      </c>
      <c r="H218" s="43" t="s">
        <v>415</v>
      </c>
      <c r="I218" s="44">
        <v>45292</v>
      </c>
      <c r="J218" s="43" t="s">
        <v>78</v>
      </c>
      <c r="K218" s="43" t="s">
        <v>79</v>
      </c>
      <c r="L218" s="43"/>
      <c r="M218" s="43">
        <v>54</v>
      </c>
      <c r="N218" s="43" t="s">
        <v>50</v>
      </c>
      <c r="O218" s="43" t="s">
        <v>74</v>
      </c>
      <c r="P218" s="43" t="s">
        <v>75</v>
      </c>
      <c r="Q218" s="43"/>
      <c r="R218" s="43"/>
      <c r="S218" s="44">
        <v>43831</v>
      </c>
      <c r="T218" s="43">
        <v>2020</v>
      </c>
      <c r="U218" s="43">
        <f>VLOOKUP(E218,'[1]PIB Export Onderhoudsactiviteit'!$E$2:$AK$490,33,FALSE)</f>
        <v>0</v>
      </c>
      <c r="V218" s="43">
        <v>1</v>
      </c>
      <c r="W218" s="43" t="s">
        <v>64</v>
      </c>
      <c r="X218" s="43" t="s">
        <v>80</v>
      </c>
      <c r="Y218" s="7">
        <v>1</v>
      </c>
      <c r="Z218" s="46">
        <v>0</v>
      </c>
      <c r="AA218" s="47"/>
      <c r="AB218" s="47"/>
      <c r="AC218" s="47"/>
      <c r="AD218" s="47">
        <f t="shared" si="18"/>
        <v>0</v>
      </c>
      <c r="AE218" s="47"/>
      <c r="AF218" s="47"/>
      <c r="AG218" s="47"/>
      <c r="AH218" s="47"/>
      <c r="AI218" s="47">
        <f t="shared" si="20"/>
        <v>0</v>
      </c>
      <c r="AJ218" s="47"/>
    </row>
    <row r="219" spans="1:36" ht="14.45">
      <c r="A219" s="43" t="s">
        <v>216</v>
      </c>
      <c r="B219" s="43" t="s">
        <v>416</v>
      </c>
      <c r="C219" s="57">
        <v>14</v>
      </c>
      <c r="D219" s="57"/>
      <c r="E219" s="43" t="s">
        <v>417</v>
      </c>
      <c r="F219" s="43"/>
      <c r="G219" s="49" t="s">
        <v>46</v>
      </c>
      <c r="H219" s="43" t="s">
        <v>418</v>
      </c>
      <c r="I219" s="44">
        <v>45292</v>
      </c>
      <c r="J219" s="43" t="s">
        <v>72</v>
      </c>
      <c r="K219" s="43" t="s">
        <v>73</v>
      </c>
      <c r="L219" s="43"/>
      <c r="M219" s="43">
        <v>54</v>
      </c>
      <c r="N219" s="43" t="s">
        <v>50</v>
      </c>
      <c r="O219" s="43" t="s">
        <v>74</v>
      </c>
      <c r="P219" s="43" t="s">
        <v>75</v>
      </c>
      <c r="Q219" s="43" t="s">
        <v>225</v>
      </c>
      <c r="R219" s="43"/>
      <c r="S219" s="43"/>
      <c r="T219" s="43"/>
      <c r="U219" s="43">
        <f>VLOOKUP(E219,'[1]PIB Export Onderhoudsactiviteit'!$E$2:$AK$490,33,FALSE)</f>
        <v>0</v>
      </c>
      <c r="V219" s="43">
        <v>1</v>
      </c>
      <c r="W219" s="43" t="s">
        <v>64</v>
      </c>
      <c r="X219" s="43" t="s">
        <v>54</v>
      </c>
      <c r="Y219" s="7">
        <v>1</v>
      </c>
      <c r="Z219" s="46">
        <v>0</v>
      </c>
      <c r="AA219" s="47">
        <f>$Z219*$V219*$Y219</f>
        <v>0</v>
      </c>
      <c r="AB219" s="47">
        <f t="shared" si="19"/>
        <v>0</v>
      </c>
      <c r="AC219" s="47">
        <f t="shared" si="19"/>
        <v>0</v>
      </c>
      <c r="AD219" s="47">
        <f t="shared" si="18"/>
        <v>0</v>
      </c>
      <c r="AE219" s="47">
        <f t="shared" si="18"/>
        <v>0</v>
      </c>
      <c r="AF219" s="47">
        <f t="shared" si="18"/>
        <v>0</v>
      </c>
      <c r="AG219" s="47">
        <f t="shared" si="18"/>
        <v>0</v>
      </c>
      <c r="AH219" s="47">
        <f t="shared" si="20"/>
        <v>0</v>
      </c>
      <c r="AI219" s="47">
        <f t="shared" si="20"/>
        <v>0</v>
      </c>
      <c r="AJ219" s="47">
        <f t="shared" si="20"/>
        <v>0</v>
      </c>
    </row>
    <row r="220" spans="1:36" ht="14.45">
      <c r="A220" s="43" t="s">
        <v>216</v>
      </c>
      <c r="B220" s="43" t="s">
        <v>416</v>
      </c>
      <c r="C220" s="57">
        <v>14</v>
      </c>
      <c r="D220" s="57"/>
      <c r="E220" s="43" t="s">
        <v>417</v>
      </c>
      <c r="F220" s="43"/>
      <c r="G220" s="49" t="s">
        <v>46</v>
      </c>
      <c r="H220" s="43" t="s">
        <v>418</v>
      </c>
      <c r="I220" s="44">
        <v>45292</v>
      </c>
      <c r="J220" s="43" t="s">
        <v>78</v>
      </c>
      <c r="K220" s="43" t="s">
        <v>79</v>
      </c>
      <c r="L220" s="43"/>
      <c r="M220" s="43">
        <v>54</v>
      </c>
      <c r="N220" s="43" t="s">
        <v>50</v>
      </c>
      <c r="O220" s="43" t="s">
        <v>74</v>
      </c>
      <c r="P220" s="43" t="s">
        <v>75</v>
      </c>
      <c r="Q220" s="43" t="s">
        <v>225</v>
      </c>
      <c r="R220" s="43"/>
      <c r="S220" s="43"/>
      <c r="T220" s="43"/>
      <c r="U220" s="43">
        <f>VLOOKUP(E220,'[1]PIB Export Onderhoudsactiviteit'!$E$2:$AK$490,33,FALSE)</f>
        <v>0</v>
      </c>
      <c r="V220" s="43">
        <v>1</v>
      </c>
      <c r="W220" s="43" t="s">
        <v>64</v>
      </c>
      <c r="X220" s="43" t="s">
        <v>80</v>
      </c>
      <c r="Y220" s="7">
        <v>1</v>
      </c>
      <c r="Z220" s="46">
        <v>0</v>
      </c>
      <c r="AA220" s="47"/>
      <c r="AB220" s="47"/>
      <c r="AC220" s="47"/>
      <c r="AD220" s="47">
        <f t="shared" si="18"/>
        <v>0</v>
      </c>
      <c r="AE220" s="47"/>
      <c r="AF220" s="47"/>
      <c r="AG220" s="47"/>
      <c r="AH220" s="47"/>
      <c r="AI220" s="47">
        <f t="shared" si="20"/>
        <v>0</v>
      </c>
      <c r="AJ220" s="47"/>
    </row>
    <row r="221" spans="1:36" ht="14.45">
      <c r="A221" s="43" t="s">
        <v>216</v>
      </c>
      <c r="B221" s="43" t="s">
        <v>416</v>
      </c>
      <c r="C221" s="57">
        <v>14</v>
      </c>
      <c r="D221" s="57"/>
      <c r="E221" s="43" t="s">
        <v>419</v>
      </c>
      <c r="F221" s="43"/>
      <c r="G221" s="49" t="s">
        <v>46</v>
      </c>
      <c r="H221" s="43" t="s">
        <v>420</v>
      </c>
      <c r="I221" s="44">
        <v>45292</v>
      </c>
      <c r="J221" s="43" t="s">
        <v>72</v>
      </c>
      <c r="K221" s="43" t="s">
        <v>73</v>
      </c>
      <c r="L221" s="43"/>
      <c r="M221" s="43">
        <v>54</v>
      </c>
      <c r="N221" s="43" t="s">
        <v>50</v>
      </c>
      <c r="O221" s="43" t="s">
        <v>74</v>
      </c>
      <c r="P221" s="43" t="s">
        <v>75</v>
      </c>
      <c r="Q221" s="43" t="s">
        <v>233</v>
      </c>
      <c r="R221" s="43"/>
      <c r="S221" s="43"/>
      <c r="T221" s="43"/>
      <c r="U221" s="43">
        <f>VLOOKUP(E221,'[1]PIB Export Onderhoudsactiviteit'!$E$2:$AK$490,33,FALSE)</f>
        <v>0</v>
      </c>
      <c r="V221" s="43">
        <v>1</v>
      </c>
      <c r="W221" s="43" t="s">
        <v>64</v>
      </c>
      <c r="X221" s="43" t="s">
        <v>54</v>
      </c>
      <c r="Y221" s="7">
        <v>1</v>
      </c>
      <c r="Z221" s="46">
        <v>0</v>
      </c>
      <c r="AA221" s="47">
        <f>$Z221*$V221*$Y221</f>
        <v>0</v>
      </c>
      <c r="AB221" s="47">
        <f t="shared" si="19"/>
        <v>0</v>
      </c>
      <c r="AC221" s="47">
        <f t="shared" si="19"/>
        <v>0</v>
      </c>
      <c r="AD221" s="47">
        <f t="shared" si="18"/>
        <v>0</v>
      </c>
      <c r="AE221" s="47">
        <f t="shared" si="18"/>
        <v>0</v>
      </c>
      <c r="AF221" s="47">
        <f t="shared" si="18"/>
        <v>0</v>
      </c>
      <c r="AG221" s="47">
        <f t="shared" si="18"/>
        <v>0</v>
      </c>
      <c r="AH221" s="47">
        <f t="shared" si="20"/>
        <v>0</v>
      </c>
      <c r="AI221" s="47">
        <f t="shared" si="20"/>
        <v>0</v>
      </c>
      <c r="AJ221" s="47">
        <f t="shared" si="20"/>
        <v>0</v>
      </c>
    </row>
    <row r="222" spans="1:36" ht="14.45">
      <c r="A222" s="43" t="s">
        <v>216</v>
      </c>
      <c r="B222" s="43" t="s">
        <v>416</v>
      </c>
      <c r="C222" s="57">
        <v>14</v>
      </c>
      <c r="D222" s="57"/>
      <c r="E222" s="43" t="s">
        <v>419</v>
      </c>
      <c r="F222" s="43"/>
      <c r="G222" s="49" t="s">
        <v>46</v>
      </c>
      <c r="H222" s="43" t="s">
        <v>420</v>
      </c>
      <c r="I222" s="44">
        <v>45292</v>
      </c>
      <c r="J222" s="43" t="s">
        <v>78</v>
      </c>
      <c r="K222" s="43" t="s">
        <v>79</v>
      </c>
      <c r="L222" s="43"/>
      <c r="M222" s="43">
        <v>54</v>
      </c>
      <c r="N222" s="43" t="s">
        <v>50</v>
      </c>
      <c r="O222" s="43" t="s">
        <v>74</v>
      </c>
      <c r="P222" s="43" t="s">
        <v>75</v>
      </c>
      <c r="Q222" s="43" t="s">
        <v>233</v>
      </c>
      <c r="R222" s="43"/>
      <c r="S222" s="43"/>
      <c r="T222" s="43"/>
      <c r="U222" s="43">
        <f>VLOOKUP(E222,'[1]PIB Export Onderhoudsactiviteit'!$E$2:$AK$490,33,FALSE)</f>
        <v>0</v>
      </c>
      <c r="V222" s="43">
        <v>1</v>
      </c>
      <c r="W222" s="43" t="s">
        <v>64</v>
      </c>
      <c r="X222" s="43" t="s">
        <v>80</v>
      </c>
      <c r="Y222" s="7">
        <v>1</v>
      </c>
      <c r="Z222" s="46">
        <v>0</v>
      </c>
      <c r="AA222" s="47"/>
      <c r="AB222" s="47"/>
      <c r="AC222" s="47"/>
      <c r="AD222" s="47">
        <f t="shared" si="18"/>
        <v>0</v>
      </c>
      <c r="AE222" s="47"/>
      <c r="AF222" s="47"/>
      <c r="AG222" s="47"/>
      <c r="AH222" s="47"/>
      <c r="AI222" s="47">
        <f t="shared" si="20"/>
        <v>0</v>
      </c>
      <c r="AJ222" s="47"/>
    </row>
    <row r="223" spans="1:36" ht="14.45">
      <c r="A223" s="43" t="s">
        <v>216</v>
      </c>
      <c r="B223" s="43" t="s">
        <v>421</v>
      </c>
      <c r="C223" s="57">
        <v>14</v>
      </c>
      <c r="D223" s="57"/>
      <c r="E223" s="43" t="s">
        <v>422</v>
      </c>
      <c r="F223" s="43"/>
      <c r="G223" s="49" t="s">
        <v>46</v>
      </c>
      <c r="H223" s="43" t="s">
        <v>337</v>
      </c>
      <c r="I223" s="44">
        <v>45292</v>
      </c>
      <c r="J223" s="43" t="s">
        <v>72</v>
      </c>
      <c r="K223" s="43" t="s">
        <v>73</v>
      </c>
      <c r="L223" s="43"/>
      <c r="M223" s="43">
        <v>54</v>
      </c>
      <c r="N223" s="43" t="s">
        <v>50</v>
      </c>
      <c r="O223" s="43" t="s">
        <v>74</v>
      </c>
      <c r="P223" s="43" t="s">
        <v>75</v>
      </c>
      <c r="Q223" s="43"/>
      <c r="R223" s="43"/>
      <c r="S223" s="44">
        <v>42736</v>
      </c>
      <c r="T223" s="43">
        <v>2017</v>
      </c>
      <c r="U223" s="43">
        <f>VLOOKUP(E223,'[1]PIB Export Onderhoudsactiviteit'!$E$2:$AK$490,33,FALSE)</f>
        <v>0</v>
      </c>
      <c r="V223" s="43">
        <v>1</v>
      </c>
      <c r="W223" s="43" t="s">
        <v>64</v>
      </c>
      <c r="X223" s="43" t="s">
        <v>54</v>
      </c>
      <c r="Y223" s="7">
        <v>1</v>
      </c>
      <c r="Z223" s="46">
        <v>0</v>
      </c>
      <c r="AA223" s="47">
        <f>$Z223*$V223*$Y223</f>
        <v>0</v>
      </c>
      <c r="AB223" s="47">
        <f t="shared" si="19"/>
        <v>0</v>
      </c>
      <c r="AC223" s="47">
        <f t="shared" si="19"/>
        <v>0</v>
      </c>
      <c r="AD223" s="47">
        <f t="shared" si="18"/>
        <v>0</v>
      </c>
      <c r="AE223" s="47">
        <f t="shared" si="18"/>
        <v>0</v>
      </c>
      <c r="AF223" s="47">
        <f t="shared" si="18"/>
        <v>0</v>
      </c>
      <c r="AG223" s="47">
        <f t="shared" si="18"/>
        <v>0</v>
      </c>
      <c r="AH223" s="47">
        <f t="shared" si="20"/>
        <v>0</v>
      </c>
      <c r="AI223" s="47">
        <f t="shared" si="20"/>
        <v>0</v>
      </c>
      <c r="AJ223" s="47">
        <f t="shared" si="20"/>
        <v>0</v>
      </c>
    </row>
    <row r="224" spans="1:36" ht="14.45">
      <c r="A224" s="43" t="s">
        <v>216</v>
      </c>
      <c r="B224" s="43" t="s">
        <v>421</v>
      </c>
      <c r="C224" s="57">
        <v>14</v>
      </c>
      <c r="D224" s="57"/>
      <c r="E224" s="43" t="s">
        <v>422</v>
      </c>
      <c r="F224" s="43"/>
      <c r="G224" s="49" t="s">
        <v>46</v>
      </c>
      <c r="H224" s="43" t="s">
        <v>337</v>
      </c>
      <c r="I224" s="44">
        <v>45292</v>
      </c>
      <c r="J224" s="43" t="s">
        <v>78</v>
      </c>
      <c r="K224" s="43" t="s">
        <v>79</v>
      </c>
      <c r="L224" s="43"/>
      <c r="M224" s="43">
        <v>54</v>
      </c>
      <c r="N224" s="43" t="s">
        <v>50</v>
      </c>
      <c r="O224" s="43" t="s">
        <v>74</v>
      </c>
      <c r="P224" s="43" t="s">
        <v>75</v>
      </c>
      <c r="Q224" s="43"/>
      <c r="R224" s="43"/>
      <c r="S224" s="44">
        <v>42736</v>
      </c>
      <c r="T224" s="43">
        <v>2017</v>
      </c>
      <c r="U224" s="43">
        <f>VLOOKUP(E224,'[1]PIB Export Onderhoudsactiviteit'!$E$2:$AK$490,33,FALSE)</f>
        <v>0</v>
      </c>
      <c r="V224" s="43">
        <v>1</v>
      </c>
      <c r="W224" s="43" t="s">
        <v>64</v>
      </c>
      <c r="X224" s="43" t="s">
        <v>80</v>
      </c>
      <c r="Y224" s="7">
        <v>1</v>
      </c>
      <c r="Z224" s="46">
        <v>0</v>
      </c>
      <c r="AA224" s="47"/>
      <c r="AB224" s="47"/>
      <c r="AC224" s="47"/>
      <c r="AD224" s="47">
        <f t="shared" si="18"/>
        <v>0</v>
      </c>
      <c r="AE224" s="47"/>
      <c r="AF224" s="47"/>
      <c r="AG224" s="47"/>
      <c r="AH224" s="47"/>
      <c r="AI224" s="47">
        <f t="shared" si="20"/>
        <v>0</v>
      </c>
      <c r="AJ224" s="47"/>
    </row>
    <row r="225" spans="1:36" ht="14.45">
      <c r="A225" s="43" t="s">
        <v>216</v>
      </c>
      <c r="B225" s="43" t="s">
        <v>423</v>
      </c>
      <c r="C225" s="48">
        <v>16</v>
      </c>
      <c r="D225" s="43" t="s">
        <v>424</v>
      </c>
      <c r="E225" s="43" t="s">
        <v>425</v>
      </c>
      <c r="F225" s="43"/>
      <c r="G225" s="50" t="s">
        <v>121</v>
      </c>
      <c r="H225" s="43" t="s">
        <v>426</v>
      </c>
      <c r="I225" s="44">
        <v>45292</v>
      </c>
      <c r="J225" s="43" t="s">
        <v>72</v>
      </c>
      <c r="K225" s="43" t="s">
        <v>73</v>
      </c>
      <c r="L225" s="43" t="s">
        <v>427</v>
      </c>
      <c r="M225" s="43">
        <v>54</v>
      </c>
      <c r="N225" s="43" t="s">
        <v>50</v>
      </c>
      <c r="O225" s="43" t="s">
        <v>74</v>
      </c>
      <c r="P225" s="43" t="s">
        <v>75</v>
      </c>
      <c r="Q225" s="43" t="s">
        <v>233</v>
      </c>
      <c r="R225" s="43"/>
      <c r="S225" s="43"/>
      <c r="T225" s="43"/>
      <c r="U225" s="43">
        <f>VLOOKUP(E225,'[1]PIB Export Onderhoudsactiviteit'!$E$2:$AK$490,33,FALSE)</f>
        <v>0</v>
      </c>
      <c r="V225" s="43">
        <v>1</v>
      </c>
      <c r="W225" s="43" t="s">
        <v>64</v>
      </c>
      <c r="X225" s="43" t="s">
        <v>54</v>
      </c>
      <c r="Y225" s="7">
        <v>1</v>
      </c>
      <c r="Z225" s="46">
        <v>0</v>
      </c>
      <c r="AA225" s="47">
        <f>$Z225*$V225*$Y225</f>
        <v>0</v>
      </c>
      <c r="AB225" s="47">
        <f t="shared" si="19"/>
        <v>0</v>
      </c>
      <c r="AC225" s="47">
        <f t="shared" si="19"/>
        <v>0</v>
      </c>
      <c r="AD225" s="47">
        <f t="shared" si="18"/>
        <v>0</v>
      </c>
      <c r="AE225" s="47">
        <f t="shared" si="18"/>
        <v>0</v>
      </c>
      <c r="AF225" s="47">
        <f t="shared" si="18"/>
        <v>0</v>
      </c>
      <c r="AG225" s="47">
        <f t="shared" si="18"/>
        <v>0</v>
      </c>
      <c r="AH225" s="47">
        <f t="shared" si="20"/>
        <v>0</v>
      </c>
      <c r="AI225" s="47">
        <f t="shared" si="20"/>
        <v>0</v>
      </c>
      <c r="AJ225" s="47">
        <f t="shared" si="20"/>
        <v>0</v>
      </c>
    </row>
    <row r="226" spans="1:36" ht="14.45">
      <c r="A226" s="43" t="s">
        <v>216</v>
      </c>
      <c r="B226" s="43" t="s">
        <v>423</v>
      </c>
      <c r="C226" s="48">
        <v>16</v>
      </c>
      <c r="D226" s="43" t="s">
        <v>424</v>
      </c>
      <c r="E226" s="43" t="s">
        <v>425</v>
      </c>
      <c r="F226" s="43"/>
      <c r="G226" s="50" t="s">
        <v>121</v>
      </c>
      <c r="H226" s="43" t="s">
        <v>426</v>
      </c>
      <c r="I226" s="44">
        <v>45292</v>
      </c>
      <c r="J226" s="43" t="s">
        <v>78</v>
      </c>
      <c r="K226" s="43" t="s">
        <v>79</v>
      </c>
      <c r="L226" s="43" t="s">
        <v>427</v>
      </c>
      <c r="M226" s="43">
        <v>54</v>
      </c>
      <c r="N226" s="43" t="s">
        <v>50</v>
      </c>
      <c r="O226" s="43" t="s">
        <v>74</v>
      </c>
      <c r="P226" s="43" t="s">
        <v>75</v>
      </c>
      <c r="Q226" s="43" t="s">
        <v>233</v>
      </c>
      <c r="R226" s="43"/>
      <c r="S226" s="43"/>
      <c r="T226" s="43"/>
      <c r="U226" s="43">
        <f>VLOOKUP(E226,'[1]PIB Export Onderhoudsactiviteit'!$E$2:$AK$490,33,FALSE)</f>
        <v>0</v>
      </c>
      <c r="V226" s="43">
        <v>1</v>
      </c>
      <c r="W226" s="43" t="s">
        <v>64</v>
      </c>
      <c r="X226" s="43" t="s">
        <v>80</v>
      </c>
      <c r="Y226" s="7">
        <v>1</v>
      </c>
      <c r="Z226" s="46">
        <v>0</v>
      </c>
      <c r="AA226" s="47"/>
      <c r="AB226" s="47"/>
      <c r="AC226" s="47"/>
      <c r="AD226" s="47">
        <f t="shared" si="18"/>
        <v>0</v>
      </c>
      <c r="AE226" s="47"/>
      <c r="AF226" s="47"/>
      <c r="AG226" s="47"/>
      <c r="AH226" s="47"/>
      <c r="AI226" s="47">
        <f t="shared" si="20"/>
        <v>0</v>
      </c>
      <c r="AJ226" s="47"/>
    </row>
    <row r="227" spans="1:36" ht="14.45">
      <c r="A227" s="43" t="s">
        <v>216</v>
      </c>
      <c r="B227" s="43" t="s">
        <v>428</v>
      </c>
      <c r="C227" s="48">
        <v>16</v>
      </c>
      <c r="D227" s="43" t="s">
        <v>429</v>
      </c>
      <c r="E227" s="43" t="s">
        <v>430</v>
      </c>
      <c r="F227" s="43"/>
      <c r="G227" s="50" t="s">
        <v>121</v>
      </c>
      <c r="H227" s="43" t="s">
        <v>431</v>
      </c>
      <c r="I227" s="44">
        <v>45292</v>
      </c>
      <c r="J227" s="43" t="s">
        <v>72</v>
      </c>
      <c r="K227" s="43" t="s">
        <v>73</v>
      </c>
      <c r="L227" s="43" t="s">
        <v>432</v>
      </c>
      <c r="M227" s="43">
        <v>54</v>
      </c>
      <c r="N227" s="43" t="s">
        <v>50</v>
      </c>
      <c r="O227" s="43" t="s">
        <v>74</v>
      </c>
      <c r="P227" s="43" t="s">
        <v>75</v>
      </c>
      <c r="Q227" s="43" t="s">
        <v>233</v>
      </c>
      <c r="R227" s="43"/>
      <c r="S227" s="43"/>
      <c r="T227" s="43"/>
      <c r="U227" s="43">
        <f>VLOOKUP(E227,'[1]PIB Export Onderhoudsactiviteit'!$E$2:$AK$490,33,FALSE)</f>
        <v>0</v>
      </c>
      <c r="V227" s="43">
        <v>1</v>
      </c>
      <c r="W227" s="43" t="s">
        <v>64</v>
      </c>
      <c r="X227" s="43" t="s">
        <v>54</v>
      </c>
      <c r="Y227" s="7">
        <v>1</v>
      </c>
      <c r="Z227" s="46">
        <v>0</v>
      </c>
      <c r="AA227" s="47">
        <f>$Z227*$V227*$Y227</f>
        <v>0</v>
      </c>
      <c r="AB227" s="47">
        <f t="shared" si="19"/>
        <v>0</v>
      </c>
      <c r="AC227" s="47">
        <f t="shared" si="19"/>
        <v>0</v>
      </c>
      <c r="AD227" s="47">
        <f t="shared" si="18"/>
        <v>0</v>
      </c>
      <c r="AE227" s="47">
        <f t="shared" si="18"/>
        <v>0</v>
      </c>
      <c r="AF227" s="47">
        <f t="shared" si="18"/>
        <v>0</v>
      </c>
      <c r="AG227" s="47">
        <f t="shared" si="18"/>
        <v>0</v>
      </c>
      <c r="AH227" s="47">
        <f t="shared" si="20"/>
        <v>0</v>
      </c>
      <c r="AI227" s="47">
        <f t="shared" si="20"/>
        <v>0</v>
      </c>
      <c r="AJ227" s="47">
        <f t="shared" si="20"/>
        <v>0</v>
      </c>
    </row>
    <row r="228" spans="1:36" ht="14.45">
      <c r="A228" s="43" t="s">
        <v>216</v>
      </c>
      <c r="B228" s="43" t="s">
        <v>428</v>
      </c>
      <c r="C228" s="48">
        <v>16</v>
      </c>
      <c r="D228" s="43" t="s">
        <v>429</v>
      </c>
      <c r="E228" s="43" t="s">
        <v>430</v>
      </c>
      <c r="F228" s="43"/>
      <c r="G228" s="50" t="s">
        <v>121</v>
      </c>
      <c r="H228" s="43" t="s">
        <v>431</v>
      </c>
      <c r="I228" s="44">
        <v>45292</v>
      </c>
      <c r="J228" s="43" t="s">
        <v>78</v>
      </c>
      <c r="K228" s="43" t="s">
        <v>79</v>
      </c>
      <c r="L228" s="43" t="s">
        <v>432</v>
      </c>
      <c r="M228" s="43">
        <v>54</v>
      </c>
      <c r="N228" s="43" t="s">
        <v>50</v>
      </c>
      <c r="O228" s="43" t="s">
        <v>74</v>
      </c>
      <c r="P228" s="43" t="s">
        <v>75</v>
      </c>
      <c r="Q228" s="43" t="s">
        <v>233</v>
      </c>
      <c r="R228" s="43"/>
      <c r="S228" s="43"/>
      <c r="T228" s="43"/>
      <c r="U228" s="43">
        <f>VLOOKUP(E228,'[1]PIB Export Onderhoudsactiviteit'!$E$2:$AK$490,33,FALSE)</f>
        <v>0</v>
      </c>
      <c r="V228" s="43">
        <v>1</v>
      </c>
      <c r="W228" s="43" t="s">
        <v>64</v>
      </c>
      <c r="X228" s="43" t="s">
        <v>80</v>
      </c>
      <c r="Y228" s="7">
        <v>1</v>
      </c>
      <c r="Z228" s="46">
        <v>0</v>
      </c>
      <c r="AA228" s="47"/>
      <c r="AB228" s="47"/>
      <c r="AC228" s="47"/>
      <c r="AD228" s="47">
        <f t="shared" si="18"/>
        <v>0</v>
      </c>
      <c r="AE228" s="47"/>
      <c r="AF228" s="47"/>
      <c r="AG228" s="47"/>
      <c r="AH228" s="47"/>
      <c r="AI228" s="47">
        <f t="shared" si="20"/>
        <v>0</v>
      </c>
      <c r="AJ228" s="47"/>
    </row>
    <row r="229" spans="1:36" ht="14.45">
      <c r="A229" s="43" t="s">
        <v>216</v>
      </c>
      <c r="B229" s="43" t="s">
        <v>433</v>
      </c>
      <c r="C229" s="57">
        <v>16</v>
      </c>
      <c r="D229" s="57"/>
      <c r="E229" s="43" t="s">
        <v>434</v>
      </c>
      <c r="F229" s="43"/>
      <c r="G229" s="49" t="s">
        <v>46</v>
      </c>
      <c r="H229" s="43" t="s">
        <v>435</v>
      </c>
      <c r="I229" s="44">
        <v>45292</v>
      </c>
      <c r="J229" s="43" t="s">
        <v>72</v>
      </c>
      <c r="K229" s="43" t="s">
        <v>73</v>
      </c>
      <c r="L229" s="43"/>
      <c r="M229" s="43">
        <v>54</v>
      </c>
      <c r="N229" s="43" t="s">
        <v>50</v>
      </c>
      <c r="O229" s="43" t="s">
        <v>74</v>
      </c>
      <c r="P229" s="43" t="s">
        <v>75</v>
      </c>
      <c r="Q229" s="43"/>
      <c r="R229" s="43"/>
      <c r="S229" s="43"/>
      <c r="T229" s="43"/>
      <c r="U229" s="43">
        <f>VLOOKUP(E229,'[1]PIB Export Onderhoudsactiviteit'!$E$2:$AK$490,33,FALSE)</f>
        <v>0</v>
      </c>
      <c r="V229" s="43">
        <v>1</v>
      </c>
      <c r="W229" s="43" t="s">
        <v>64</v>
      </c>
      <c r="X229" s="43" t="s">
        <v>54</v>
      </c>
      <c r="Y229" s="7">
        <v>1</v>
      </c>
      <c r="Z229" s="46">
        <v>0</v>
      </c>
      <c r="AA229" s="47">
        <f>$Z229*$V229*$Y229</f>
        <v>0</v>
      </c>
      <c r="AB229" s="47">
        <f t="shared" si="19"/>
        <v>0</v>
      </c>
      <c r="AC229" s="47">
        <f t="shared" si="19"/>
        <v>0</v>
      </c>
      <c r="AD229" s="47">
        <f t="shared" si="18"/>
        <v>0</v>
      </c>
      <c r="AE229" s="47">
        <f t="shared" si="18"/>
        <v>0</v>
      </c>
      <c r="AF229" s="47">
        <f t="shared" si="18"/>
        <v>0</v>
      </c>
      <c r="AG229" s="47">
        <f t="shared" si="18"/>
        <v>0</v>
      </c>
      <c r="AH229" s="47">
        <f t="shared" si="20"/>
        <v>0</v>
      </c>
      <c r="AI229" s="47">
        <f t="shared" si="20"/>
        <v>0</v>
      </c>
      <c r="AJ229" s="47">
        <f t="shared" si="20"/>
        <v>0</v>
      </c>
    </row>
    <row r="230" spans="1:36" ht="14.45">
      <c r="A230" s="43" t="s">
        <v>216</v>
      </c>
      <c r="B230" s="43" t="s">
        <v>433</v>
      </c>
      <c r="C230" s="57">
        <v>16</v>
      </c>
      <c r="D230" s="57"/>
      <c r="E230" s="43" t="s">
        <v>434</v>
      </c>
      <c r="F230" s="43"/>
      <c r="G230" s="49" t="s">
        <v>46</v>
      </c>
      <c r="H230" s="43" t="s">
        <v>435</v>
      </c>
      <c r="I230" s="44">
        <v>45292</v>
      </c>
      <c r="J230" s="43" t="s">
        <v>78</v>
      </c>
      <c r="K230" s="43" t="s">
        <v>79</v>
      </c>
      <c r="L230" s="43"/>
      <c r="M230" s="43">
        <v>54</v>
      </c>
      <c r="N230" s="43" t="s">
        <v>50</v>
      </c>
      <c r="O230" s="43" t="s">
        <v>74</v>
      </c>
      <c r="P230" s="43" t="s">
        <v>75</v>
      </c>
      <c r="Q230" s="43"/>
      <c r="R230" s="43"/>
      <c r="S230" s="43"/>
      <c r="T230" s="43"/>
      <c r="U230" s="43">
        <f>VLOOKUP(E230,'[1]PIB Export Onderhoudsactiviteit'!$E$2:$AK$490,33,FALSE)</f>
        <v>0</v>
      </c>
      <c r="V230" s="43">
        <v>1</v>
      </c>
      <c r="W230" s="43" t="s">
        <v>64</v>
      </c>
      <c r="X230" s="43" t="s">
        <v>80</v>
      </c>
      <c r="Y230" s="7">
        <v>1</v>
      </c>
      <c r="Z230" s="46">
        <v>0</v>
      </c>
      <c r="AA230" s="47"/>
      <c r="AB230" s="47"/>
      <c r="AC230" s="47"/>
      <c r="AD230" s="47">
        <f t="shared" si="18"/>
        <v>0</v>
      </c>
      <c r="AE230" s="47"/>
      <c r="AF230" s="47"/>
      <c r="AG230" s="47"/>
      <c r="AH230" s="47"/>
      <c r="AI230" s="47">
        <f t="shared" si="20"/>
        <v>0</v>
      </c>
      <c r="AJ230" s="47"/>
    </row>
    <row r="231" spans="1:36" ht="14.45">
      <c r="A231" s="43" t="s">
        <v>216</v>
      </c>
      <c r="B231" s="43" t="s">
        <v>436</v>
      </c>
      <c r="C231" s="57">
        <v>17</v>
      </c>
      <c r="D231" s="57"/>
      <c r="E231" s="43" t="s">
        <v>437</v>
      </c>
      <c r="F231" s="43"/>
      <c r="G231" s="49" t="s">
        <v>46</v>
      </c>
      <c r="H231" s="43" t="s">
        <v>438</v>
      </c>
      <c r="I231" s="44">
        <v>45292</v>
      </c>
      <c r="J231" s="43" t="s">
        <v>72</v>
      </c>
      <c r="K231" s="43" t="s">
        <v>73</v>
      </c>
      <c r="L231" s="43"/>
      <c r="M231" s="43">
        <v>54</v>
      </c>
      <c r="N231" s="43" t="s">
        <v>50</v>
      </c>
      <c r="O231" s="43" t="s">
        <v>74</v>
      </c>
      <c r="P231" s="43" t="s">
        <v>75</v>
      </c>
      <c r="Q231" s="43" t="s">
        <v>233</v>
      </c>
      <c r="R231" s="43"/>
      <c r="S231" s="43"/>
      <c r="T231" s="43"/>
      <c r="U231" s="43">
        <f>VLOOKUP(E231,'[1]PIB Export Onderhoudsactiviteit'!$E$2:$AK$490,33,FALSE)</f>
        <v>0</v>
      </c>
      <c r="V231" s="43">
        <v>1</v>
      </c>
      <c r="W231" s="43" t="s">
        <v>64</v>
      </c>
      <c r="X231" s="43" t="s">
        <v>54</v>
      </c>
      <c r="Y231" s="7">
        <v>1</v>
      </c>
      <c r="Z231" s="46">
        <v>0</v>
      </c>
      <c r="AA231" s="47">
        <f>$Z231*$V231*$Y231</f>
        <v>0</v>
      </c>
      <c r="AB231" s="47">
        <f t="shared" si="19"/>
        <v>0</v>
      </c>
      <c r="AC231" s="47">
        <f t="shared" si="19"/>
        <v>0</v>
      </c>
      <c r="AD231" s="47">
        <f t="shared" si="18"/>
        <v>0</v>
      </c>
      <c r="AE231" s="47">
        <f t="shared" si="18"/>
        <v>0</v>
      </c>
      <c r="AF231" s="47">
        <f t="shared" si="18"/>
        <v>0</v>
      </c>
      <c r="AG231" s="47">
        <f t="shared" si="18"/>
        <v>0</v>
      </c>
      <c r="AH231" s="47">
        <f t="shared" si="20"/>
        <v>0</v>
      </c>
      <c r="AI231" s="47">
        <f t="shared" si="20"/>
        <v>0</v>
      </c>
      <c r="AJ231" s="47">
        <f t="shared" si="20"/>
        <v>0</v>
      </c>
    </row>
    <row r="232" spans="1:36" ht="14.45">
      <c r="A232" s="43" t="s">
        <v>216</v>
      </c>
      <c r="B232" s="43" t="s">
        <v>436</v>
      </c>
      <c r="C232" s="57">
        <v>17</v>
      </c>
      <c r="D232" s="57"/>
      <c r="E232" s="43" t="s">
        <v>437</v>
      </c>
      <c r="F232" s="43"/>
      <c r="G232" s="49" t="s">
        <v>46</v>
      </c>
      <c r="H232" s="43" t="s">
        <v>438</v>
      </c>
      <c r="I232" s="44">
        <v>45292</v>
      </c>
      <c r="J232" s="43" t="s">
        <v>78</v>
      </c>
      <c r="K232" s="43" t="s">
        <v>79</v>
      </c>
      <c r="L232" s="43"/>
      <c r="M232" s="43">
        <v>54</v>
      </c>
      <c r="N232" s="43" t="s">
        <v>50</v>
      </c>
      <c r="O232" s="43" t="s">
        <v>74</v>
      </c>
      <c r="P232" s="43" t="s">
        <v>75</v>
      </c>
      <c r="Q232" s="43" t="s">
        <v>233</v>
      </c>
      <c r="R232" s="43"/>
      <c r="S232" s="43"/>
      <c r="T232" s="43"/>
      <c r="U232" s="43">
        <f>VLOOKUP(E232,'[1]PIB Export Onderhoudsactiviteit'!$E$2:$AK$490,33,FALSE)</f>
        <v>0</v>
      </c>
      <c r="V232" s="43">
        <v>1</v>
      </c>
      <c r="W232" s="43" t="s">
        <v>64</v>
      </c>
      <c r="X232" s="43" t="s">
        <v>80</v>
      </c>
      <c r="Y232" s="7">
        <v>1</v>
      </c>
      <c r="Z232" s="46">
        <v>0</v>
      </c>
      <c r="AA232" s="47"/>
      <c r="AB232" s="47"/>
      <c r="AC232" s="47"/>
      <c r="AD232" s="47">
        <f t="shared" si="18"/>
        <v>0</v>
      </c>
      <c r="AE232" s="47"/>
      <c r="AF232" s="47"/>
      <c r="AG232" s="47"/>
      <c r="AH232" s="47"/>
      <c r="AI232" s="47">
        <f t="shared" si="20"/>
        <v>0</v>
      </c>
      <c r="AJ232" s="47"/>
    </row>
    <row r="233" spans="1:36" ht="14.45">
      <c r="A233" s="43" t="s">
        <v>216</v>
      </c>
      <c r="B233" s="43" t="s">
        <v>436</v>
      </c>
      <c r="C233" s="57">
        <v>17</v>
      </c>
      <c r="D233" s="57"/>
      <c r="E233" s="43" t="s">
        <v>439</v>
      </c>
      <c r="F233" s="43"/>
      <c r="G233" s="49" t="s">
        <v>46</v>
      </c>
      <c r="H233" s="43" t="s">
        <v>440</v>
      </c>
      <c r="I233" s="44">
        <v>45292</v>
      </c>
      <c r="J233" s="43" t="s">
        <v>72</v>
      </c>
      <c r="K233" s="43" t="s">
        <v>73</v>
      </c>
      <c r="L233" s="43"/>
      <c r="M233" s="43">
        <v>54</v>
      </c>
      <c r="N233" s="43" t="s">
        <v>50</v>
      </c>
      <c r="O233" s="43" t="s">
        <v>74</v>
      </c>
      <c r="P233" s="43" t="s">
        <v>75</v>
      </c>
      <c r="Q233" s="43" t="s">
        <v>233</v>
      </c>
      <c r="R233" s="43"/>
      <c r="S233" s="43"/>
      <c r="T233" s="43"/>
      <c r="U233" s="43">
        <f>VLOOKUP(E233,'[1]PIB Export Onderhoudsactiviteit'!$E$2:$AK$490,33,FALSE)</f>
        <v>0</v>
      </c>
      <c r="V233" s="43">
        <v>1</v>
      </c>
      <c r="W233" s="43" t="s">
        <v>64</v>
      </c>
      <c r="X233" s="43" t="s">
        <v>54</v>
      </c>
      <c r="Y233" s="7">
        <v>1</v>
      </c>
      <c r="Z233" s="46">
        <v>0</v>
      </c>
      <c r="AA233" s="47">
        <f>$Z233*$V233*$Y233</f>
        <v>0</v>
      </c>
      <c r="AB233" s="47">
        <f t="shared" si="19"/>
        <v>0</v>
      </c>
      <c r="AC233" s="47">
        <f t="shared" si="19"/>
        <v>0</v>
      </c>
      <c r="AD233" s="47">
        <f t="shared" si="18"/>
        <v>0</v>
      </c>
      <c r="AE233" s="47">
        <f t="shared" si="18"/>
        <v>0</v>
      </c>
      <c r="AF233" s="47">
        <f t="shared" si="18"/>
        <v>0</v>
      </c>
      <c r="AG233" s="47">
        <f t="shared" si="18"/>
        <v>0</v>
      </c>
      <c r="AH233" s="47">
        <f t="shared" si="20"/>
        <v>0</v>
      </c>
      <c r="AI233" s="47">
        <f t="shared" si="20"/>
        <v>0</v>
      </c>
      <c r="AJ233" s="47">
        <f t="shared" si="20"/>
        <v>0</v>
      </c>
    </row>
    <row r="234" spans="1:36" ht="14.45">
      <c r="A234" s="43" t="s">
        <v>216</v>
      </c>
      <c r="B234" s="43" t="s">
        <v>436</v>
      </c>
      <c r="C234" s="57">
        <v>17</v>
      </c>
      <c r="D234" s="57"/>
      <c r="E234" s="43" t="s">
        <v>439</v>
      </c>
      <c r="F234" s="43"/>
      <c r="G234" s="49" t="s">
        <v>46</v>
      </c>
      <c r="H234" s="43" t="s">
        <v>440</v>
      </c>
      <c r="I234" s="44">
        <v>45292</v>
      </c>
      <c r="J234" s="43" t="s">
        <v>78</v>
      </c>
      <c r="K234" s="43" t="s">
        <v>79</v>
      </c>
      <c r="L234" s="43"/>
      <c r="M234" s="43">
        <v>54</v>
      </c>
      <c r="N234" s="43" t="s">
        <v>50</v>
      </c>
      <c r="O234" s="43" t="s">
        <v>74</v>
      </c>
      <c r="P234" s="43" t="s">
        <v>75</v>
      </c>
      <c r="Q234" s="43" t="s">
        <v>233</v>
      </c>
      <c r="R234" s="43"/>
      <c r="S234" s="43"/>
      <c r="T234" s="43"/>
      <c r="U234" s="43">
        <f>VLOOKUP(E234,'[1]PIB Export Onderhoudsactiviteit'!$E$2:$AK$490,33,FALSE)</f>
        <v>0</v>
      </c>
      <c r="V234" s="43">
        <v>1</v>
      </c>
      <c r="W234" s="43" t="s">
        <v>64</v>
      </c>
      <c r="X234" s="43" t="s">
        <v>80</v>
      </c>
      <c r="Y234" s="7">
        <v>1</v>
      </c>
      <c r="Z234" s="46">
        <v>0</v>
      </c>
      <c r="AA234" s="47"/>
      <c r="AB234" s="47"/>
      <c r="AC234" s="47"/>
      <c r="AD234" s="47">
        <f t="shared" si="18"/>
        <v>0</v>
      </c>
      <c r="AE234" s="47"/>
      <c r="AF234" s="47"/>
      <c r="AG234" s="47"/>
      <c r="AH234" s="47"/>
      <c r="AI234" s="47">
        <f t="shared" si="20"/>
        <v>0</v>
      </c>
      <c r="AJ234" s="47"/>
    </row>
    <row r="235" spans="1:36" ht="14.45">
      <c r="A235" s="43" t="s">
        <v>216</v>
      </c>
      <c r="B235" s="43" t="s">
        <v>441</v>
      </c>
      <c r="C235" s="48">
        <v>17</v>
      </c>
      <c r="D235" s="43" t="s">
        <v>442</v>
      </c>
      <c r="E235" s="43" t="s">
        <v>443</v>
      </c>
      <c r="F235" s="43"/>
      <c r="G235" s="50" t="s">
        <v>121</v>
      </c>
      <c r="H235" s="43" t="s">
        <v>444</v>
      </c>
      <c r="I235" s="44">
        <v>45292</v>
      </c>
      <c r="J235" s="43" t="s">
        <v>72</v>
      </c>
      <c r="K235" s="43" t="s">
        <v>73</v>
      </c>
      <c r="L235" s="43"/>
      <c r="M235" s="43">
        <v>54</v>
      </c>
      <c r="N235" s="43" t="s">
        <v>50</v>
      </c>
      <c r="O235" s="43" t="s">
        <v>74</v>
      </c>
      <c r="P235" s="43" t="s">
        <v>75</v>
      </c>
      <c r="Q235" s="43"/>
      <c r="R235" s="43"/>
      <c r="S235" s="43"/>
      <c r="T235" s="43"/>
      <c r="U235" s="43">
        <f>VLOOKUP(E235,'[1]PIB Export Onderhoudsactiviteit'!$E$2:$AK$490,33,FALSE)</f>
        <v>0</v>
      </c>
      <c r="V235" s="43">
        <v>1</v>
      </c>
      <c r="W235" s="43" t="s">
        <v>64</v>
      </c>
      <c r="X235" s="43" t="s">
        <v>54</v>
      </c>
      <c r="Y235" s="7">
        <v>1</v>
      </c>
      <c r="Z235" s="46">
        <v>0</v>
      </c>
      <c r="AA235" s="47">
        <f>$Z235*$V235*$Y235</f>
        <v>0</v>
      </c>
      <c r="AB235" s="47">
        <f t="shared" si="19"/>
        <v>0</v>
      </c>
      <c r="AC235" s="47">
        <f t="shared" si="19"/>
        <v>0</v>
      </c>
      <c r="AD235" s="47">
        <f t="shared" si="18"/>
        <v>0</v>
      </c>
      <c r="AE235" s="47">
        <f t="shared" si="18"/>
        <v>0</v>
      </c>
      <c r="AF235" s="47">
        <f t="shared" si="18"/>
        <v>0</v>
      </c>
      <c r="AG235" s="47">
        <f t="shared" si="18"/>
        <v>0</v>
      </c>
      <c r="AH235" s="47">
        <f t="shared" si="20"/>
        <v>0</v>
      </c>
      <c r="AI235" s="47">
        <f t="shared" si="20"/>
        <v>0</v>
      </c>
      <c r="AJ235" s="47">
        <f t="shared" si="20"/>
        <v>0</v>
      </c>
    </row>
    <row r="236" spans="1:36" ht="14.45">
      <c r="A236" s="43" t="s">
        <v>216</v>
      </c>
      <c r="B236" s="43" t="s">
        <v>441</v>
      </c>
      <c r="C236" s="48">
        <v>17</v>
      </c>
      <c r="D236" s="43" t="s">
        <v>442</v>
      </c>
      <c r="E236" s="43" t="s">
        <v>443</v>
      </c>
      <c r="F236" s="43"/>
      <c r="G236" s="50" t="s">
        <v>121</v>
      </c>
      <c r="H236" s="43" t="s">
        <v>444</v>
      </c>
      <c r="I236" s="44">
        <v>45292</v>
      </c>
      <c r="J236" s="43" t="s">
        <v>78</v>
      </c>
      <c r="K236" s="43" t="s">
        <v>79</v>
      </c>
      <c r="L236" s="43"/>
      <c r="M236" s="43">
        <v>54</v>
      </c>
      <c r="N236" s="43" t="s">
        <v>50</v>
      </c>
      <c r="O236" s="43" t="s">
        <v>74</v>
      </c>
      <c r="P236" s="43" t="s">
        <v>75</v>
      </c>
      <c r="Q236" s="43"/>
      <c r="R236" s="43"/>
      <c r="S236" s="43"/>
      <c r="T236" s="43"/>
      <c r="U236" s="43">
        <f>VLOOKUP(E236,'[1]PIB Export Onderhoudsactiviteit'!$E$2:$AK$490,33,FALSE)</f>
        <v>0</v>
      </c>
      <c r="V236" s="43">
        <v>1</v>
      </c>
      <c r="W236" s="43" t="s">
        <v>64</v>
      </c>
      <c r="X236" s="43" t="s">
        <v>80</v>
      </c>
      <c r="Y236" s="7">
        <v>1</v>
      </c>
      <c r="Z236" s="46">
        <v>0</v>
      </c>
      <c r="AA236" s="47"/>
      <c r="AB236" s="47"/>
      <c r="AC236" s="47"/>
      <c r="AD236" s="47">
        <f t="shared" si="18"/>
        <v>0</v>
      </c>
      <c r="AE236" s="47"/>
      <c r="AF236" s="47"/>
      <c r="AG236" s="47"/>
      <c r="AH236" s="47"/>
      <c r="AI236" s="47">
        <f t="shared" si="20"/>
        <v>0</v>
      </c>
      <c r="AJ236" s="47"/>
    </row>
    <row r="237" spans="1:36" ht="14.45">
      <c r="A237" s="43" t="s">
        <v>216</v>
      </c>
      <c r="B237" s="43" t="s">
        <v>445</v>
      </c>
      <c r="C237" s="57">
        <v>17</v>
      </c>
      <c r="D237" s="57"/>
      <c r="E237" s="43" t="s">
        <v>446</v>
      </c>
      <c r="F237" s="43"/>
      <c r="G237" s="49" t="s">
        <v>46</v>
      </c>
      <c r="H237" s="43" t="s">
        <v>447</v>
      </c>
      <c r="I237" s="44">
        <v>45292</v>
      </c>
      <c r="J237" s="43" t="s">
        <v>72</v>
      </c>
      <c r="K237" s="43" t="s">
        <v>73</v>
      </c>
      <c r="L237" s="43"/>
      <c r="M237" s="43">
        <v>54</v>
      </c>
      <c r="N237" s="43" t="s">
        <v>50</v>
      </c>
      <c r="O237" s="43" t="s">
        <v>74</v>
      </c>
      <c r="P237" s="43" t="s">
        <v>75</v>
      </c>
      <c r="Q237" s="43" t="s">
        <v>233</v>
      </c>
      <c r="R237" s="43"/>
      <c r="S237" s="43"/>
      <c r="T237" s="43"/>
      <c r="U237" s="43">
        <f>VLOOKUP(E237,'[1]PIB Export Onderhoudsactiviteit'!$E$2:$AK$490,33,FALSE)</f>
        <v>0</v>
      </c>
      <c r="V237" s="43">
        <v>1</v>
      </c>
      <c r="W237" s="43" t="s">
        <v>64</v>
      </c>
      <c r="X237" s="43" t="s">
        <v>54</v>
      </c>
      <c r="Y237" s="7">
        <v>1</v>
      </c>
      <c r="Z237" s="46">
        <v>0</v>
      </c>
      <c r="AA237" s="47">
        <f>$Z237*$V237*$Y237</f>
        <v>0</v>
      </c>
      <c r="AB237" s="47">
        <f t="shared" si="19"/>
        <v>0</v>
      </c>
      <c r="AC237" s="47">
        <f t="shared" si="19"/>
        <v>0</v>
      </c>
      <c r="AD237" s="47">
        <f t="shared" si="18"/>
        <v>0</v>
      </c>
      <c r="AE237" s="47">
        <f t="shared" si="18"/>
        <v>0</v>
      </c>
      <c r="AF237" s="47">
        <f t="shared" si="18"/>
        <v>0</v>
      </c>
      <c r="AG237" s="47">
        <f t="shared" si="18"/>
        <v>0</v>
      </c>
      <c r="AH237" s="47">
        <f t="shared" si="20"/>
        <v>0</v>
      </c>
      <c r="AI237" s="47">
        <f t="shared" si="20"/>
        <v>0</v>
      </c>
      <c r="AJ237" s="47">
        <f t="shared" si="20"/>
        <v>0</v>
      </c>
    </row>
    <row r="238" spans="1:36" ht="14.45">
      <c r="A238" s="43" t="s">
        <v>216</v>
      </c>
      <c r="B238" s="43" t="s">
        <v>445</v>
      </c>
      <c r="C238" s="57">
        <v>17</v>
      </c>
      <c r="D238" s="57"/>
      <c r="E238" s="43" t="s">
        <v>446</v>
      </c>
      <c r="F238" s="43"/>
      <c r="G238" s="49" t="s">
        <v>46</v>
      </c>
      <c r="H238" s="43" t="s">
        <v>447</v>
      </c>
      <c r="I238" s="44">
        <v>45292</v>
      </c>
      <c r="J238" s="43" t="s">
        <v>78</v>
      </c>
      <c r="K238" s="43" t="s">
        <v>79</v>
      </c>
      <c r="L238" s="43"/>
      <c r="M238" s="43">
        <v>54</v>
      </c>
      <c r="N238" s="43" t="s">
        <v>50</v>
      </c>
      <c r="O238" s="43" t="s">
        <v>74</v>
      </c>
      <c r="P238" s="43" t="s">
        <v>75</v>
      </c>
      <c r="Q238" s="43" t="s">
        <v>233</v>
      </c>
      <c r="R238" s="43"/>
      <c r="S238" s="43"/>
      <c r="T238" s="43"/>
      <c r="U238" s="43">
        <f>VLOOKUP(E238,'[1]PIB Export Onderhoudsactiviteit'!$E$2:$AK$490,33,FALSE)</f>
        <v>0</v>
      </c>
      <c r="V238" s="43">
        <v>1</v>
      </c>
      <c r="W238" s="43" t="s">
        <v>64</v>
      </c>
      <c r="X238" s="43" t="s">
        <v>80</v>
      </c>
      <c r="Y238" s="7">
        <v>1</v>
      </c>
      <c r="Z238" s="46">
        <v>0</v>
      </c>
      <c r="AA238" s="47"/>
      <c r="AB238" s="47"/>
      <c r="AC238" s="47"/>
      <c r="AD238" s="47">
        <f t="shared" si="18"/>
        <v>0</v>
      </c>
      <c r="AE238" s="47"/>
      <c r="AF238" s="47"/>
      <c r="AG238" s="47"/>
      <c r="AH238" s="47"/>
      <c r="AI238" s="47">
        <f t="shared" si="20"/>
        <v>0</v>
      </c>
      <c r="AJ238" s="47"/>
    </row>
    <row r="239" spans="1:36" ht="14.45">
      <c r="A239" s="43" t="s">
        <v>216</v>
      </c>
      <c r="B239" s="43" t="s">
        <v>448</v>
      </c>
      <c r="C239" s="48">
        <v>19</v>
      </c>
      <c r="D239" s="43" t="s">
        <v>449</v>
      </c>
      <c r="E239" s="43" t="s">
        <v>450</v>
      </c>
      <c r="F239" s="43"/>
      <c r="G239" s="50" t="s">
        <v>121</v>
      </c>
      <c r="H239" s="43" t="s">
        <v>451</v>
      </c>
      <c r="I239" s="44">
        <v>45292</v>
      </c>
      <c r="J239" s="43" t="s">
        <v>72</v>
      </c>
      <c r="K239" s="43" t="s">
        <v>73</v>
      </c>
      <c r="L239" s="43"/>
      <c r="M239" s="43">
        <v>54</v>
      </c>
      <c r="N239" s="43" t="s">
        <v>50</v>
      </c>
      <c r="O239" s="43" t="s">
        <v>74</v>
      </c>
      <c r="P239" s="43" t="s">
        <v>75</v>
      </c>
      <c r="Q239" s="43" t="s">
        <v>233</v>
      </c>
      <c r="R239" s="43"/>
      <c r="S239" s="43"/>
      <c r="T239" s="43"/>
      <c r="U239" s="43">
        <f>VLOOKUP(E239,'[1]PIB Export Onderhoudsactiviteit'!$E$2:$AK$490,33,FALSE)</f>
        <v>0</v>
      </c>
      <c r="V239" s="43">
        <v>1</v>
      </c>
      <c r="W239" s="43" t="s">
        <v>64</v>
      </c>
      <c r="X239" s="43" t="s">
        <v>54</v>
      </c>
      <c r="Y239" s="7">
        <v>1</v>
      </c>
      <c r="Z239" s="46">
        <v>0</v>
      </c>
      <c r="AA239" s="47">
        <f>$Z239*$V239*$Y239</f>
        <v>0</v>
      </c>
      <c r="AB239" s="47">
        <f t="shared" si="19"/>
        <v>0</v>
      </c>
      <c r="AC239" s="47">
        <f t="shared" si="19"/>
        <v>0</v>
      </c>
      <c r="AD239" s="47">
        <f t="shared" si="18"/>
        <v>0</v>
      </c>
      <c r="AE239" s="47">
        <f t="shared" si="18"/>
        <v>0</v>
      </c>
      <c r="AF239" s="47">
        <f t="shared" si="18"/>
        <v>0</v>
      </c>
      <c r="AG239" s="47">
        <f t="shared" si="18"/>
        <v>0</v>
      </c>
      <c r="AH239" s="47">
        <f t="shared" si="20"/>
        <v>0</v>
      </c>
      <c r="AI239" s="47">
        <f t="shared" si="20"/>
        <v>0</v>
      </c>
      <c r="AJ239" s="47">
        <f t="shared" si="20"/>
        <v>0</v>
      </c>
    </row>
    <row r="240" spans="1:36" ht="14.45">
      <c r="A240" s="43" t="s">
        <v>216</v>
      </c>
      <c r="B240" s="43" t="s">
        <v>448</v>
      </c>
      <c r="C240" s="48">
        <v>19</v>
      </c>
      <c r="D240" s="43" t="s">
        <v>449</v>
      </c>
      <c r="E240" s="43" t="s">
        <v>450</v>
      </c>
      <c r="F240" s="43"/>
      <c r="G240" s="50" t="s">
        <v>121</v>
      </c>
      <c r="H240" s="43" t="s">
        <v>451</v>
      </c>
      <c r="I240" s="44">
        <v>45292</v>
      </c>
      <c r="J240" s="43" t="s">
        <v>78</v>
      </c>
      <c r="K240" s="43" t="s">
        <v>79</v>
      </c>
      <c r="L240" s="43"/>
      <c r="M240" s="43">
        <v>54</v>
      </c>
      <c r="N240" s="43" t="s">
        <v>50</v>
      </c>
      <c r="O240" s="43" t="s">
        <v>74</v>
      </c>
      <c r="P240" s="43" t="s">
        <v>75</v>
      </c>
      <c r="Q240" s="43" t="s">
        <v>233</v>
      </c>
      <c r="R240" s="43"/>
      <c r="S240" s="43"/>
      <c r="T240" s="43"/>
      <c r="U240" s="43">
        <f>VLOOKUP(E240,'[1]PIB Export Onderhoudsactiviteit'!$E$2:$AK$490,33,FALSE)</f>
        <v>0</v>
      </c>
      <c r="V240" s="43">
        <v>1</v>
      </c>
      <c r="W240" s="43" t="s">
        <v>64</v>
      </c>
      <c r="X240" s="43" t="s">
        <v>80</v>
      </c>
      <c r="Y240" s="7">
        <v>1</v>
      </c>
      <c r="Z240" s="46">
        <v>0</v>
      </c>
      <c r="AA240" s="47"/>
      <c r="AB240" s="47"/>
      <c r="AC240" s="47"/>
      <c r="AD240" s="47">
        <f t="shared" si="18"/>
        <v>0</v>
      </c>
      <c r="AE240" s="47"/>
      <c r="AF240" s="47"/>
      <c r="AG240" s="47"/>
      <c r="AH240" s="47"/>
      <c r="AI240" s="47">
        <f t="shared" si="20"/>
        <v>0</v>
      </c>
      <c r="AJ240" s="47"/>
    </row>
    <row r="241" spans="1:36" ht="14.45">
      <c r="A241" s="43" t="s">
        <v>216</v>
      </c>
      <c r="B241" s="43" t="s">
        <v>452</v>
      </c>
      <c r="C241" s="57">
        <v>22</v>
      </c>
      <c r="D241" s="57"/>
      <c r="E241" s="43" t="s">
        <v>453</v>
      </c>
      <c r="F241" s="43"/>
      <c r="G241" s="49" t="s">
        <v>46</v>
      </c>
      <c r="H241" s="43" t="s">
        <v>454</v>
      </c>
      <c r="I241" s="44">
        <v>45292</v>
      </c>
      <c r="J241" s="43" t="s">
        <v>72</v>
      </c>
      <c r="K241" s="43" t="s">
        <v>73</v>
      </c>
      <c r="L241" s="43"/>
      <c r="M241" s="43">
        <v>54</v>
      </c>
      <c r="N241" s="43" t="s">
        <v>50</v>
      </c>
      <c r="O241" s="43" t="s">
        <v>74</v>
      </c>
      <c r="P241" s="43" t="s">
        <v>75</v>
      </c>
      <c r="Q241" s="43" t="s">
        <v>233</v>
      </c>
      <c r="R241" s="43"/>
      <c r="S241" s="43"/>
      <c r="T241" s="43"/>
      <c r="U241" s="43">
        <f>VLOOKUP(E241,'[1]PIB Export Onderhoudsactiviteit'!$E$2:$AK$490,33,FALSE)</f>
        <v>0</v>
      </c>
      <c r="V241" s="43">
        <v>1</v>
      </c>
      <c r="W241" s="43" t="s">
        <v>64</v>
      </c>
      <c r="X241" s="43" t="s">
        <v>54</v>
      </c>
      <c r="Y241" s="7">
        <v>1</v>
      </c>
      <c r="Z241" s="46">
        <v>0</v>
      </c>
      <c r="AA241" s="47">
        <f>$Z241*$V241*$Y241</f>
        <v>0</v>
      </c>
      <c r="AB241" s="47">
        <f t="shared" si="19"/>
        <v>0</v>
      </c>
      <c r="AC241" s="47">
        <f t="shared" si="19"/>
        <v>0</v>
      </c>
      <c r="AD241" s="47">
        <f t="shared" si="18"/>
        <v>0</v>
      </c>
      <c r="AE241" s="47">
        <f t="shared" si="18"/>
        <v>0</v>
      </c>
      <c r="AF241" s="47">
        <f t="shared" si="18"/>
        <v>0</v>
      </c>
      <c r="AG241" s="47">
        <f t="shared" si="18"/>
        <v>0</v>
      </c>
      <c r="AH241" s="47">
        <f t="shared" si="20"/>
        <v>0</v>
      </c>
      <c r="AI241" s="47">
        <f t="shared" si="20"/>
        <v>0</v>
      </c>
      <c r="AJ241" s="47">
        <f t="shared" si="20"/>
        <v>0</v>
      </c>
    </row>
    <row r="242" spans="1:36" ht="14.45">
      <c r="A242" s="43" t="s">
        <v>216</v>
      </c>
      <c r="B242" s="43" t="s">
        <v>452</v>
      </c>
      <c r="C242" s="57">
        <v>22</v>
      </c>
      <c r="D242" s="57"/>
      <c r="E242" s="43" t="s">
        <v>453</v>
      </c>
      <c r="F242" s="43"/>
      <c r="G242" s="49" t="s">
        <v>46</v>
      </c>
      <c r="H242" s="43" t="s">
        <v>454</v>
      </c>
      <c r="I242" s="44">
        <v>45292</v>
      </c>
      <c r="J242" s="43" t="s">
        <v>78</v>
      </c>
      <c r="K242" s="43" t="s">
        <v>79</v>
      </c>
      <c r="L242" s="43"/>
      <c r="M242" s="43">
        <v>54</v>
      </c>
      <c r="N242" s="43" t="s">
        <v>50</v>
      </c>
      <c r="O242" s="43" t="s">
        <v>74</v>
      </c>
      <c r="P242" s="43" t="s">
        <v>75</v>
      </c>
      <c r="Q242" s="43" t="s">
        <v>233</v>
      </c>
      <c r="R242" s="43"/>
      <c r="S242" s="43"/>
      <c r="T242" s="43"/>
      <c r="U242" s="43">
        <f>VLOOKUP(E242,'[1]PIB Export Onderhoudsactiviteit'!$E$2:$AK$490,33,FALSE)</f>
        <v>0</v>
      </c>
      <c r="V242" s="43">
        <v>1</v>
      </c>
      <c r="W242" s="43" t="s">
        <v>64</v>
      </c>
      <c r="X242" s="43" t="s">
        <v>80</v>
      </c>
      <c r="Y242" s="7">
        <v>1</v>
      </c>
      <c r="Z242" s="46">
        <v>0</v>
      </c>
      <c r="AA242" s="47"/>
      <c r="AB242" s="47"/>
      <c r="AC242" s="47"/>
      <c r="AD242" s="47">
        <f t="shared" si="18"/>
        <v>0</v>
      </c>
      <c r="AE242" s="47"/>
      <c r="AF242" s="47"/>
      <c r="AG242" s="47"/>
      <c r="AH242" s="47"/>
      <c r="AI242" s="47">
        <f t="shared" si="20"/>
        <v>0</v>
      </c>
      <c r="AJ242" s="47"/>
    </row>
    <row r="243" spans="1:36" ht="14.45">
      <c r="A243" s="43" t="s">
        <v>216</v>
      </c>
      <c r="B243" s="43" t="s">
        <v>455</v>
      </c>
      <c r="C243" s="57">
        <v>22</v>
      </c>
      <c r="D243" s="57"/>
      <c r="E243" s="43" t="s">
        <v>456</v>
      </c>
      <c r="F243" s="43"/>
      <c r="G243" s="49" t="s">
        <v>46</v>
      </c>
      <c r="H243" s="43" t="s">
        <v>457</v>
      </c>
      <c r="I243" s="44">
        <v>45292</v>
      </c>
      <c r="J243" s="43" t="s">
        <v>72</v>
      </c>
      <c r="K243" s="43" t="s">
        <v>73</v>
      </c>
      <c r="L243" s="43"/>
      <c r="M243" s="43">
        <v>54</v>
      </c>
      <c r="N243" s="43" t="s">
        <v>50</v>
      </c>
      <c r="O243" s="43" t="s">
        <v>74</v>
      </c>
      <c r="P243" s="43" t="s">
        <v>75</v>
      </c>
      <c r="Q243" s="43" t="s">
        <v>225</v>
      </c>
      <c r="R243" s="43"/>
      <c r="S243" s="43"/>
      <c r="T243" s="43"/>
      <c r="U243" s="43">
        <f>VLOOKUP(E243,'[1]PIB Export Onderhoudsactiviteit'!$E$2:$AK$490,33,FALSE)</f>
        <v>0</v>
      </c>
      <c r="V243" s="43">
        <v>1</v>
      </c>
      <c r="W243" s="43" t="s">
        <v>64</v>
      </c>
      <c r="X243" s="43" t="s">
        <v>54</v>
      </c>
      <c r="Y243" s="7">
        <v>1</v>
      </c>
      <c r="Z243" s="46">
        <v>0</v>
      </c>
      <c r="AA243" s="47">
        <f>$Z243*$V243*$Y243</f>
        <v>0</v>
      </c>
      <c r="AB243" s="47">
        <f t="shared" si="19"/>
        <v>0</v>
      </c>
      <c r="AC243" s="47">
        <f t="shared" si="19"/>
        <v>0</v>
      </c>
      <c r="AD243" s="47">
        <f t="shared" si="18"/>
        <v>0</v>
      </c>
      <c r="AE243" s="47">
        <f t="shared" si="18"/>
        <v>0</v>
      </c>
      <c r="AF243" s="47">
        <f t="shared" si="18"/>
        <v>0</v>
      </c>
      <c r="AG243" s="47">
        <f t="shared" si="18"/>
        <v>0</v>
      </c>
      <c r="AH243" s="47">
        <f t="shared" si="20"/>
        <v>0</v>
      </c>
      <c r="AI243" s="47">
        <f t="shared" si="20"/>
        <v>0</v>
      </c>
      <c r="AJ243" s="47">
        <f t="shared" si="20"/>
        <v>0</v>
      </c>
    </row>
    <row r="244" spans="1:36" ht="14.45">
      <c r="A244" s="43" t="s">
        <v>216</v>
      </c>
      <c r="B244" s="43" t="s">
        <v>455</v>
      </c>
      <c r="C244" s="57">
        <v>22</v>
      </c>
      <c r="D244" s="57"/>
      <c r="E244" s="43" t="s">
        <v>456</v>
      </c>
      <c r="F244" s="43"/>
      <c r="G244" s="49" t="s">
        <v>46</v>
      </c>
      <c r="H244" s="43" t="s">
        <v>457</v>
      </c>
      <c r="I244" s="44">
        <v>45292</v>
      </c>
      <c r="J244" s="43" t="s">
        <v>78</v>
      </c>
      <c r="K244" s="43" t="s">
        <v>79</v>
      </c>
      <c r="L244" s="43"/>
      <c r="M244" s="43">
        <v>54</v>
      </c>
      <c r="N244" s="43" t="s">
        <v>50</v>
      </c>
      <c r="O244" s="43" t="s">
        <v>74</v>
      </c>
      <c r="P244" s="43" t="s">
        <v>75</v>
      </c>
      <c r="Q244" s="43" t="s">
        <v>225</v>
      </c>
      <c r="R244" s="43"/>
      <c r="S244" s="43"/>
      <c r="T244" s="43"/>
      <c r="U244" s="43">
        <f>VLOOKUP(E244,'[1]PIB Export Onderhoudsactiviteit'!$E$2:$AK$490,33,FALSE)</f>
        <v>0</v>
      </c>
      <c r="V244" s="43">
        <v>1</v>
      </c>
      <c r="W244" s="43" t="s">
        <v>64</v>
      </c>
      <c r="X244" s="43" t="s">
        <v>80</v>
      </c>
      <c r="Y244" s="7">
        <v>1</v>
      </c>
      <c r="Z244" s="46">
        <v>0</v>
      </c>
      <c r="AA244" s="47"/>
      <c r="AB244" s="47"/>
      <c r="AC244" s="47"/>
      <c r="AD244" s="47">
        <f t="shared" si="18"/>
        <v>0</v>
      </c>
      <c r="AE244" s="47"/>
      <c r="AF244" s="47"/>
      <c r="AG244" s="47"/>
      <c r="AH244" s="47"/>
      <c r="AI244" s="47">
        <f t="shared" si="20"/>
        <v>0</v>
      </c>
      <c r="AJ244" s="47"/>
    </row>
    <row r="245" spans="1:36" ht="14.45">
      <c r="A245" s="43" t="s">
        <v>216</v>
      </c>
      <c r="B245" s="43" t="s">
        <v>458</v>
      </c>
      <c r="C245" s="48">
        <v>23</v>
      </c>
      <c r="D245" s="43" t="s">
        <v>459</v>
      </c>
      <c r="E245" s="43" t="s">
        <v>460</v>
      </c>
      <c r="F245" s="43"/>
      <c r="G245" s="49" t="s">
        <v>46</v>
      </c>
      <c r="H245" s="43" t="s">
        <v>461</v>
      </c>
      <c r="I245" s="44">
        <v>45292</v>
      </c>
      <c r="J245" s="43" t="s">
        <v>72</v>
      </c>
      <c r="K245" s="43" t="s">
        <v>73</v>
      </c>
      <c r="L245" s="43"/>
      <c r="M245" s="43">
        <v>54</v>
      </c>
      <c r="N245" s="43" t="s">
        <v>50</v>
      </c>
      <c r="O245" s="43" t="s">
        <v>74</v>
      </c>
      <c r="P245" s="43" t="s">
        <v>75</v>
      </c>
      <c r="Q245" s="43" t="s">
        <v>225</v>
      </c>
      <c r="R245" s="43"/>
      <c r="S245" s="43"/>
      <c r="T245" s="43"/>
      <c r="U245" s="43">
        <f>VLOOKUP(E245,'[1]PIB Export Onderhoudsactiviteit'!$E$2:$AK$490,33,FALSE)</f>
        <v>0</v>
      </c>
      <c r="V245" s="43">
        <v>1</v>
      </c>
      <c r="W245" s="43" t="s">
        <v>64</v>
      </c>
      <c r="X245" s="43" t="s">
        <v>54</v>
      </c>
      <c r="Y245" s="7">
        <v>1</v>
      </c>
      <c r="Z245" s="46">
        <v>0</v>
      </c>
      <c r="AA245" s="47">
        <f>$Z245*$V245*$Y245</f>
        <v>0</v>
      </c>
      <c r="AB245" s="47">
        <f t="shared" si="19"/>
        <v>0</v>
      </c>
      <c r="AC245" s="47">
        <f t="shared" si="19"/>
        <v>0</v>
      </c>
      <c r="AD245" s="47">
        <f t="shared" si="18"/>
        <v>0</v>
      </c>
      <c r="AE245" s="47">
        <f t="shared" si="18"/>
        <v>0</v>
      </c>
      <c r="AF245" s="47">
        <f t="shared" si="18"/>
        <v>0</v>
      </c>
      <c r="AG245" s="47">
        <f t="shared" si="18"/>
        <v>0</v>
      </c>
      <c r="AH245" s="47">
        <f t="shared" si="20"/>
        <v>0</v>
      </c>
      <c r="AI245" s="47">
        <f t="shared" si="20"/>
        <v>0</v>
      </c>
      <c r="AJ245" s="47">
        <f t="shared" si="20"/>
        <v>0</v>
      </c>
    </row>
    <row r="246" spans="1:36" ht="14.45">
      <c r="A246" s="43" t="s">
        <v>216</v>
      </c>
      <c r="B246" s="43" t="s">
        <v>458</v>
      </c>
      <c r="C246" s="48">
        <v>23</v>
      </c>
      <c r="D246" s="43" t="s">
        <v>459</v>
      </c>
      <c r="E246" s="43" t="s">
        <v>460</v>
      </c>
      <c r="F246" s="43"/>
      <c r="G246" s="49" t="s">
        <v>46</v>
      </c>
      <c r="H246" s="43" t="s">
        <v>461</v>
      </c>
      <c r="I246" s="44">
        <v>45292</v>
      </c>
      <c r="J246" s="43" t="s">
        <v>78</v>
      </c>
      <c r="K246" s="43" t="s">
        <v>79</v>
      </c>
      <c r="L246" s="43"/>
      <c r="M246" s="43">
        <v>54</v>
      </c>
      <c r="N246" s="43" t="s">
        <v>50</v>
      </c>
      <c r="O246" s="43" t="s">
        <v>74</v>
      </c>
      <c r="P246" s="43" t="s">
        <v>75</v>
      </c>
      <c r="Q246" s="43" t="s">
        <v>225</v>
      </c>
      <c r="R246" s="43"/>
      <c r="S246" s="43"/>
      <c r="T246" s="43"/>
      <c r="U246" s="43">
        <f>VLOOKUP(E246,'[1]PIB Export Onderhoudsactiviteit'!$E$2:$AK$490,33,FALSE)</f>
        <v>0</v>
      </c>
      <c r="V246" s="43">
        <v>1</v>
      </c>
      <c r="W246" s="43" t="s">
        <v>64</v>
      </c>
      <c r="X246" s="43" t="s">
        <v>80</v>
      </c>
      <c r="Y246" s="7">
        <v>1</v>
      </c>
      <c r="Z246" s="46">
        <v>0</v>
      </c>
      <c r="AA246" s="47"/>
      <c r="AB246" s="47"/>
      <c r="AC246" s="47"/>
      <c r="AD246" s="47">
        <f t="shared" si="18"/>
        <v>0</v>
      </c>
      <c r="AE246" s="47"/>
      <c r="AF246" s="47"/>
      <c r="AG246" s="47"/>
      <c r="AH246" s="47"/>
      <c r="AI246" s="47">
        <f t="shared" si="20"/>
        <v>0</v>
      </c>
      <c r="AJ246" s="47"/>
    </row>
    <row r="247" spans="1:36" ht="14.45">
      <c r="A247" s="43" t="s">
        <v>216</v>
      </c>
      <c r="B247" s="43" t="s">
        <v>462</v>
      </c>
      <c r="C247" s="48">
        <v>23</v>
      </c>
      <c r="D247" s="43" t="s">
        <v>463</v>
      </c>
      <c r="E247" s="43" t="s">
        <v>464</v>
      </c>
      <c r="F247" s="43"/>
      <c r="G247" s="49" t="s">
        <v>46</v>
      </c>
      <c r="H247" s="43" t="s">
        <v>465</v>
      </c>
      <c r="I247" s="44">
        <v>45292</v>
      </c>
      <c r="J247" s="43" t="s">
        <v>72</v>
      </c>
      <c r="K247" s="43" t="s">
        <v>73</v>
      </c>
      <c r="L247" s="43"/>
      <c r="M247" s="43">
        <v>54</v>
      </c>
      <c r="N247" s="43" t="s">
        <v>50</v>
      </c>
      <c r="O247" s="43" t="s">
        <v>74</v>
      </c>
      <c r="P247" s="43" t="s">
        <v>75</v>
      </c>
      <c r="Q247" s="43" t="s">
        <v>233</v>
      </c>
      <c r="R247" s="43"/>
      <c r="S247" s="43"/>
      <c r="T247" s="43"/>
      <c r="U247" s="43">
        <f>VLOOKUP(E247,'[1]PIB Export Onderhoudsactiviteit'!$E$2:$AK$490,33,FALSE)</f>
        <v>0</v>
      </c>
      <c r="V247" s="43">
        <v>1</v>
      </c>
      <c r="W247" s="43" t="s">
        <v>64</v>
      </c>
      <c r="X247" s="43" t="s">
        <v>54</v>
      </c>
      <c r="Y247" s="7">
        <v>1</v>
      </c>
      <c r="Z247" s="46">
        <v>0</v>
      </c>
      <c r="AA247" s="47">
        <f>$Z247*$V247*$Y247</f>
        <v>0</v>
      </c>
      <c r="AB247" s="47">
        <f t="shared" si="19"/>
        <v>0</v>
      </c>
      <c r="AC247" s="47">
        <f t="shared" si="19"/>
        <v>0</v>
      </c>
      <c r="AD247" s="47">
        <f t="shared" si="18"/>
        <v>0</v>
      </c>
      <c r="AE247" s="47">
        <f t="shared" si="18"/>
        <v>0</v>
      </c>
      <c r="AF247" s="47">
        <f t="shared" si="18"/>
        <v>0</v>
      </c>
      <c r="AG247" s="47">
        <f t="shared" si="18"/>
        <v>0</v>
      </c>
      <c r="AH247" s="47">
        <f t="shared" si="20"/>
        <v>0</v>
      </c>
      <c r="AI247" s="47">
        <f t="shared" si="20"/>
        <v>0</v>
      </c>
      <c r="AJ247" s="47">
        <f t="shared" si="20"/>
        <v>0</v>
      </c>
    </row>
    <row r="248" spans="1:36" ht="14.45">
      <c r="A248" s="43" t="s">
        <v>216</v>
      </c>
      <c r="B248" s="43" t="s">
        <v>462</v>
      </c>
      <c r="C248" s="48">
        <v>23</v>
      </c>
      <c r="D248" s="43" t="s">
        <v>463</v>
      </c>
      <c r="E248" s="43" t="s">
        <v>464</v>
      </c>
      <c r="F248" s="43"/>
      <c r="G248" s="49" t="s">
        <v>46</v>
      </c>
      <c r="H248" s="43" t="s">
        <v>465</v>
      </c>
      <c r="I248" s="44">
        <v>45292</v>
      </c>
      <c r="J248" s="43" t="s">
        <v>78</v>
      </c>
      <c r="K248" s="43" t="s">
        <v>79</v>
      </c>
      <c r="L248" s="43"/>
      <c r="M248" s="43">
        <v>54</v>
      </c>
      <c r="N248" s="43" t="s">
        <v>50</v>
      </c>
      <c r="O248" s="43" t="s">
        <v>74</v>
      </c>
      <c r="P248" s="43" t="s">
        <v>75</v>
      </c>
      <c r="Q248" s="43" t="s">
        <v>233</v>
      </c>
      <c r="R248" s="43"/>
      <c r="S248" s="43"/>
      <c r="T248" s="43"/>
      <c r="U248" s="43">
        <f>VLOOKUP(E248,'[1]PIB Export Onderhoudsactiviteit'!$E$2:$AK$490,33,FALSE)</f>
        <v>0</v>
      </c>
      <c r="V248" s="43">
        <v>1</v>
      </c>
      <c r="W248" s="43" t="s">
        <v>64</v>
      </c>
      <c r="X248" s="43" t="s">
        <v>80</v>
      </c>
      <c r="Y248" s="7">
        <v>1</v>
      </c>
      <c r="Z248" s="46">
        <v>0</v>
      </c>
      <c r="AA248" s="47"/>
      <c r="AB248" s="47"/>
      <c r="AC248" s="47"/>
      <c r="AD248" s="47">
        <f t="shared" si="18"/>
        <v>0</v>
      </c>
      <c r="AE248" s="47"/>
      <c r="AF248" s="47"/>
      <c r="AG248" s="47"/>
      <c r="AH248" s="47"/>
      <c r="AI248" s="47">
        <f t="shared" si="20"/>
        <v>0</v>
      </c>
      <c r="AJ248" s="47"/>
    </row>
    <row r="249" spans="1:36" ht="14.45">
      <c r="A249" s="43" t="s">
        <v>216</v>
      </c>
      <c r="B249" s="43" t="s">
        <v>462</v>
      </c>
      <c r="C249" s="48">
        <v>23</v>
      </c>
      <c r="D249" s="43" t="s">
        <v>463</v>
      </c>
      <c r="E249" s="43" t="s">
        <v>466</v>
      </c>
      <c r="F249" s="43"/>
      <c r="G249" s="49" t="s">
        <v>46</v>
      </c>
      <c r="H249" s="43" t="s">
        <v>467</v>
      </c>
      <c r="I249" s="44">
        <v>45292</v>
      </c>
      <c r="J249" s="43" t="s">
        <v>72</v>
      </c>
      <c r="K249" s="43" t="s">
        <v>73</v>
      </c>
      <c r="L249" s="43"/>
      <c r="M249" s="43">
        <v>54</v>
      </c>
      <c r="N249" s="43" t="s">
        <v>50</v>
      </c>
      <c r="O249" s="43" t="s">
        <v>74</v>
      </c>
      <c r="P249" s="43" t="s">
        <v>75</v>
      </c>
      <c r="Q249" s="43" t="s">
        <v>233</v>
      </c>
      <c r="R249" s="43"/>
      <c r="S249" s="43"/>
      <c r="T249" s="43"/>
      <c r="U249" s="43">
        <f>VLOOKUP(E249,'[1]PIB Export Onderhoudsactiviteit'!$E$2:$AK$490,33,FALSE)</f>
        <v>0</v>
      </c>
      <c r="V249" s="43">
        <v>1</v>
      </c>
      <c r="W249" s="43" t="s">
        <v>64</v>
      </c>
      <c r="X249" s="43" t="s">
        <v>54</v>
      </c>
      <c r="Y249" s="7">
        <v>1</v>
      </c>
      <c r="Z249" s="46">
        <v>0</v>
      </c>
      <c r="AA249" s="47">
        <f>$Z249*$V249*$Y249</f>
        <v>0</v>
      </c>
      <c r="AB249" s="47">
        <f t="shared" si="19"/>
        <v>0</v>
      </c>
      <c r="AC249" s="47">
        <f t="shared" si="19"/>
        <v>0</v>
      </c>
      <c r="AD249" s="47">
        <f t="shared" si="18"/>
        <v>0</v>
      </c>
      <c r="AE249" s="47">
        <f t="shared" si="18"/>
        <v>0</v>
      </c>
      <c r="AF249" s="47">
        <f t="shared" si="18"/>
        <v>0</v>
      </c>
      <c r="AG249" s="47">
        <f t="shared" si="18"/>
        <v>0</v>
      </c>
      <c r="AH249" s="47">
        <f t="shared" si="20"/>
        <v>0</v>
      </c>
      <c r="AI249" s="47">
        <f t="shared" si="20"/>
        <v>0</v>
      </c>
      <c r="AJ249" s="47">
        <f t="shared" si="20"/>
        <v>0</v>
      </c>
    </row>
    <row r="250" spans="1:36" ht="14.45">
      <c r="A250" s="43" t="s">
        <v>216</v>
      </c>
      <c r="B250" s="43" t="s">
        <v>462</v>
      </c>
      <c r="C250" s="48">
        <v>23</v>
      </c>
      <c r="D250" s="43" t="s">
        <v>463</v>
      </c>
      <c r="E250" s="43" t="s">
        <v>466</v>
      </c>
      <c r="F250" s="43"/>
      <c r="G250" s="49" t="s">
        <v>46</v>
      </c>
      <c r="H250" s="43" t="s">
        <v>467</v>
      </c>
      <c r="I250" s="44">
        <v>45292</v>
      </c>
      <c r="J250" s="43" t="s">
        <v>78</v>
      </c>
      <c r="K250" s="43" t="s">
        <v>79</v>
      </c>
      <c r="L250" s="43"/>
      <c r="M250" s="43">
        <v>54</v>
      </c>
      <c r="N250" s="43" t="s">
        <v>50</v>
      </c>
      <c r="O250" s="43" t="s">
        <v>74</v>
      </c>
      <c r="P250" s="43" t="s">
        <v>75</v>
      </c>
      <c r="Q250" s="43" t="s">
        <v>233</v>
      </c>
      <c r="R250" s="43"/>
      <c r="S250" s="43"/>
      <c r="T250" s="43"/>
      <c r="U250" s="43">
        <f>VLOOKUP(E250,'[1]PIB Export Onderhoudsactiviteit'!$E$2:$AK$490,33,FALSE)</f>
        <v>0</v>
      </c>
      <c r="V250" s="43">
        <v>1</v>
      </c>
      <c r="W250" s="43" t="s">
        <v>64</v>
      </c>
      <c r="X250" s="43" t="s">
        <v>80</v>
      </c>
      <c r="Y250" s="7">
        <v>1</v>
      </c>
      <c r="Z250" s="46">
        <v>0</v>
      </c>
      <c r="AA250" s="47"/>
      <c r="AB250" s="47"/>
      <c r="AC250" s="47"/>
      <c r="AD250" s="47">
        <f t="shared" si="18"/>
        <v>0</v>
      </c>
      <c r="AE250" s="47"/>
      <c r="AF250" s="47"/>
      <c r="AG250" s="47"/>
      <c r="AH250" s="47"/>
      <c r="AI250" s="47">
        <f t="shared" si="20"/>
        <v>0</v>
      </c>
      <c r="AJ250" s="47"/>
    </row>
    <row r="251" spans="1:36" ht="14.45">
      <c r="A251" s="43" t="s">
        <v>216</v>
      </c>
      <c r="B251" s="43" t="s">
        <v>468</v>
      </c>
      <c r="C251" s="57">
        <v>23</v>
      </c>
      <c r="D251" s="57"/>
      <c r="E251" s="43" t="s">
        <v>469</v>
      </c>
      <c r="F251" s="43"/>
      <c r="G251" s="49" t="s">
        <v>46</v>
      </c>
      <c r="H251" s="43" t="s">
        <v>465</v>
      </c>
      <c r="I251" s="44">
        <v>45292</v>
      </c>
      <c r="J251" s="43" t="s">
        <v>72</v>
      </c>
      <c r="K251" s="43" t="s">
        <v>73</v>
      </c>
      <c r="L251" s="43"/>
      <c r="M251" s="43">
        <v>54</v>
      </c>
      <c r="N251" s="43" t="s">
        <v>50</v>
      </c>
      <c r="O251" s="43" t="s">
        <v>74</v>
      </c>
      <c r="P251" s="43" t="s">
        <v>75</v>
      </c>
      <c r="Q251" s="43" t="s">
        <v>233</v>
      </c>
      <c r="R251" s="43"/>
      <c r="S251" s="43"/>
      <c r="T251" s="43"/>
      <c r="U251" s="43">
        <f>VLOOKUP(E251,'[1]PIB Export Onderhoudsactiviteit'!$E$2:$AK$490,33,FALSE)</f>
        <v>0</v>
      </c>
      <c r="V251" s="43">
        <v>1</v>
      </c>
      <c r="W251" s="43" t="s">
        <v>64</v>
      </c>
      <c r="X251" s="43" t="s">
        <v>54</v>
      </c>
      <c r="Y251" s="7">
        <v>1</v>
      </c>
      <c r="Z251" s="46">
        <v>0</v>
      </c>
      <c r="AA251" s="47">
        <f>$Z251*$V251*$Y251</f>
        <v>0</v>
      </c>
      <c r="AB251" s="47">
        <f t="shared" si="19"/>
        <v>0</v>
      </c>
      <c r="AC251" s="47">
        <f t="shared" si="19"/>
        <v>0</v>
      </c>
      <c r="AD251" s="47">
        <f t="shared" si="18"/>
        <v>0</v>
      </c>
      <c r="AE251" s="47">
        <f t="shared" si="18"/>
        <v>0</v>
      </c>
      <c r="AF251" s="47">
        <f t="shared" si="18"/>
        <v>0</v>
      </c>
      <c r="AG251" s="47">
        <f t="shared" si="18"/>
        <v>0</v>
      </c>
      <c r="AH251" s="47">
        <f t="shared" si="20"/>
        <v>0</v>
      </c>
      <c r="AI251" s="47">
        <f t="shared" si="20"/>
        <v>0</v>
      </c>
      <c r="AJ251" s="47">
        <f t="shared" si="20"/>
        <v>0</v>
      </c>
    </row>
    <row r="252" spans="1:36" ht="14.45">
      <c r="A252" s="43" t="s">
        <v>216</v>
      </c>
      <c r="B252" s="43" t="s">
        <v>468</v>
      </c>
      <c r="C252" s="57">
        <v>23</v>
      </c>
      <c r="D252" s="57"/>
      <c r="E252" s="43" t="s">
        <v>469</v>
      </c>
      <c r="F252" s="43"/>
      <c r="G252" s="49" t="s">
        <v>46</v>
      </c>
      <c r="H252" s="43" t="s">
        <v>465</v>
      </c>
      <c r="I252" s="44">
        <v>45292</v>
      </c>
      <c r="J252" s="43" t="s">
        <v>78</v>
      </c>
      <c r="K252" s="43" t="s">
        <v>79</v>
      </c>
      <c r="L252" s="43"/>
      <c r="M252" s="43">
        <v>54</v>
      </c>
      <c r="N252" s="43" t="s">
        <v>50</v>
      </c>
      <c r="O252" s="43" t="s">
        <v>74</v>
      </c>
      <c r="P252" s="43" t="s">
        <v>75</v>
      </c>
      <c r="Q252" s="43" t="s">
        <v>233</v>
      </c>
      <c r="R252" s="43"/>
      <c r="S252" s="43"/>
      <c r="T252" s="43"/>
      <c r="U252" s="43">
        <f>VLOOKUP(E252,'[1]PIB Export Onderhoudsactiviteit'!$E$2:$AK$490,33,FALSE)</f>
        <v>0</v>
      </c>
      <c r="V252" s="43">
        <v>1</v>
      </c>
      <c r="W252" s="43" t="s">
        <v>64</v>
      </c>
      <c r="X252" s="43" t="s">
        <v>80</v>
      </c>
      <c r="Y252" s="7">
        <v>1</v>
      </c>
      <c r="Z252" s="46">
        <v>0</v>
      </c>
      <c r="AA252" s="47"/>
      <c r="AB252" s="47"/>
      <c r="AC252" s="47"/>
      <c r="AD252" s="47">
        <f t="shared" si="18"/>
        <v>0</v>
      </c>
      <c r="AE252" s="47"/>
      <c r="AF252" s="47"/>
      <c r="AG252" s="47"/>
      <c r="AH252" s="47"/>
      <c r="AI252" s="47">
        <f t="shared" si="20"/>
        <v>0</v>
      </c>
      <c r="AJ252" s="47"/>
    </row>
    <row r="253" spans="1:36" ht="14.45">
      <c r="A253" s="43" t="s">
        <v>216</v>
      </c>
      <c r="B253" s="43" t="s">
        <v>468</v>
      </c>
      <c r="C253" s="57">
        <v>23</v>
      </c>
      <c r="D253" s="57"/>
      <c r="E253" s="43" t="s">
        <v>470</v>
      </c>
      <c r="F253" s="43"/>
      <c r="G253" s="49" t="s">
        <v>46</v>
      </c>
      <c r="H253" s="43" t="s">
        <v>471</v>
      </c>
      <c r="I253" s="44">
        <v>45292</v>
      </c>
      <c r="J253" s="43" t="s">
        <v>72</v>
      </c>
      <c r="K253" s="43" t="s">
        <v>73</v>
      </c>
      <c r="L253" s="43"/>
      <c r="M253" s="43">
        <v>54</v>
      </c>
      <c r="N253" s="43" t="s">
        <v>50</v>
      </c>
      <c r="O253" s="43" t="s">
        <v>74</v>
      </c>
      <c r="P253" s="43" t="s">
        <v>75</v>
      </c>
      <c r="Q253" s="43" t="s">
        <v>233</v>
      </c>
      <c r="R253" s="43"/>
      <c r="S253" s="43"/>
      <c r="T253" s="43"/>
      <c r="U253" s="43">
        <f>VLOOKUP(E253,'[1]PIB Export Onderhoudsactiviteit'!$E$2:$AK$490,33,FALSE)</f>
        <v>0</v>
      </c>
      <c r="V253" s="43">
        <v>1</v>
      </c>
      <c r="W253" s="43" t="s">
        <v>64</v>
      </c>
      <c r="X253" s="43" t="s">
        <v>54</v>
      </c>
      <c r="Y253" s="7">
        <v>1</v>
      </c>
      <c r="Z253" s="46">
        <v>0</v>
      </c>
      <c r="AA253" s="47">
        <f>$Z253*$V253*$Y253</f>
        <v>0</v>
      </c>
      <c r="AB253" s="47">
        <f t="shared" si="19"/>
        <v>0</v>
      </c>
      <c r="AC253" s="47">
        <f t="shared" si="19"/>
        <v>0</v>
      </c>
      <c r="AD253" s="47">
        <f t="shared" si="18"/>
        <v>0</v>
      </c>
      <c r="AE253" s="47">
        <f t="shared" si="18"/>
        <v>0</v>
      </c>
      <c r="AF253" s="47">
        <f t="shared" si="18"/>
        <v>0</v>
      </c>
      <c r="AG253" s="47">
        <f t="shared" si="18"/>
        <v>0</v>
      </c>
      <c r="AH253" s="47">
        <f t="shared" si="20"/>
        <v>0</v>
      </c>
      <c r="AI253" s="47">
        <f t="shared" si="20"/>
        <v>0</v>
      </c>
      <c r="AJ253" s="47">
        <f t="shared" si="20"/>
        <v>0</v>
      </c>
    </row>
    <row r="254" spans="1:36" ht="14.45">
      <c r="A254" s="43" t="s">
        <v>216</v>
      </c>
      <c r="B254" s="43" t="s">
        <v>468</v>
      </c>
      <c r="C254" s="57">
        <v>23</v>
      </c>
      <c r="D254" s="57"/>
      <c r="E254" s="43" t="s">
        <v>470</v>
      </c>
      <c r="F254" s="43"/>
      <c r="G254" s="49" t="s">
        <v>46</v>
      </c>
      <c r="H254" s="43" t="s">
        <v>471</v>
      </c>
      <c r="I254" s="44">
        <v>45292</v>
      </c>
      <c r="J254" s="43" t="s">
        <v>78</v>
      </c>
      <c r="K254" s="43" t="s">
        <v>79</v>
      </c>
      <c r="L254" s="43"/>
      <c r="M254" s="43">
        <v>54</v>
      </c>
      <c r="N254" s="43" t="s">
        <v>50</v>
      </c>
      <c r="O254" s="43" t="s">
        <v>74</v>
      </c>
      <c r="P254" s="43" t="s">
        <v>75</v>
      </c>
      <c r="Q254" s="43" t="s">
        <v>233</v>
      </c>
      <c r="R254" s="43"/>
      <c r="S254" s="43"/>
      <c r="T254" s="43"/>
      <c r="U254" s="43">
        <f>VLOOKUP(E254,'[1]PIB Export Onderhoudsactiviteit'!$E$2:$AK$490,33,FALSE)</f>
        <v>0</v>
      </c>
      <c r="V254" s="43">
        <v>1</v>
      </c>
      <c r="W254" s="43" t="s">
        <v>64</v>
      </c>
      <c r="X254" s="43" t="s">
        <v>80</v>
      </c>
      <c r="Y254" s="7">
        <v>1</v>
      </c>
      <c r="Z254" s="46">
        <v>0</v>
      </c>
      <c r="AA254" s="47"/>
      <c r="AB254" s="47"/>
      <c r="AC254" s="47"/>
      <c r="AD254" s="47">
        <f t="shared" si="18"/>
        <v>0</v>
      </c>
      <c r="AE254" s="47"/>
      <c r="AF254" s="47"/>
      <c r="AG254" s="47"/>
      <c r="AH254" s="47"/>
      <c r="AI254" s="47">
        <f t="shared" si="20"/>
        <v>0</v>
      </c>
      <c r="AJ254" s="47"/>
    </row>
    <row r="255" spans="1:36" ht="14.45">
      <c r="A255" s="43" t="s">
        <v>216</v>
      </c>
      <c r="B255" s="43" t="s">
        <v>472</v>
      </c>
      <c r="C255" s="57">
        <v>23</v>
      </c>
      <c r="D255" s="57"/>
      <c r="E255" s="43" t="s">
        <v>473</v>
      </c>
      <c r="F255" s="43"/>
      <c r="G255" s="49" t="s">
        <v>46</v>
      </c>
      <c r="H255" s="43" t="s">
        <v>474</v>
      </c>
      <c r="I255" s="44">
        <v>45292</v>
      </c>
      <c r="J255" s="43" t="s">
        <v>72</v>
      </c>
      <c r="K255" s="43" t="s">
        <v>73</v>
      </c>
      <c r="L255" s="43"/>
      <c r="M255" s="43">
        <v>54</v>
      </c>
      <c r="N255" s="43" t="s">
        <v>50</v>
      </c>
      <c r="O255" s="43" t="s">
        <v>74</v>
      </c>
      <c r="P255" s="43" t="s">
        <v>75</v>
      </c>
      <c r="Q255" s="43" t="s">
        <v>225</v>
      </c>
      <c r="R255" s="43"/>
      <c r="S255" s="43"/>
      <c r="T255" s="43"/>
      <c r="U255" s="43">
        <f>VLOOKUP(E255,'[1]PIB Export Onderhoudsactiviteit'!$E$2:$AK$490,33,FALSE)</f>
        <v>0</v>
      </c>
      <c r="V255" s="43">
        <v>1</v>
      </c>
      <c r="W255" s="43" t="s">
        <v>64</v>
      </c>
      <c r="X255" s="43" t="s">
        <v>54</v>
      </c>
      <c r="Y255" s="7">
        <v>1</v>
      </c>
      <c r="Z255" s="46">
        <v>0</v>
      </c>
      <c r="AA255" s="47">
        <f>$Z255*$V255*$Y255</f>
        <v>0</v>
      </c>
      <c r="AB255" s="47">
        <f t="shared" si="19"/>
        <v>0</v>
      </c>
      <c r="AC255" s="47">
        <f t="shared" si="19"/>
        <v>0</v>
      </c>
      <c r="AD255" s="47">
        <f t="shared" si="18"/>
        <v>0</v>
      </c>
      <c r="AE255" s="47">
        <f t="shared" si="18"/>
        <v>0</v>
      </c>
      <c r="AF255" s="47">
        <f t="shared" si="18"/>
        <v>0</v>
      </c>
      <c r="AG255" s="47">
        <f t="shared" si="18"/>
        <v>0</v>
      </c>
      <c r="AH255" s="47">
        <f t="shared" si="20"/>
        <v>0</v>
      </c>
      <c r="AI255" s="47">
        <f t="shared" si="20"/>
        <v>0</v>
      </c>
      <c r="AJ255" s="47">
        <f t="shared" si="20"/>
        <v>0</v>
      </c>
    </row>
    <row r="256" spans="1:36" ht="14.45">
      <c r="A256" s="43" t="s">
        <v>216</v>
      </c>
      <c r="B256" s="43" t="s">
        <v>472</v>
      </c>
      <c r="C256" s="57">
        <v>23</v>
      </c>
      <c r="D256" s="57"/>
      <c r="E256" s="43" t="s">
        <v>473</v>
      </c>
      <c r="F256" s="43"/>
      <c r="G256" s="49" t="s">
        <v>46</v>
      </c>
      <c r="H256" s="43" t="s">
        <v>474</v>
      </c>
      <c r="I256" s="44">
        <v>45292</v>
      </c>
      <c r="J256" s="43" t="s">
        <v>78</v>
      </c>
      <c r="K256" s="43" t="s">
        <v>79</v>
      </c>
      <c r="L256" s="43"/>
      <c r="M256" s="43">
        <v>54</v>
      </c>
      <c r="N256" s="43" t="s">
        <v>50</v>
      </c>
      <c r="O256" s="43" t="s">
        <v>74</v>
      </c>
      <c r="P256" s="43" t="s">
        <v>75</v>
      </c>
      <c r="Q256" s="43" t="s">
        <v>225</v>
      </c>
      <c r="R256" s="43"/>
      <c r="S256" s="43"/>
      <c r="T256" s="43"/>
      <c r="U256" s="43">
        <f>VLOOKUP(E256,'[1]PIB Export Onderhoudsactiviteit'!$E$2:$AK$490,33,FALSE)</f>
        <v>0</v>
      </c>
      <c r="V256" s="43">
        <v>1</v>
      </c>
      <c r="W256" s="43" t="s">
        <v>64</v>
      </c>
      <c r="X256" s="43" t="s">
        <v>80</v>
      </c>
      <c r="Y256" s="7">
        <v>1</v>
      </c>
      <c r="Z256" s="46">
        <v>0</v>
      </c>
      <c r="AA256" s="47"/>
      <c r="AB256" s="47"/>
      <c r="AC256" s="47"/>
      <c r="AD256" s="47">
        <f t="shared" si="18"/>
        <v>0</v>
      </c>
      <c r="AE256" s="47"/>
      <c r="AF256" s="47"/>
      <c r="AG256" s="47"/>
      <c r="AH256" s="47"/>
      <c r="AI256" s="47">
        <f t="shared" si="20"/>
        <v>0</v>
      </c>
      <c r="AJ256" s="47"/>
    </row>
    <row r="257" spans="1:36" ht="14.45">
      <c r="A257" s="43" t="s">
        <v>216</v>
      </c>
      <c r="B257" s="43" t="s">
        <v>475</v>
      </c>
      <c r="C257" s="57">
        <v>23</v>
      </c>
      <c r="D257" s="57"/>
      <c r="E257" s="43" t="s">
        <v>476</v>
      </c>
      <c r="F257" s="43"/>
      <c r="G257" s="49" t="s">
        <v>46</v>
      </c>
      <c r="H257" s="43" t="s">
        <v>477</v>
      </c>
      <c r="I257" s="44">
        <v>45292</v>
      </c>
      <c r="J257" s="43" t="s">
        <v>72</v>
      </c>
      <c r="K257" s="43" t="s">
        <v>73</v>
      </c>
      <c r="L257" s="43"/>
      <c r="M257" s="43">
        <v>54</v>
      </c>
      <c r="N257" s="43" t="s">
        <v>50</v>
      </c>
      <c r="O257" s="43" t="s">
        <v>74</v>
      </c>
      <c r="P257" s="43" t="s">
        <v>75</v>
      </c>
      <c r="Q257" s="43" t="s">
        <v>225</v>
      </c>
      <c r="R257" s="43"/>
      <c r="S257" s="43"/>
      <c r="T257" s="43"/>
      <c r="U257" s="43">
        <f>VLOOKUP(E257,'[1]PIB Export Onderhoudsactiviteit'!$E$2:$AK$490,33,FALSE)</f>
        <v>0</v>
      </c>
      <c r="V257" s="43">
        <v>1</v>
      </c>
      <c r="W257" s="43" t="s">
        <v>64</v>
      </c>
      <c r="X257" s="43" t="s">
        <v>54</v>
      </c>
      <c r="Y257" s="7">
        <v>1</v>
      </c>
      <c r="Z257" s="46">
        <v>0</v>
      </c>
      <c r="AA257" s="47">
        <f>$Z257*$V257*$Y257</f>
        <v>0</v>
      </c>
      <c r="AB257" s="47">
        <f t="shared" si="19"/>
        <v>0</v>
      </c>
      <c r="AC257" s="47">
        <f t="shared" si="19"/>
        <v>0</v>
      </c>
      <c r="AD257" s="47">
        <f t="shared" si="18"/>
        <v>0</v>
      </c>
      <c r="AE257" s="47">
        <f t="shared" si="18"/>
        <v>0</v>
      </c>
      <c r="AF257" s="47">
        <f t="shared" si="18"/>
        <v>0</v>
      </c>
      <c r="AG257" s="47">
        <f t="shared" si="18"/>
        <v>0</v>
      </c>
      <c r="AH257" s="47">
        <f t="shared" si="20"/>
        <v>0</v>
      </c>
      <c r="AI257" s="47">
        <f t="shared" si="20"/>
        <v>0</v>
      </c>
      <c r="AJ257" s="47">
        <f t="shared" si="20"/>
        <v>0</v>
      </c>
    </row>
    <row r="258" spans="1:36" ht="14.45">
      <c r="A258" s="43" t="s">
        <v>216</v>
      </c>
      <c r="B258" s="43" t="s">
        <v>475</v>
      </c>
      <c r="C258" s="57">
        <v>23</v>
      </c>
      <c r="D258" s="57"/>
      <c r="E258" s="43" t="s">
        <v>476</v>
      </c>
      <c r="F258" s="43"/>
      <c r="G258" s="49" t="s">
        <v>46</v>
      </c>
      <c r="H258" s="43" t="s">
        <v>477</v>
      </c>
      <c r="I258" s="44">
        <v>45292</v>
      </c>
      <c r="J258" s="43" t="s">
        <v>78</v>
      </c>
      <c r="K258" s="43" t="s">
        <v>79</v>
      </c>
      <c r="L258" s="43"/>
      <c r="M258" s="43">
        <v>54</v>
      </c>
      <c r="N258" s="43" t="s">
        <v>50</v>
      </c>
      <c r="O258" s="43" t="s">
        <v>74</v>
      </c>
      <c r="P258" s="43" t="s">
        <v>75</v>
      </c>
      <c r="Q258" s="43" t="s">
        <v>225</v>
      </c>
      <c r="R258" s="43"/>
      <c r="S258" s="43"/>
      <c r="T258" s="43"/>
      <c r="U258" s="43">
        <f>VLOOKUP(E258,'[1]PIB Export Onderhoudsactiviteit'!$E$2:$AK$490,33,FALSE)</f>
        <v>0</v>
      </c>
      <c r="V258" s="43">
        <v>1</v>
      </c>
      <c r="W258" s="43" t="s">
        <v>64</v>
      </c>
      <c r="X258" s="43" t="s">
        <v>80</v>
      </c>
      <c r="Y258" s="7">
        <v>1</v>
      </c>
      <c r="Z258" s="46">
        <v>0</v>
      </c>
      <c r="AA258" s="47"/>
      <c r="AB258" s="47"/>
      <c r="AC258" s="47"/>
      <c r="AD258" s="47">
        <f t="shared" si="18"/>
        <v>0</v>
      </c>
      <c r="AE258" s="47"/>
      <c r="AF258" s="47"/>
      <c r="AG258" s="47"/>
      <c r="AH258" s="47"/>
      <c r="AI258" s="47">
        <f t="shared" si="20"/>
        <v>0</v>
      </c>
      <c r="AJ258" s="47"/>
    </row>
    <row r="259" spans="1:36" ht="14.45">
      <c r="A259" s="43" t="s">
        <v>216</v>
      </c>
      <c r="B259" s="43" t="s">
        <v>475</v>
      </c>
      <c r="C259" s="57">
        <v>23</v>
      </c>
      <c r="D259" s="57"/>
      <c r="E259" s="43" t="s">
        <v>478</v>
      </c>
      <c r="F259" s="43"/>
      <c r="G259" s="49" t="s">
        <v>46</v>
      </c>
      <c r="H259" s="43" t="s">
        <v>479</v>
      </c>
      <c r="I259" s="44">
        <v>45292</v>
      </c>
      <c r="J259" s="43" t="s">
        <v>72</v>
      </c>
      <c r="K259" s="43" t="s">
        <v>73</v>
      </c>
      <c r="L259" s="43"/>
      <c r="M259" s="43">
        <v>54</v>
      </c>
      <c r="N259" s="43" t="s">
        <v>50</v>
      </c>
      <c r="O259" s="43" t="s">
        <v>74</v>
      </c>
      <c r="P259" s="43" t="s">
        <v>75</v>
      </c>
      <c r="Q259" s="43" t="s">
        <v>225</v>
      </c>
      <c r="R259" s="43"/>
      <c r="S259" s="43"/>
      <c r="T259" s="43"/>
      <c r="U259" s="43">
        <f>VLOOKUP(E259,'[1]PIB Export Onderhoudsactiviteit'!$E$2:$AK$490,33,FALSE)</f>
        <v>0</v>
      </c>
      <c r="V259" s="43">
        <v>1</v>
      </c>
      <c r="W259" s="43" t="s">
        <v>64</v>
      </c>
      <c r="X259" s="43" t="s">
        <v>54</v>
      </c>
      <c r="Y259" s="7">
        <v>1</v>
      </c>
      <c r="Z259" s="46">
        <v>0</v>
      </c>
      <c r="AA259" s="47">
        <f>$Z259*$V259*$Y259</f>
        <v>0</v>
      </c>
      <c r="AB259" s="47">
        <f t="shared" si="19"/>
        <v>0</v>
      </c>
      <c r="AC259" s="47">
        <f t="shared" si="19"/>
        <v>0</v>
      </c>
      <c r="AD259" s="47">
        <f t="shared" si="18"/>
        <v>0</v>
      </c>
      <c r="AE259" s="47">
        <f t="shared" si="18"/>
        <v>0</v>
      </c>
      <c r="AF259" s="47">
        <f t="shared" si="18"/>
        <v>0</v>
      </c>
      <c r="AG259" s="47">
        <f t="shared" si="18"/>
        <v>0</v>
      </c>
      <c r="AH259" s="47">
        <f t="shared" si="20"/>
        <v>0</v>
      </c>
      <c r="AI259" s="47">
        <f t="shared" si="20"/>
        <v>0</v>
      </c>
      <c r="AJ259" s="47">
        <f t="shared" si="20"/>
        <v>0</v>
      </c>
    </row>
    <row r="260" spans="1:36" ht="14.45">
      <c r="A260" s="43" t="s">
        <v>216</v>
      </c>
      <c r="B260" s="43" t="s">
        <v>475</v>
      </c>
      <c r="C260" s="57">
        <v>23</v>
      </c>
      <c r="D260" s="57"/>
      <c r="E260" s="43" t="s">
        <v>478</v>
      </c>
      <c r="F260" s="43"/>
      <c r="G260" s="49" t="s">
        <v>46</v>
      </c>
      <c r="H260" s="43" t="s">
        <v>479</v>
      </c>
      <c r="I260" s="44">
        <v>45292</v>
      </c>
      <c r="J260" s="43" t="s">
        <v>78</v>
      </c>
      <c r="K260" s="43" t="s">
        <v>79</v>
      </c>
      <c r="L260" s="43"/>
      <c r="M260" s="43">
        <v>54</v>
      </c>
      <c r="N260" s="43" t="s">
        <v>50</v>
      </c>
      <c r="O260" s="43" t="s">
        <v>74</v>
      </c>
      <c r="P260" s="43" t="s">
        <v>75</v>
      </c>
      <c r="Q260" s="43" t="s">
        <v>225</v>
      </c>
      <c r="R260" s="43"/>
      <c r="S260" s="43"/>
      <c r="T260" s="43"/>
      <c r="U260" s="43">
        <f>VLOOKUP(E260,'[1]PIB Export Onderhoudsactiviteit'!$E$2:$AK$490,33,FALSE)</f>
        <v>0</v>
      </c>
      <c r="V260" s="43">
        <v>1</v>
      </c>
      <c r="W260" s="43" t="s">
        <v>64</v>
      </c>
      <c r="X260" s="43" t="s">
        <v>80</v>
      </c>
      <c r="Y260" s="7">
        <v>1</v>
      </c>
      <c r="Z260" s="46">
        <v>0</v>
      </c>
      <c r="AA260" s="47"/>
      <c r="AB260" s="47"/>
      <c r="AC260" s="47"/>
      <c r="AD260" s="47">
        <f t="shared" si="18"/>
        <v>0</v>
      </c>
      <c r="AE260" s="47"/>
      <c r="AF260" s="47"/>
      <c r="AG260" s="47"/>
      <c r="AH260" s="47"/>
      <c r="AI260" s="47">
        <f t="shared" si="20"/>
        <v>0</v>
      </c>
      <c r="AJ260" s="47"/>
    </row>
    <row r="261" spans="1:36" ht="14.45">
      <c r="A261" s="43" t="s">
        <v>216</v>
      </c>
      <c r="B261" s="43" t="s">
        <v>475</v>
      </c>
      <c r="C261" s="57">
        <v>23</v>
      </c>
      <c r="D261" s="57"/>
      <c r="E261" s="43" t="s">
        <v>480</v>
      </c>
      <c r="F261" s="43"/>
      <c r="G261" s="50" t="s">
        <v>121</v>
      </c>
      <c r="H261" s="43" t="s">
        <v>481</v>
      </c>
      <c r="I261" s="44">
        <v>45292</v>
      </c>
      <c r="J261" s="43" t="s">
        <v>72</v>
      </c>
      <c r="K261" s="43" t="s">
        <v>73</v>
      </c>
      <c r="L261" s="43" t="s">
        <v>482</v>
      </c>
      <c r="M261" s="43">
        <v>54</v>
      </c>
      <c r="N261" s="43" t="s">
        <v>50</v>
      </c>
      <c r="O261" s="43" t="s">
        <v>74</v>
      </c>
      <c r="P261" s="43" t="s">
        <v>75</v>
      </c>
      <c r="Q261" s="43"/>
      <c r="R261" s="43"/>
      <c r="S261" s="43"/>
      <c r="T261" s="43"/>
      <c r="U261" s="43">
        <f>VLOOKUP(E261,'[1]PIB Export Onderhoudsactiviteit'!$E$2:$AK$490,33,FALSE)</f>
        <v>0</v>
      </c>
      <c r="V261" s="43">
        <v>1</v>
      </c>
      <c r="W261" s="43" t="s">
        <v>64</v>
      </c>
      <c r="X261" s="43" t="s">
        <v>54</v>
      </c>
      <c r="Y261" s="7">
        <v>1</v>
      </c>
      <c r="Z261" s="46">
        <v>0</v>
      </c>
      <c r="AA261" s="47">
        <f>$Z261*$V261*$Y261</f>
        <v>0</v>
      </c>
      <c r="AB261" s="47">
        <f t="shared" si="19"/>
        <v>0</v>
      </c>
      <c r="AC261" s="47">
        <f t="shared" si="19"/>
        <v>0</v>
      </c>
      <c r="AD261" s="47">
        <f t="shared" si="18"/>
        <v>0</v>
      </c>
      <c r="AE261" s="47">
        <f t="shared" si="18"/>
        <v>0</v>
      </c>
      <c r="AF261" s="47">
        <f t="shared" si="18"/>
        <v>0</v>
      </c>
      <c r="AG261" s="47">
        <f t="shared" si="18"/>
        <v>0</v>
      </c>
      <c r="AH261" s="47">
        <f t="shared" si="20"/>
        <v>0</v>
      </c>
      <c r="AI261" s="47">
        <f t="shared" si="20"/>
        <v>0</v>
      </c>
      <c r="AJ261" s="47">
        <f t="shared" si="20"/>
        <v>0</v>
      </c>
    </row>
    <row r="262" spans="1:36" ht="14.45">
      <c r="A262" s="43" t="s">
        <v>216</v>
      </c>
      <c r="B262" s="43" t="s">
        <v>475</v>
      </c>
      <c r="C262" s="57">
        <v>23</v>
      </c>
      <c r="D262" s="57"/>
      <c r="E262" s="43" t="s">
        <v>480</v>
      </c>
      <c r="F262" s="43"/>
      <c r="G262" s="50" t="s">
        <v>121</v>
      </c>
      <c r="H262" s="43" t="s">
        <v>481</v>
      </c>
      <c r="I262" s="44">
        <v>45292</v>
      </c>
      <c r="J262" s="43" t="s">
        <v>78</v>
      </c>
      <c r="K262" s="43" t="s">
        <v>79</v>
      </c>
      <c r="L262" s="43" t="s">
        <v>482</v>
      </c>
      <c r="M262" s="43">
        <v>54</v>
      </c>
      <c r="N262" s="43" t="s">
        <v>50</v>
      </c>
      <c r="O262" s="43" t="s">
        <v>74</v>
      </c>
      <c r="P262" s="43" t="s">
        <v>75</v>
      </c>
      <c r="Q262" s="43"/>
      <c r="R262" s="43"/>
      <c r="S262" s="43"/>
      <c r="T262" s="43"/>
      <c r="U262" s="43">
        <f>VLOOKUP(E262,'[1]PIB Export Onderhoudsactiviteit'!$E$2:$AK$490,33,FALSE)</f>
        <v>0</v>
      </c>
      <c r="V262" s="43">
        <v>1</v>
      </c>
      <c r="W262" s="43" t="s">
        <v>64</v>
      </c>
      <c r="X262" s="43" t="s">
        <v>80</v>
      </c>
      <c r="Y262" s="7">
        <v>1</v>
      </c>
      <c r="Z262" s="46">
        <v>0</v>
      </c>
      <c r="AA262" s="47"/>
      <c r="AB262" s="47"/>
      <c r="AC262" s="47"/>
      <c r="AD262" s="47">
        <f t="shared" si="19"/>
        <v>0</v>
      </c>
      <c r="AE262" s="47"/>
      <c r="AF262" s="47"/>
      <c r="AG262" s="47"/>
      <c r="AH262" s="47"/>
      <c r="AI262" s="47">
        <f t="shared" si="20"/>
        <v>0</v>
      </c>
      <c r="AJ262" s="47"/>
    </row>
    <row r="263" spans="1:36" ht="14.45">
      <c r="A263" s="43" t="s">
        <v>216</v>
      </c>
      <c r="B263" s="43" t="s">
        <v>483</v>
      </c>
      <c r="C263" s="57">
        <v>24</v>
      </c>
      <c r="D263" s="57"/>
      <c r="E263" s="43" t="s">
        <v>484</v>
      </c>
      <c r="F263" s="43"/>
      <c r="G263" s="49" t="s">
        <v>46</v>
      </c>
      <c r="H263" s="43" t="s">
        <v>485</v>
      </c>
      <c r="I263" s="44">
        <v>45292</v>
      </c>
      <c r="J263" s="43" t="s">
        <v>72</v>
      </c>
      <c r="K263" s="43" t="s">
        <v>73</v>
      </c>
      <c r="L263" s="43"/>
      <c r="M263" s="43">
        <v>54</v>
      </c>
      <c r="N263" s="43" t="s">
        <v>50</v>
      </c>
      <c r="O263" s="43" t="s">
        <v>74</v>
      </c>
      <c r="P263" s="43" t="s">
        <v>75</v>
      </c>
      <c r="Q263" s="43" t="s">
        <v>233</v>
      </c>
      <c r="R263" s="43"/>
      <c r="S263" s="43"/>
      <c r="T263" s="43"/>
      <c r="U263" s="43">
        <f>VLOOKUP(E263,'[1]PIB Export Onderhoudsactiviteit'!$E$2:$AK$490,33,FALSE)</f>
        <v>0</v>
      </c>
      <c r="V263" s="43">
        <v>1</v>
      </c>
      <c r="W263" s="43" t="s">
        <v>64</v>
      </c>
      <c r="X263" s="43" t="s">
        <v>54</v>
      </c>
      <c r="Y263" s="7">
        <v>1</v>
      </c>
      <c r="Z263" s="46">
        <v>0</v>
      </c>
      <c r="AA263" s="47">
        <f>$Z263*$V263*$Y263</f>
        <v>0</v>
      </c>
      <c r="AB263" s="47">
        <f t="shared" ref="AA263:AD326" si="21">$Z263*$V263*$Y263</f>
        <v>0</v>
      </c>
      <c r="AC263" s="47">
        <f t="shared" si="21"/>
        <v>0</v>
      </c>
      <c r="AD263" s="47">
        <f t="shared" si="21"/>
        <v>0</v>
      </c>
      <c r="AE263" s="47">
        <f t="shared" ref="AE263:AI326" si="22">$Z263*$V263*$Y263</f>
        <v>0</v>
      </c>
      <c r="AF263" s="47">
        <f t="shared" si="22"/>
        <v>0</v>
      </c>
      <c r="AG263" s="47">
        <f t="shared" si="22"/>
        <v>0</v>
      </c>
      <c r="AH263" s="47">
        <f t="shared" si="20"/>
        <v>0</v>
      </c>
      <c r="AI263" s="47">
        <f t="shared" si="20"/>
        <v>0</v>
      </c>
      <c r="AJ263" s="47">
        <f t="shared" si="20"/>
        <v>0</v>
      </c>
    </row>
    <row r="264" spans="1:36" ht="14.45">
      <c r="A264" s="43" t="s">
        <v>216</v>
      </c>
      <c r="B264" s="43" t="s">
        <v>483</v>
      </c>
      <c r="C264" s="57">
        <v>24</v>
      </c>
      <c r="D264" s="57"/>
      <c r="E264" s="43" t="s">
        <v>484</v>
      </c>
      <c r="F264" s="43"/>
      <c r="G264" s="49" t="s">
        <v>46</v>
      </c>
      <c r="H264" s="43" t="s">
        <v>485</v>
      </c>
      <c r="I264" s="44">
        <v>45292</v>
      </c>
      <c r="J264" s="43" t="s">
        <v>78</v>
      </c>
      <c r="K264" s="43" t="s">
        <v>79</v>
      </c>
      <c r="L264" s="43"/>
      <c r="M264" s="43">
        <v>54</v>
      </c>
      <c r="N264" s="43" t="s">
        <v>50</v>
      </c>
      <c r="O264" s="43" t="s">
        <v>74</v>
      </c>
      <c r="P264" s="43" t="s">
        <v>75</v>
      </c>
      <c r="Q264" s="43" t="s">
        <v>233</v>
      </c>
      <c r="R264" s="43"/>
      <c r="S264" s="43"/>
      <c r="T264" s="43"/>
      <c r="U264" s="43">
        <f>VLOOKUP(E264,'[1]PIB Export Onderhoudsactiviteit'!$E$2:$AK$490,33,FALSE)</f>
        <v>0</v>
      </c>
      <c r="V264" s="43">
        <v>1</v>
      </c>
      <c r="W264" s="43" t="s">
        <v>64</v>
      </c>
      <c r="X264" s="43" t="s">
        <v>80</v>
      </c>
      <c r="Y264" s="7">
        <v>1</v>
      </c>
      <c r="Z264" s="46">
        <v>0</v>
      </c>
      <c r="AA264" s="47"/>
      <c r="AB264" s="47"/>
      <c r="AC264" s="47"/>
      <c r="AD264" s="47">
        <f t="shared" si="21"/>
        <v>0</v>
      </c>
      <c r="AE264" s="47"/>
      <c r="AF264" s="47"/>
      <c r="AG264" s="47"/>
      <c r="AH264" s="47"/>
      <c r="AI264" s="47">
        <f t="shared" si="20"/>
        <v>0</v>
      </c>
      <c r="AJ264" s="47"/>
    </row>
    <row r="265" spans="1:36" ht="14.45">
      <c r="A265" s="43" t="s">
        <v>216</v>
      </c>
      <c r="B265" s="43" t="s">
        <v>486</v>
      </c>
      <c r="C265" s="48">
        <v>24</v>
      </c>
      <c r="D265" s="43" t="s">
        <v>487</v>
      </c>
      <c r="E265" s="43" t="s">
        <v>488</v>
      </c>
      <c r="F265" s="43"/>
      <c r="G265" s="50" t="s">
        <v>121</v>
      </c>
      <c r="H265" s="43" t="s">
        <v>489</v>
      </c>
      <c r="I265" s="44">
        <v>45292</v>
      </c>
      <c r="J265" s="43" t="s">
        <v>72</v>
      </c>
      <c r="K265" s="43" t="s">
        <v>73</v>
      </c>
      <c r="L265" s="43"/>
      <c r="M265" s="43">
        <v>54</v>
      </c>
      <c r="N265" s="43" t="s">
        <v>50</v>
      </c>
      <c r="O265" s="43" t="s">
        <v>74</v>
      </c>
      <c r="P265" s="43" t="s">
        <v>75</v>
      </c>
      <c r="Q265" s="43" t="s">
        <v>225</v>
      </c>
      <c r="R265" s="43"/>
      <c r="S265" s="43"/>
      <c r="T265" s="43"/>
      <c r="U265" s="43">
        <f>VLOOKUP(E265,'[1]PIB Export Onderhoudsactiviteit'!$E$2:$AK$490,33,FALSE)</f>
        <v>0</v>
      </c>
      <c r="V265" s="43">
        <v>1</v>
      </c>
      <c r="W265" s="43" t="s">
        <v>64</v>
      </c>
      <c r="X265" s="43" t="s">
        <v>54</v>
      </c>
      <c r="Y265" s="7">
        <v>1</v>
      </c>
      <c r="Z265" s="46">
        <v>0</v>
      </c>
      <c r="AA265" s="47">
        <f>$Z265*$V265*$Y265</f>
        <v>0</v>
      </c>
      <c r="AB265" s="47">
        <f t="shared" si="21"/>
        <v>0</v>
      </c>
      <c r="AC265" s="47">
        <f t="shared" si="21"/>
        <v>0</v>
      </c>
      <c r="AD265" s="47">
        <f t="shared" si="21"/>
        <v>0</v>
      </c>
      <c r="AE265" s="47">
        <f t="shared" si="22"/>
        <v>0</v>
      </c>
      <c r="AF265" s="47">
        <f t="shared" si="22"/>
        <v>0</v>
      </c>
      <c r="AG265" s="47">
        <f t="shared" si="22"/>
        <v>0</v>
      </c>
      <c r="AH265" s="47">
        <f t="shared" si="22"/>
        <v>0</v>
      </c>
      <c r="AI265" s="47">
        <f t="shared" si="22"/>
        <v>0</v>
      </c>
      <c r="AJ265" s="47">
        <f t="shared" ref="AJ265:AJ328" si="23">$Z265*$V265*$Y265</f>
        <v>0</v>
      </c>
    </row>
    <row r="266" spans="1:36" ht="14.45">
      <c r="A266" s="43" t="s">
        <v>216</v>
      </c>
      <c r="B266" s="43" t="s">
        <v>486</v>
      </c>
      <c r="C266" s="48">
        <v>24</v>
      </c>
      <c r="D266" s="43" t="s">
        <v>487</v>
      </c>
      <c r="E266" s="43" t="s">
        <v>488</v>
      </c>
      <c r="F266" s="43"/>
      <c r="G266" s="50" t="s">
        <v>121</v>
      </c>
      <c r="H266" s="43" t="s">
        <v>489</v>
      </c>
      <c r="I266" s="44">
        <v>45292</v>
      </c>
      <c r="J266" s="43" t="s">
        <v>78</v>
      </c>
      <c r="K266" s="43" t="s">
        <v>79</v>
      </c>
      <c r="L266" s="43"/>
      <c r="M266" s="43">
        <v>54</v>
      </c>
      <c r="N266" s="43" t="s">
        <v>50</v>
      </c>
      <c r="O266" s="43" t="s">
        <v>74</v>
      </c>
      <c r="P266" s="43" t="s">
        <v>75</v>
      </c>
      <c r="Q266" s="43" t="s">
        <v>225</v>
      </c>
      <c r="R266" s="43"/>
      <c r="S266" s="43"/>
      <c r="T266" s="43"/>
      <c r="U266" s="43">
        <f>VLOOKUP(E266,'[1]PIB Export Onderhoudsactiviteit'!$E$2:$AK$490,33,FALSE)</f>
        <v>0</v>
      </c>
      <c r="V266" s="43">
        <v>1</v>
      </c>
      <c r="W266" s="43" t="s">
        <v>64</v>
      </c>
      <c r="X266" s="43" t="s">
        <v>80</v>
      </c>
      <c r="Y266" s="7">
        <v>1</v>
      </c>
      <c r="Z266" s="46">
        <v>0</v>
      </c>
      <c r="AA266" s="47"/>
      <c r="AB266" s="47"/>
      <c r="AC266" s="47"/>
      <c r="AD266" s="47">
        <f t="shared" si="21"/>
        <v>0</v>
      </c>
      <c r="AE266" s="47"/>
      <c r="AF266" s="47"/>
      <c r="AG266" s="47"/>
      <c r="AH266" s="47"/>
      <c r="AI266" s="47">
        <f t="shared" ref="AI266:AJ329" si="24">$Z266*$V266*$Y266</f>
        <v>0</v>
      </c>
      <c r="AJ266" s="47"/>
    </row>
    <row r="267" spans="1:36" ht="14.45">
      <c r="A267" s="43" t="s">
        <v>216</v>
      </c>
      <c r="B267" s="43" t="s">
        <v>490</v>
      </c>
      <c r="C267" s="48">
        <v>24</v>
      </c>
      <c r="D267" s="43" t="s">
        <v>491</v>
      </c>
      <c r="E267" s="43" t="s">
        <v>492</v>
      </c>
      <c r="F267" s="43"/>
      <c r="G267" s="50" t="s">
        <v>121</v>
      </c>
      <c r="H267" s="43" t="s">
        <v>493</v>
      </c>
      <c r="I267" s="44">
        <v>45292</v>
      </c>
      <c r="J267" s="43" t="s">
        <v>72</v>
      </c>
      <c r="K267" s="43" t="s">
        <v>73</v>
      </c>
      <c r="L267" s="43"/>
      <c r="M267" s="43">
        <v>54</v>
      </c>
      <c r="N267" s="43" t="s">
        <v>50</v>
      </c>
      <c r="O267" s="43" t="s">
        <v>74</v>
      </c>
      <c r="P267" s="43" t="s">
        <v>75</v>
      </c>
      <c r="Q267" s="43" t="s">
        <v>225</v>
      </c>
      <c r="R267" s="43"/>
      <c r="S267" s="43"/>
      <c r="T267" s="43"/>
      <c r="U267" s="43">
        <f>VLOOKUP(E267,'[1]PIB Export Onderhoudsactiviteit'!$E$2:$AK$490,33,FALSE)</f>
        <v>0</v>
      </c>
      <c r="V267" s="43">
        <v>1</v>
      </c>
      <c r="W267" s="43" t="s">
        <v>64</v>
      </c>
      <c r="X267" s="43" t="s">
        <v>54</v>
      </c>
      <c r="Y267" s="7">
        <v>1</v>
      </c>
      <c r="Z267" s="46">
        <v>0</v>
      </c>
      <c r="AA267" s="47">
        <f>$Z267*$V267*$Y267</f>
        <v>0</v>
      </c>
      <c r="AB267" s="47">
        <f t="shared" si="21"/>
        <v>0</v>
      </c>
      <c r="AC267" s="47">
        <f t="shared" si="21"/>
        <v>0</v>
      </c>
      <c r="AD267" s="47">
        <f t="shared" si="21"/>
        <v>0</v>
      </c>
      <c r="AE267" s="47">
        <f t="shared" si="22"/>
        <v>0</v>
      </c>
      <c r="AF267" s="47">
        <f t="shared" si="22"/>
        <v>0</v>
      </c>
      <c r="AG267" s="47">
        <f t="shared" si="22"/>
        <v>0</v>
      </c>
      <c r="AH267" s="47">
        <f t="shared" si="22"/>
        <v>0</v>
      </c>
      <c r="AI267" s="47">
        <f t="shared" si="24"/>
        <v>0</v>
      </c>
      <c r="AJ267" s="47">
        <f t="shared" si="23"/>
        <v>0</v>
      </c>
    </row>
    <row r="268" spans="1:36" ht="14.45">
      <c r="A268" s="43" t="s">
        <v>216</v>
      </c>
      <c r="B268" s="43" t="s">
        <v>490</v>
      </c>
      <c r="C268" s="48">
        <v>24</v>
      </c>
      <c r="D268" s="43" t="s">
        <v>491</v>
      </c>
      <c r="E268" s="43" t="s">
        <v>492</v>
      </c>
      <c r="F268" s="43"/>
      <c r="G268" s="50" t="s">
        <v>121</v>
      </c>
      <c r="H268" s="43" t="s">
        <v>493</v>
      </c>
      <c r="I268" s="44">
        <v>45292</v>
      </c>
      <c r="J268" s="43" t="s">
        <v>78</v>
      </c>
      <c r="K268" s="43" t="s">
        <v>79</v>
      </c>
      <c r="L268" s="43"/>
      <c r="M268" s="43">
        <v>54</v>
      </c>
      <c r="N268" s="43" t="s">
        <v>50</v>
      </c>
      <c r="O268" s="43" t="s">
        <v>74</v>
      </c>
      <c r="P268" s="43" t="s">
        <v>75</v>
      </c>
      <c r="Q268" s="43" t="s">
        <v>225</v>
      </c>
      <c r="R268" s="43"/>
      <c r="S268" s="43"/>
      <c r="T268" s="43"/>
      <c r="U268" s="43">
        <f>VLOOKUP(E268,'[1]PIB Export Onderhoudsactiviteit'!$E$2:$AK$490,33,FALSE)</f>
        <v>0</v>
      </c>
      <c r="V268" s="43">
        <v>1</v>
      </c>
      <c r="W268" s="43" t="s">
        <v>64</v>
      </c>
      <c r="X268" s="43" t="s">
        <v>80</v>
      </c>
      <c r="Y268" s="7">
        <v>1</v>
      </c>
      <c r="Z268" s="46">
        <v>0</v>
      </c>
      <c r="AA268" s="47"/>
      <c r="AB268" s="47"/>
      <c r="AC268" s="47"/>
      <c r="AD268" s="47">
        <f t="shared" si="21"/>
        <v>0</v>
      </c>
      <c r="AE268" s="47"/>
      <c r="AF268" s="47"/>
      <c r="AG268" s="47"/>
      <c r="AH268" s="47"/>
      <c r="AI268" s="47">
        <f t="shared" si="24"/>
        <v>0</v>
      </c>
      <c r="AJ268" s="47"/>
    </row>
    <row r="269" spans="1:36" ht="14.45">
      <c r="A269" s="43" t="s">
        <v>216</v>
      </c>
      <c r="B269" s="43" t="s">
        <v>494</v>
      </c>
      <c r="C269" s="57">
        <v>24</v>
      </c>
      <c r="D269" s="57"/>
      <c r="E269" s="43" t="s">
        <v>495</v>
      </c>
      <c r="F269" s="43"/>
      <c r="G269" s="50" t="s">
        <v>121</v>
      </c>
      <c r="H269" s="43" t="s">
        <v>496</v>
      </c>
      <c r="I269" s="44">
        <v>45292</v>
      </c>
      <c r="J269" s="43" t="s">
        <v>72</v>
      </c>
      <c r="K269" s="43" t="s">
        <v>73</v>
      </c>
      <c r="L269" s="43"/>
      <c r="M269" s="43">
        <v>54</v>
      </c>
      <c r="N269" s="43" t="s">
        <v>50</v>
      </c>
      <c r="O269" s="43" t="s">
        <v>74</v>
      </c>
      <c r="P269" s="43" t="s">
        <v>75</v>
      </c>
      <c r="Q269" s="43" t="s">
        <v>225</v>
      </c>
      <c r="R269" s="43"/>
      <c r="S269" s="43"/>
      <c r="T269" s="43"/>
      <c r="U269" s="43">
        <f>VLOOKUP(E269,'[1]PIB Export Onderhoudsactiviteit'!$E$2:$AK$490,33,FALSE)</f>
        <v>0</v>
      </c>
      <c r="V269" s="43">
        <v>1</v>
      </c>
      <c r="W269" s="43" t="s">
        <v>64</v>
      </c>
      <c r="X269" s="43" t="s">
        <v>54</v>
      </c>
      <c r="Y269" s="7">
        <v>1</v>
      </c>
      <c r="Z269" s="46">
        <v>0</v>
      </c>
      <c r="AA269" s="47">
        <f>$Z269*$V269*$Y269</f>
        <v>0</v>
      </c>
      <c r="AB269" s="47">
        <f t="shared" si="21"/>
        <v>0</v>
      </c>
      <c r="AC269" s="47">
        <f t="shared" si="21"/>
        <v>0</v>
      </c>
      <c r="AD269" s="47">
        <f t="shared" si="21"/>
        <v>0</v>
      </c>
      <c r="AE269" s="47">
        <f t="shared" si="22"/>
        <v>0</v>
      </c>
      <c r="AF269" s="47">
        <f t="shared" si="22"/>
        <v>0</v>
      </c>
      <c r="AG269" s="47">
        <f t="shared" si="22"/>
        <v>0</v>
      </c>
      <c r="AH269" s="47">
        <f t="shared" si="22"/>
        <v>0</v>
      </c>
      <c r="AI269" s="47">
        <f t="shared" si="24"/>
        <v>0</v>
      </c>
      <c r="AJ269" s="47">
        <f t="shared" si="23"/>
        <v>0</v>
      </c>
    </row>
    <row r="270" spans="1:36" ht="14.45">
      <c r="A270" s="43" t="s">
        <v>216</v>
      </c>
      <c r="B270" s="43" t="s">
        <v>494</v>
      </c>
      <c r="C270" s="57">
        <v>24</v>
      </c>
      <c r="D270" s="57"/>
      <c r="E270" s="43" t="s">
        <v>495</v>
      </c>
      <c r="F270" s="43"/>
      <c r="G270" s="50" t="s">
        <v>121</v>
      </c>
      <c r="H270" s="43" t="s">
        <v>496</v>
      </c>
      <c r="I270" s="44">
        <v>45292</v>
      </c>
      <c r="J270" s="43" t="s">
        <v>78</v>
      </c>
      <c r="K270" s="43" t="s">
        <v>79</v>
      </c>
      <c r="L270" s="43"/>
      <c r="M270" s="43">
        <v>54</v>
      </c>
      <c r="N270" s="43" t="s">
        <v>50</v>
      </c>
      <c r="O270" s="43" t="s">
        <v>74</v>
      </c>
      <c r="P270" s="43" t="s">
        <v>75</v>
      </c>
      <c r="Q270" s="43" t="s">
        <v>225</v>
      </c>
      <c r="R270" s="43"/>
      <c r="S270" s="43"/>
      <c r="T270" s="43"/>
      <c r="U270" s="43">
        <f>VLOOKUP(E270,'[1]PIB Export Onderhoudsactiviteit'!$E$2:$AK$490,33,FALSE)</f>
        <v>0</v>
      </c>
      <c r="V270" s="43">
        <v>1</v>
      </c>
      <c r="W270" s="43" t="s">
        <v>64</v>
      </c>
      <c r="X270" s="43" t="s">
        <v>80</v>
      </c>
      <c r="Y270" s="7">
        <v>1</v>
      </c>
      <c r="Z270" s="46">
        <v>0</v>
      </c>
      <c r="AA270" s="47"/>
      <c r="AB270" s="47"/>
      <c r="AC270" s="47"/>
      <c r="AD270" s="47">
        <f t="shared" si="21"/>
        <v>0</v>
      </c>
      <c r="AE270" s="47"/>
      <c r="AF270" s="47"/>
      <c r="AG270" s="47"/>
      <c r="AH270" s="47"/>
      <c r="AI270" s="47">
        <f t="shared" si="24"/>
        <v>0</v>
      </c>
      <c r="AJ270" s="47"/>
    </row>
    <row r="271" spans="1:36" ht="14.45">
      <c r="A271" s="43" t="s">
        <v>216</v>
      </c>
      <c r="B271" s="43" t="s">
        <v>497</v>
      </c>
      <c r="C271" s="57">
        <v>24</v>
      </c>
      <c r="D271" s="57"/>
      <c r="E271" s="43" t="s">
        <v>498</v>
      </c>
      <c r="F271" s="43"/>
      <c r="G271" s="50" t="s">
        <v>121</v>
      </c>
      <c r="H271" s="43" t="s">
        <v>499</v>
      </c>
      <c r="I271" s="44">
        <v>45292</v>
      </c>
      <c r="J271" s="43" t="s">
        <v>72</v>
      </c>
      <c r="K271" s="43" t="s">
        <v>73</v>
      </c>
      <c r="L271" s="43"/>
      <c r="M271" s="43">
        <v>54</v>
      </c>
      <c r="N271" s="43" t="s">
        <v>50</v>
      </c>
      <c r="O271" s="43" t="s">
        <v>74</v>
      </c>
      <c r="P271" s="43" t="s">
        <v>75</v>
      </c>
      <c r="Q271" s="43" t="s">
        <v>225</v>
      </c>
      <c r="R271" s="43"/>
      <c r="S271" s="43"/>
      <c r="T271" s="43"/>
      <c r="U271" s="43">
        <f>VLOOKUP(E271,'[1]PIB Export Onderhoudsactiviteit'!$E$2:$AK$490,33,FALSE)</f>
        <v>0</v>
      </c>
      <c r="V271" s="43">
        <v>1</v>
      </c>
      <c r="W271" s="43" t="s">
        <v>64</v>
      </c>
      <c r="X271" s="43" t="s">
        <v>54</v>
      </c>
      <c r="Y271" s="7">
        <v>1</v>
      </c>
      <c r="Z271" s="46">
        <v>0</v>
      </c>
      <c r="AA271" s="47">
        <f>$Z271*$V271*$Y271</f>
        <v>0</v>
      </c>
      <c r="AB271" s="47">
        <f t="shared" si="21"/>
        <v>0</v>
      </c>
      <c r="AC271" s="47">
        <f t="shared" si="21"/>
        <v>0</v>
      </c>
      <c r="AD271" s="47">
        <f t="shared" si="21"/>
        <v>0</v>
      </c>
      <c r="AE271" s="47">
        <f t="shared" si="22"/>
        <v>0</v>
      </c>
      <c r="AF271" s="47">
        <f t="shared" si="22"/>
        <v>0</v>
      </c>
      <c r="AG271" s="47">
        <f t="shared" si="22"/>
        <v>0</v>
      </c>
      <c r="AH271" s="47">
        <f t="shared" si="22"/>
        <v>0</v>
      </c>
      <c r="AI271" s="47">
        <f t="shared" si="24"/>
        <v>0</v>
      </c>
      <c r="AJ271" s="47">
        <f t="shared" si="23"/>
        <v>0</v>
      </c>
    </row>
    <row r="272" spans="1:36" ht="14.45">
      <c r="A272" s="43" t="s">
        <v>216</v>
      </c>
      <c r="B272" s="43" t="s">
        <v>497</v>
      </c>
      <c r="C272" s="57">
        <v>24</v>
      </c>
      <c r="D272" s="57"/>
      <c r="E272" s="43" t="s">
        <v>498</v>
      </c>
      <c r="F272" s="43"/>
      <c r="G272" s="50" t="s">
        <v>121</v>
      </c>
      <c r="H272" s="43" t="s">
        <v>499</v>
      </c>
      <c r="I272" s="44">
        <v>45292</v>
      </c>
      <c r="J272" s="43" t="s">
        <v>78</v>
      </c>
      <c r="K272" s="43" t="s">
        <v>79</v>
      </c>
      <c r="L272" s="43"/>
      <c r="M272" s="43">
        <v>54</v>
      </c>
      <c r="N272" s="43" t="s">
        <v>50</v>
      </c>
      <c r="O272" s="43" t="s">
        <v>74</v>
      </c>
      <c r="P272" s="43" t="s">
        <v>75</v>
      </c>
      <c r="Q272" s="43" t="s">
        <v>225</v>
      </c>
      <c r="R272" s="43"/>
      <c r="S272" s="43"/>
      <c r="T272" s="43"/>
      <c r="U272" s="43">
        <f>VLOOKUP(E272,'[1]PIB Export Onderhoudsactiviteit'!$E$2:$AK$490,33,FALSE)</f>
        <v>0</v>
      </c>
      <c r="V272" s="43">
        <v>1</v>
      </c>
      <c r="W272" s="43" t="s">
        <v>64</v>
      </c>
      <c r="X272" s="43" t="s">
        <v>80</v>
      </c>
      <c r="Y272" s="7">
        <v>1</v>
      </c>
      <c r="Z272" s="46">
        <v>0</v>
      </c>
      <c r="AA272" s="47"/>
      <c r="AB272" s="47"/>
      <c r="AC272" s="47"/>
      <c r="AD272" s="47">
        <f t="shared" si="21"/>
        <v>0</v>
      </c>
      <c r="AE272" s="47"/>
      <c r="AF272" s="47"/>
      <c r="AG272" s="47"/>
      <c r="AH272" s="47"/>
      <c r="AI272" s="47">
        <f t="shared" si="24"/>
        <v>0</v>
      </c>
      <c r="AJ272" s="47"/>
    </row>
    <row r="273" spans="1:36" ht="14.45">
      <c r="A273" s="43" t="s">
        <v>216</v>
      </c>
      <c r="B273" s="43" t="s">
        <v>497</v>
      </c>
      <c r="C273" s="48">
        <v>24</v>
      </c>
      <c r="D273" s="43" t="s">
        <v>500</v>
      </c>
      <c r="E273" s="43" t="s">
        <v>501</v>
      </c>
      <c r="F273" s="43"/>
      <c r="G273" s="49" t="s">
        <v>46</v>
      </c>
      <c r="H273" s="43" t="s">
        <v>502</v>
      </c>
      <c r="I273" s="44">
        <v>45292</v>
      </c>
      <c r="J273" s="43" t="s">
        <v>72</v>
      </c>
      <c r="K273" s="43" t="s">
        <v>73</v>
      </c>
      <c r="L273" s="43"/>
      <c r="M273" s="43">
        <v>54</v>
      </c>
      <c r="N273" s="43" t="s">
        <v>50</v>
      </c>
      <c r="O273" s="43" t="s">
        <v>74</v>
      </c>
      <c r="P273" s="43" t="s">
        <v>75</v>
      </c>
      <c r="Q273" s="43" t="s">
        <v>225</v>
      </c>
      <c r="R273" s="43"/>
      <c r="S273" s="43"/>
      <c r="T273" s="43"/>
      <c r="U273" s="43">
        <f>VLOOKUP(E273,'[1]PIB Export Onderhoudsactiviteit'!$E$2:$AK$490,33,FALSE)</f>
        <v>0</v>
      </c>
      <c r="V273" s="43">
        <v>1</v>
      </c>
      <c r="W273" s="43" t="s">
        <v>64</v>
      </c>
      <c r="X273" s="43" t="s">
        <v>54</v>
      </c>
      <c r="Y273" s="7">
        <v>1</v>
      </c>
      <c r="Z273" s="46">
        <v>0</v>
      </c>
      <c r="AA273" s="47">
        <f>$Z273*$V273*$Y273</f>
        <v>0</v>
      </c>
      <c r="AB273" s="47">
        <f t="shared" si="21"/>
        <v>0</v>
      </c>
      <c r="AC273" s="47">
        <f t="shared" si="21"/>
        <v>0</v>
      </c>
      <c r="AD273" s="47">
        <f t="shared" si="21"/>
        <v>0</v>
      </c>
      <c r="AE273" s="47">
        <f t="shared" si="22"/>
        <v>0</v>
      </c>
      <c r="AF273" s="47">
        <f t="shared" si="22"/>
        <v>0</v>
      </c>
      <c r="AG273" s="47">
        <f t="shared" si="22"/>
        <v>0</v>
      </c>
      <c r="AH273" s="47">
        <f t="shared" si="22"/>
        <v>0</v>
      </c>
      <c r="AI273" s="47">
        <f t="shared" si="24"/>
        <v>0</v>
      </c>
      <c r="AJ273" s="47">
        <f t="shared" si="23"/>
        <v>0</v>
      </c>
    </row>
    <row r="274" spans="1:36" ht="14.45">
      <c r="A274" s="43" t="s">
        <v>216</v>
      </c>
      <c r="B274" s="43" t="s">
        <v>497</v>
      </c>
      <c r="C274" s="48">
        <v>24</v>
      </c>
      <c r="D274" s="43" t="s">
        <v>500</v>
      </c>
      <c r="E274" s="43" t="s">
        <v>501</v>
      </c>
      <c r="F274" s="43"/>
      <c r="G274" s="49" t="s">
        <v>46</v>
      </c>
      <c r="H274" s="43" t="s">
        <v>502</v>
      </c>
      <c r="I274" s="44">
        <v>45292</v>
      </c>
      <c r="J274" s="43" t="s">
        <v>78</v>
      </c>
      <c r="K274" s="43" t="s">
        <v>79</v>
      </c>
      <c r="L274" s="43"/>
      <c r="M274" s="43">
        <v>54</v>
      </c>
      <c r="N274" s="43" t="s">
        <v>50</v>
      </c>
      <c r="O274" s="43" t="s">
        <v>74</v>
      </c>
      <c r="P274" s="43" t="s">
        <v>75</v>
      </c>
      <c r="Q274" s="43" t="s">
        <v>225</v>
      </c>
      <c r="R274" s="43"/>
      <c r="S274" s="43"/>
      <c r="T274" s="43"/>
      <c r="U274" s="43">
        <f>VLOOKUP(E274,'[1]PIB Export Onderhoudsactiviteit'!$E$2:$AK$490,33,FALSE)</f>
        <v>0</v>
      </c>
      <c r="V274" s="43">
        <v>1</v>
      </c>
      <c r="W274" s="43" t="s">
        <v>64</v>
      </c>
      <c r="X274" s="43" t="s">
        <v>80</v>
      </c>
      <c r="Y274" s="7">
        <v>1</v>
      </c>
      <c r="Z274" s="46">
        <v>0</v>
      </c>
      <c r="AA274" s="47"/>
      <c r="AB274" s="47"/>
      <c r="AC274" s="47"/>
      <c r="AD274" s="47">
        <f t="shared" si="21"/>
        <v>0</v>
      </c>
      <c r="AE274" s="47"/>
      <c r="AF274" s="47"/>
      <c r="AG274" s="47"/>
      <c r="AH274" s="47"/>
      <c r="AI274" s="47">
        <f t="shared" si="24"/>
        <v>0</v>
      </c>
      <c r="AJ274" s="47"/>
    </row>
    <row r="275" spans="1:36" ht="14.45">
      <c r="A275" s="43" t="s">
        <v>216</v>
      </c>
      <c r="B275" s="43" t="s">
        <v>503</v>
      </c>
      <c r="C275" s="57">
        <v>24</v>
      </c>
      <c r="D275" s="57"/>
      <c r="E275" s="43" t="s">
        <v>504</v>
      </c>
      <c r="F275" s="43"/>
      <c r="G275" s="49" t="s">
        <v>46</v>
      </c>
      <c r="H275" s="43" t="s">
        <v>505</v>
      </c>
      <c r="I275" s="44">
        <v>45292</v>
      </c>
      <c r="J275" s="43" t="s">
        <v>72</v>
      </c>
      <c r="K275" s="43" t="s">
        <v>73</v>
      </c>
      <c r="L275" s="43"/>
      <c r="M275" s="43">
        <v>54</v>
      </c>
      <c r="N275" s="43" t="s">
        <v>50</v>
      </c>
      <c r="O275" s="43" t="s">
        <v>74</v>
      </c>
      <c r="P275" s="43" t="s">
        <v>75</v>
      </c>
      <c r="Q275" s="43" t="s">
        <v>233</v>
      </c>
      <c r="R275" s="43"/>
      <c r="S275" s="43"/>
      <c r="T275" s="43"/>
      <c r="U275" s="43">
        <f>VLOOKUP(E275,'[1]PIB Export Onderhoudsactiviteit'!$E$2:$AK$490,33,FALSE)</f>
        <v>0</v>
      </c>
      <c r="V275" s="43">
        <v>1</v>
      </c>
      <c r="W275" s="43" t="s">
        <v>64</v>
      </c>
      <c r="X275" s="43" t="s">
        <v>54</v>
      </c>
      <c r="Y275" s="7">
        <v>1</v>
      </c>
      <c r="Z275" s="46">
        <v>0</v>
      </c>
      <c r="AA275" s="47">
        <f>$Z275*$V275*$Y275</f>
        <v>0</v>
      </c>
      <c r="AB275" s="47">
        <f t="shared" si="21"/>
        <v>0</v>
      </c>
      <c r="AC275" s="47">
        <f t="shared" si="21"/>
        <v>0</v>
      </c>
      <c r="AD275" s="47">
        <f t="shared" si="21"/>
        <v>0</v>
      </c>
      <c r="AE275" s="47">
        <f t="shared" si="22"/>
        <v>0</v>
      </c>
      <c r="AF275" s="47">
        <f t="shared" si="22"/>
        <v>0</v>
      </c>
      <c r="AG275" s="47">
        <f t="shared" si="22"/>
        <v>0</v>
      </c>
      <c r="AH275" s="47">
        <f t="shared" si="22"/>
        <v>0</v>
      </c>
      <c r="AI275" s="47">
        <f t="shared" si="24"/>
        <v>0</v>
      </c>
      <c r="AJ275" s="47">
        <f t="shared" si="23"/>
        <v>0</v>
      </c>
    </row>
    <row r="276" spans="1:36" ht="14.45">
      <c r="A276" s="43" t="s">
        <v>216</v>
      </c>
      <c r="B276" s="43" t="s">
        <v>503</v>
      </c>
      <c r="C276" s="57">
        <v>24</v>
      </c>
      <c r="D276" s="57"/>
      <c r="E276" s="43" t="s">
        <v>504</v>
      </c>
      <c r="F276" s="43"/>
      <c r="G276" s="49" t="s">
        <v>46</v>
      </c>
      <c r="H276" s="43" t="s">
        <v>505</v>
      </c>
      <c r="I276" s="44">
        <v>45292</v>
      </c>
      <c r="J276" s="43" t="s">
        <v>78</v>
      </c>
      <c r="K276" s="43" t="s">
        <v>79</v>
      </c>
      <c r="L276" s="43"/>
      <c r="M276" s="43">
        <v>54</v>
      </c>
      <c r="N276" s="43" t="s">
        <v>50</v>
      </c>
      <c r="O276" s="43" t="s">
        <v>74</v>
      </c>
      <c r="P276" s="43" t="s">
        <v>75</v>
      </c>
      <c r="Q276" s="43" t="s">
        <v>233</v>
      </c>
      <c r="R276" s="43"/>
      <c r="S276" s="43"/>
      <c r="T276" s="43"/>
      <c r="U276" s="43">
        <f>VLOOKUP(E276,'[1]PIB Export Onderhoudsactiviteit'!$E$2:$AK$490,33,FALSE)</f>
        <v>0</v>
      </c>
      <c r="V276" s="43">
        <v>1</v>
      </c>
      <c r="W276" s="43" t="s">
        <v>64</v>
      </c>
      <c r="X276" s="43" t="s">
        <v>80</v>
      </c>
      <c r="Y276" s="7">
        <v>1</v>
      </c>
      <c r="Z276" s="46">
        <v>0</v>
      </c>
      <c r="AA276" s="47"/>
      <c r="AB276" s="47"/>
      <c r="AC276" s="47"/>
      <c r="AD276" s="47">
        <f t="shared" si="21"/>
        <v>0</v>
      </c>
      <c r="AE276" s="47"/>
      <c r="AF276" s="47"/>
      <c r="AG276" s="47"/>
      <c r="AH276" s="47"/>
      <c r="AI276" s="47">
        <f t="shared" si="24"/>
        <v>0</v>
      </c>
      <c r="AJ276" s="47"/>
    </row>
    <row r="277" spans="1:36" ht="14.45">
      <c r="A277" s="43" t="s">
        <v>216</v>
      </c>
      <c r="B277" s="43" t="s">
        <v>503</v>
      </c>
      <c r="C277" s="57">
        <v>24</v>
      </c>
      <c r="D277" s="57"/>
      <c r="E277" s="43" t="s">
        <v>506</v>
      </c>
      <c r="F277" s="43"/>
      <c r="G277" s="49" t="s">
        <v>46</v>
      </c>
      <c r="H277" s="43" t="s">
        <v>507</v>
      </c>
      <c r="I277" s="44">
        <v>45292</v>
      </c>
      <c r="J277" s="43" t="s">
        <v>72</v>
      </c>
      <c r="K277" s="43" t="s">
        <v>73</v>
      </c>
      <c r="L277" s="43"/>
      <c r="M277" s="43">
        <v>54</v>
      </c>
      <c r="N277" s="43" t="s">
        <v>50</v>
      </c>
      <c r="O277" s="43" t="s">
        <v>74</v>
      </c>
      <c r="P277" s="43" t="s">
        <v>75</v>
      </c>
      <c r="Q277" s="43"/>
      <c r="R277" s="43"/>
      <c r="S277" s="43"/>
      <c r="T277" s="43"/>
      <c r="U277" s="43">
        <f>VLOOKUP(E277,'[1]PIB Export Onderhoudsactiviteit'!$E$2:$AK$490,33,FALSE)</f>
        <v>0</v>
      </c>
      <c r="V277" s="43">
        <v>1</v>
      </c>
      <c r="W277" s="43" t="s">
        <v>64</v>
      </c>
      <c r="X277" s="43" t="s">
        <v>54</v>
      </c>
      <c r="Y277" s="7">
        <v>1</v>
      </c>
      <c r="Z277" s="46">
        <v>0</v>
      </c>
      <c r="AA277" s="47">
        <f>$Z277*$V277*$Y277</f>
        <v>0</v>
      </c>
      <c r="AB277" s="47">
        <f t="shared" si="21"/>
        <v>0</v>
      </c>
      <c r="AC277" s="47">
        <f t="shared" si="21"/>
        <v>0</v>
      </c>
      <c r="AD277" s="47">
        <f t="shared" si="21"/>
        <v>0</v>
      </c>
      <c r="AE277" s="47">
        <f t="shared" si="22"/>
        <v>0</v>
      </c>
      <c r="AF277" s="47">
        <f t="shared" si="22"/>
        <v>0</v>
      </c>
      <c r="AG277" s="47">
        <f t="shared" si="22"/>
        <v>0</v>
      </c>
      <c r="AH277" s="47">
        <f t="shared" si="22"/>
        <v>0</v>
      </c>
      <c r="AI277" s="47">
        <f t="shared" si="24"/>
        <v>0</v>
      </c>
      <c r="AJ277" s="47">
        <f t="shared" si="23"/>
        <v>0</v>
      </c>
    </row>
    <row r="278" spans="1:36" ht="14.45">
      <c r="A278" s="43" t="s">
        <v>216</v>
      </c>
      <c r="B278" s="43" t="s">
        <v>503</v>
      </c>
      <c r="C278" s="57">
        <v>24</v>
      </c>
      <c r="D278" s="57"/>
      <c r="E278" s="43" t="s">
        <v>506</v>
      </c>
      <c r="F278" s="43"/>
      <c r="G278" s="49" t="s">
        <v>46</v>
      </c>
      <c r="H278" s="43" t="s">
        <v>507</v>
      </c>
      <c r="I278" s="44">
        <v>45292</v>
      </c>
      <c r="J278" s="43" t="s">
        <v>78</v>
      </c>
      <c r="K278" s="43" t="s">
        <v>79</v>
      </c>
      <c r="L278" s="43"/>
      <c r="M278" s="43">
        <v>54</v>
      </c>
      <c r="N278" s="43" t="s">
        <v>50</v>
      </c>
      <c r="O278" s="43" t="s">
        <v>74</v>
      </c>
      <c r="P278" s="43" t="s">
        <v>75</v>
      </c>
      <c r="Q278" s="43"/>
      <c r="R278" s="43"/>
      <c r="S278" s="43"/>
      <c r="T278" s="43"/>
      <c r="U278" s="43">
        <f>VLOOKUP(E278,'[1]PIB Export Onderhoudsactiviteit'!$E$2:$AK$490,33,FALSE)</f>
        <v>0</v>
      </c>
      <c r="V278" s="43">
        <v>1</v>
      </c>
      <c r="W278" s="43" t="s">
        <v>64</v>
      </c>
      <c r="X278" s="43" t="s">
        <v>80</v>
      </c>
      <c r="Y278" s="7">
        <v>1</v>
      </c>
      <c r="Z278" s="46">
        <v>0</v>
      </c>
      <c r="AA278" s="47"/>
      <c r="AB278" s="47"/>
      <c r="AC278" s="47"/>
      <c r="AD278" s="47">
        <f t="shared" si="21"/>
        <v>0</v>
      </c>
      <c r="AE278" s="47"/>
      <c r="AF278" s="47"/>
      <c r="AG278" s="47"/>
      <c r="AH278" s="47"/>
      <c r="AI278" s="47">
        <f t="shared" si="24"/>
        <v>0</v>
      </c>
      <c r="AJ278" s="47"/>
    </row>
    <row r="279" spans="1:36" ht="14.45">
      <c r="A279" s="43" t="s">
        <v>216</v>
      </c>
      <c r="B279" s="43" t="s">
        <v>508</v>
      </c>
      <c r="C279" s="48">
        <v>24</v>
      </c>
      <c r="D279" s="43" t="s">
        <v>509</v>
      </c>
      <c r="E279" s="43" t="s">
        <v>510</v>
      </c>
      <c r="F279" s="43"/>
      <c r="G279" s="50" t="s">
        <v>121</v>
      </c>
      <c r="H279" s="43" t="s">
        <v>511</v>
      </c>
      <c r="I279" s="44">
        <v>45292</v>
      </c>
      <c r="J279" s="43" t="s">
        <v>72</v>
      </c>
      <c r="K279" s="43" t="s">
        <v>73</v>
      </c>
      <c r="L279" s="43"/>
      <c r="M279" s="43">
        <v>54</v>
      </c>
      <c r="N279" s="43" t="s">
        <v>50</v>
      </c>
      <c r="O279" s="43" t="s">
        <v>74</v>
      </c>
      <c r="P279" s="43" t="s">
        <v>75</v>
      </c>
      <c r="Q279" s="43" t="s">
        <v>225</v>
      </c>
      <c r="R279" s="43"/>
      <c r="S279" s="43"/>
      <c r="T279" s="43"/>
      <c r="U279" s="43">
        <f>VLOOKUP(E279,'[1]PIB Export Onderhoudsactiviteit'!$E$2:$AK$490,33,FALSE)</f>
        <v>0</v>
      </c>
      <c r="V279" s="43">
        <v>1</v>
      </c>
      <c r="W279" s="43" t="s">
        <v>64</v>
      </c>
      <c r="X279" s="43" t="s">
        <v>54</v>
      </c>
      <c r="Y279" s="7">
        <v>1</v>
      </c>
      <c r="Z279" s="46">
        <v>0</v>
      </c>
      <c r="AA279" s="47">
        <f>$Z279*$V279*$Y279</f>
        <v>0</v>
      </c>
      <c r="AB279" s="47">
        <f t="shared" si="21"/>
        <v>0</v>
      </c>
      <c r="AC279" s="47">
        <f t="shared" si="21"/>
        <v>0</v>
      </c>
      <c r="AD279" s="47">
        <f t="shared" si="21"/>
        <v>0</v>
      </c>
      <c r="AE279" s="47">
        <f t="shared" si="22"/>
        <v>0</v>
      </c>
      <c r="AF279" s="47">
        <f t="shared" si="22"/>
        <v>0</v>
      </c>
      <c r="AG279" s="47">
        <f t="shared" si="22"/>
        <v>0</v>
      </c>
      <c r="AH279" s="47">
        <f t="shared" si="22"/>
        <v>0</v>
      </c>
      <c r="AI279" s="47">
        <f t="shared" si="24"/>
        <v>0</v>
      </c>
      <c r="AJ279" s="47">
        <f t="shared" si="23"/>
        <v>0</v>
      </c>
    </row>
    <row r="280" spans="1:36" ht="14.45">
      <c r="A280" s="43" t="s">
        <v>216</v>
      </c>
      <c r="B280" s="43" t="s">
        <v>508</v>
      </c>
      <c r="C280" s="48">
        <v>24</v>
      </c>
      <c r="D280" s="43" t="s">
        <v>509</v>
      </c>
      <c r="E280" s="43" t="s">
        <v>510</v>
      </c>
      <c r="F280" s="43"/>
      <c r="G280" s="50" t="s">
        <v>121</v>
      </c>
      <c r="H280" s="43" t="s">
        <v>511</v>
      </c>
      <c r="I280" s="44">
        <v>45292</v>
      </c>
      <c r="J280" s="43" t="s">
        <v>78</v>
      </c>
      <c r="K280" s="43" t="s">
        <v>79</v>
      </c>
      <c r="L280" s="43"/>
      <c r="M280" s="43">
        <v>54</v>
      </c>
      <c r="N280" s="43" t="s">
        <v>50</v>
      </c>
      <c r="O280" s="43" t="s">
        <v>74</v>
      </c>
      <c r="P280" s="43" t="s">
        <v>75</v>
      </c>
      <c r="Q280" s="43" t="s">
        <v>225</v>
      </c>
      <c r="R280" s="43"/>
      <c r="S280" s="43"/>
      <c r="T280" s="43"/>
      <c r="U280" s="43">
        <f>VLOOKUP(E280,'[1]PIB Export Onderhoudsactiviteit'!$E$2:$AK$490,33,FALSE)</f>
        <v>0</v>
      </c>
      <c r="V280" s="43">
        <v>1</v>
      </c>
      <c r="W280" s="43" t="s">
        <v>64</v>
      </c>
      <c r="X280" s="43" t="s">
        <v>80</v>
      </c>
      <c r="Y280" s="7">
        <v>1</v>
      </c>
      <c r="Z280" s="46">
        <v>0</v>
      </c>
      <c r="AA280" s="47"/>
      <c r="AB280" s="47"/>
      <c r="AC280" s="47"/>
      <c r="AD280" s="47">
        <f t="shared" si="21"/>
        <v>0</v>
      </c>
      <c r="AE280" s="47"/>
      <c r="AF280" s="47"/>
      <c r="AG280" s="47"/>
      <c r="AH280" s="47"/>
      <c r="AI280" s="47">
        <f t="shared" si="24"/>
        <v>0</v>
      </c>
      <c r="AJ280" s="47"/>
    </row>
    <row r="281" spans="1:36" ht="14.45">
      <c r="A281" s="43" t="s">
        <v>216</v>
      </c>
      <c r="B281" s="43"/>
      <c r="C281" s="48" t="s">
        <v>102</v>
      </c>
      <c r="D281" s="43" t="s">
        <v>44</v>
      </c>
      <c r="E281" s="43" t="s">
        <v>218</v>
      </c>
      <c r="F281" s="43"/>
      <c r="G281" s="49" t="s">
        <v>46</v>
      </c>
      <c r="H281" s="43" t="s">
        <v>47</v>
      </c>
      <c r="I281" s="44">
        <v>45292</v>
      </c>
      <c r="J281" s="43" t="s">
        <v>48</v>
      </c>
      <c r="K281" s="43" t="s">
        <v>112</v>
      </c>
      <c r="L281" s="43" t="s">
        <v>49</v>
      </c>
      <c r="M281" s="43">
        <v>54</v>
      </c>
      <c r="N281" s="43" t="s">
        <v>50</v>
      </c>
      <c r="O281" s="43" t="s">
        <v>51</v>
      </c>
      <c r="P281" s="43" t="s">
        <v>52</v>
      </c>
      <c r="Q281" s="43"/>
      <c r="R281" s="43"/>
      <c r="S281" s="44">
        <v>35065</v>
      </c>
      <c r="T281" s="43">
        <v>1996</v>
      </c>
      <c r="U281" s="43">
        <f>VLOOKUP(E281,'[1]PIB Export Onderhoudsactiviteit'!$E$2:$AK$490,33,FALSE)</f>
        <v>2500</v>
      </c>
      <c r="V281" s="43">
        <v>1</v>
      </c>
      <c r="W281" s="43" t="s">
        <v>53</v>
      </c>
      <c r="X281" s="43" t="s">
        <v>54</v>
      </c>
      <c r="Y281" s="7">
        <v>1</v>
      </c>
      <c r="Z281" s="46">
        <v>0</v>
      </c>
      <c r="AA281" s="47">
        <f t="shared" ref="AA281:AC298" si="25">$Z281*$V281*$Y281</f>
        <v>0</v>
      </c>
      <c r="AB281" s="47">
        <f t="shared" si="21"/>
        <v>0</v>
      </c>
      <c r="AC281" s="47">
        <f t="shared" si="21"/>
        <v>0</v>
      </c>
      <c r="AD281" s="47">
        <f t="shared" si="21"/>
        <v>0</v>
      </c>
      <c r="AE281" s="47">
        <f t="shared" si="22"/>
        <v>0</v>
      </c>
      <c r="AF281" s="47">
        <f t="shared" si="22"/>
        <v>0</v>
      </c>
      <c r="AG281" s="47">
        <f t="shared" si="22"/>
        <v>0</v>
      </c>
      <c r="AH281" s="47">
        <f t="shared" si="22"/>
        <v>0</v>
      </c>
      <c r="AI281" s="47">
        <f t="shared" si="24"/>
        <v>0</v>
      </c>
      <c r="AJ281" s="47">
        <f t="shared" si="23"/>
        <v>0</v>
      </c>
    </row>
    <row r="282" spans="1:36" ht="14.45">
      <c r="A282" s="43" t="s">
        <v>512</v>
      </c>
      <c r="B282" s="43"/>
      <c r="C282" s="57">
        <v>0</v>
      </c>
      <c r="D282" s="57"/>
      <c r="E282" s="43" t="s">
        <v>513</v>
      </c>
      <c r="F282" s="43"/>
      <c r="G282" s="49" t="s">
        <v>46</v>
      </c>
      <c r="H282" s="43" t="s">
        <v>514</v>
      </c>
      <c r="I282" s="44">
        <v>45292</v>
      </c>
      <c r="J282" s="43" t="s">
        <v>48</v>
      </c>
      <c r="K282" s="43" t="s">
        <v>47</v>
      </c>
      <c r="L282" s="43" t="s">
        <v>49</v>
      </c>
      <c r="M282" s="43">
        <v>54</v>
      </c>
      <c r="N282" s="43" t="s">
        <v>50</v>
      </c>
      <c r="O282" s="43" t="s">
        <v>51</v>
      </c>
      <c r="P282" s="43" t="s">
        <v>52</v>
      </c>
      <c r="Q282" s="43"/>
      <c r="R282" s="43"/>
      <c r="S282" s="44">
        <v>42867</v>
      </c>
      <c r="T282" s="43">
        <v>2017</v>
      </c>
      <c r="U282" s="43">
        <f>VLOOKUP(E282,'[1]PIB Export Onderhoudsactiviteit'!$E$2:$AK$490,33,FALSE)</f>
        <v>716</v>
      </c>
      <c r="V282" s="43">
        <v>1</v>
      </c>
      <c r="W282" s="43" t="s">
        <v>53</v>
      </c>
      <c r="X282" s="43" t="s">
        <v>54</v>
      </c>
      <c r="Y282" s="7">
        <v>1</v>
      </c>
      <c r="Z282" s="46">
        <v>0</v>
      </c>
      <c r="AA282" s="47">
        <f t="shared" si="25"/>
        <v>0</v>
      </c>
      <c r="AB282" s="47">
        <f t="shared" si="21"/>
        <v>0</v>
      </c>
      <c r="AC282" s="47">
        <f t="shared" si="21"/>
        <v>0</v>
      </c>
      <c r="AD282" s="47">
        <f t="shared" si="21"/>
        <v>0</v>
      </c>
      <c r="AE282" s="47">
        <f t="shared" si="22"/>
        <v>0</v>
      </c>
      <c r="AF282" s="47">
        <f t="shared" si="22"/>
        <v>0</v>
      </c>
      <c r="AG282" s="47">
        <f t="shared" si="22"/>
        <v>0</v>
      </c>
      <c r="AH282" s="47">
        <f t="shared" si="22"/>
        <v>0</v>
      </c>
      <c r="AI282" s="47">
        <f t="shared" si="24"/>
        <v>0</v>
      </c>
      <c r="AJ282" s="47">
        <f t="shared" si="23"/>
        <v>0</v>
      </c>
    </row>
    <row r="283" spans="1:36" ht="14.45">
      <c r="A283" s="43" t="s">
        <v>515</v>
      </c>
      <c r="B283" s="43"/>
      <c r="C283" s="48" t="s">
        <v>102</v>
      </c>
      <c r="D283" s="43" t="s">
        <v>44</v>
      </c>
      <c r="E283" s="43" t="s">
        <v>516</v>
      </c>
      <c r="F283" s="43"/>
      <c r="G283" s="49" t="s">
        <v>46</v>
      </c>
      <c r="H283" s="43" t="s">
        <v>107</v>
      </c>
      <c r="I283" s="44">
        <v>45292</v>
      </c>
      <c r="J283" s="43" t="s">
        <v>48</v>
      </c>
      <c r="K283" s="43" t="s">
        <v>112</v>
      </c>
      <c r="L283" s="43" t="s">
        <v>49</v>
      </c>
      <c r="M283" s="43">
        <v>54</v>
      </c>
      <c r="N283" s="43" t="s">
        <v>50</v>
      </c>
      <c r="O283" s="43" t="s">
        <v>51</v>
      </c>
      <c r="P283" s="43" t="s">
        <v>52</v>
      </c>
      <c r="Q283" s="43"/>
      <c r="R283" s="43"/>
      <c r="S283" s="44">
        <v>33604</v>
      </c>
      <c r="T283" s="43">
        <v>1992</v>
      </c>
      <c r="U283" s="43">
        <f>VLOOKUP(E283,'[1]PIB Export Onderhoudsactiviteit'!$E$2:$AK$490,33,FALSE)</f>
        <v>120</v>
      </c>
      <c r="V283" s="43">
        <v>1</v>
      </c>
      <c r="W283" s="43" t="s">
        <v>53</v>
      </c>
      <c r="X283" s="43" t="s">
        <v>54</v>
      </c>
      <c r="Y283" s="7">
        <v>1</v>
      </c>
      <c r="Z283" s="46">
        <v>0</v>
      </c>
      <c r="AA283" s="47">
        <f t="shared" si="25"/>
        <v>0</v>
      </c>
      <c r="AB283" s="47">
        <f t="shared" si="21"/>
        <v>0</v>
      </c>
      <c r="AC283" s="47">
        <f t="shared" si="21"/>
        <v>0</v>
      </c>
      <c r="AD283" s="47">
        <f t="shared" si="21"/>
        <v>0</v>
      </c>
      <c r="AE283" s="47">
        <f t="shared" si="22"/>
        <v>0</v>
      </c>
      <c r="AF283" s="47">
        <f t="shared" si="22"/>
        <v>0</v>
      </c>
      <c r="AG283" s="47">
        <f t="shared" si="22"/>
        <v>0</v>
      </c>
      <c r="AH283" s="47">
        <f t="shared" si="22"/>
        <v>0</v>
      </c>
      <c r="AI283" s="47">
        <f t="shared" si="24"/>
        <v>0</v>
      </c>
      <c r="AJ283" s="47">
        <f t="shared" si="23"/>
        <v>0</v>
      </c>
    </row>
    <row r="284" spans="1:36" ht="14.45">
      <c r="A284" s="43" t="s">
        <v>517</v>
      </c>
      <c r="B284" s="43"/>
      <c r="C284" s="48" t="s">
        <v>102</v>
      </c>
      <c r="D284" s="43" t="s">
        <v>44</v>
      </c>
      <c r="E284" s="43" t="s">
        <v>518</v>
      </c>
      <c r="F284" s="43"/>
      <c r="G284" s="49" t="s">
        <v>46</v>
      </c>
      <c r="H284" s="43" t="s">
        <v>47</v>
      </c>
      <c r="I284" s="44">
        <v>45292</v>
      </c>
      <c r="J284" s="43" t="s">
        <v>48</v>
      </c>
      <c r="K284" s="43" t="s">
        <v>47</v>
      </c>
      <c r="L284" s="43" t="s">
        <v>49</v>
      </c>
      <c r="M284" s="43">
        <v>54</v>
      </c>
      <c r="N284" s="43" t="s">
        <v>50</v>
      </c>
      <c r="O284" s="43" t="s">
        <v>51</v>
      </c>
      <c r="P284" s="43" t="s">
        <v>52</v>
      </c>
      <c r="Q284" s="43"/>
      <c r="R284" s="43"/>
      <c r="S284" s="43"/>
      <c r="T284" s="43"/>
      <c r="U284" s="43">
        <f>VLOOKUP(E284,'[1]PIB Export Onderhoudsactiviteit'!$E$2:$AK$490,33,FALSE)</f>
        <v>2285</v>
      </c>
      <c r="V284" s="43">
        <v>1</v>
      </c>
      <c r="W284" s="43" t="s">
        <v>53</v>
      </c>
      <c r="X284" s="43" t="s">
        <v>54</v>
      </c>
      <c r="Y284" s="7">
        <v>1</v>
      </c>
      <c r="Z284" s="46">
        <v>0</v>
      </c>
      <c r="AA284" s="47">
        <f t="shared" si="25"/>
        <v>0</v>
      </c>
      <c r="AB284" s="47">
        <f t="shared" si="21"/>
        <v>0</v>
      </c>
      <c r="AC284" s="47">
        <f t="shared" si="21"/>
        <v>0</v>
      </c>
      <c r="AD284" s="47">
        <f t="shared" si="21"/>
        <v>0</v>
      </c>
      <c r="AE284" s="47">
        <f t="shared" si="22"/>
        <v>0</v>
      </c>
      <c r="AF284" s="47">
        <f t="shared" si="22"/>
        <v>0</v>
      </c>
      <c r="AG284" s="47">
        <f t="shared" si="22"/>
        <v>0</v>
      </c>
      <c r="AH284" s="47">
        <f t="shared" si="22"/>
        <v>0</v>
      </c>
      <c r="AI284" s="47">
        <f t="shared" si="24"/>
        <v>0</v>
      </c>
      <c r="AJ284" s="47">
        <f t="shared" si="23"/>
        <v>0</v>
      </c>
    </row>
    <row r="285" spans="1:36" ht="14.45">
      <c r="A285" s="43" t="s">
        <v>519</v>
      </c>
      <c r="B285" s="43"/>
      <c r="C285" s="57">
        <v>0</v>
      </c>
      <c r="D285" s="57"/>
      <c r="E285" s="43" t="s">
        <v>520</v>
      </c>
      <c r="F285" s="43"/>
      <c r="G285" s="49" t="s">
        <v>46</v>
      </c>
      <c r="H285" s="43" t="s">
        <v>521</v>
      </c>
      <c r="I285" s="44">
        <v>45292</v>
      </c>
      <c r="J285" s="43" t="s">
        <v>48</v>
      </c>
      <c r="K285" s="43" t="s">
        <v>47</v>
      </c>
      <c r="L285" s="43" t="s">
        <v>49</v>
      </c>
      <c r="M285" s="43">
        <v>54</v>
      </c>
      <c r="N285" s="43" t="s">
        <v>50</v>
      </c>
      <c r="O285" s="43" t="s">
        <v>51</v>
      </c>
      <c r="P285" s="43" t="s">
        <v>52</v>
      </c>
      <c r="Q285" s="43"/>
      <c r="R285" s="43"/>
      <c r="S285" s="44">
        <v>41275</v>
      </c>
      <c r="T285" s="43">
        <v>2013</v>
      </c>
      <c r="U285" s="43">
        <f>VLOOKUP(E285,'[1]PIB Export Onderhoudsactiviteit'!$E$2:$AK$490,33,FALSE)</f>
        <v>360</v>
      </c>
      <c r="V285" s="43">
        <v>1</v>
      </c>
      <c r="W285" s="43" t="s">
        <v>53</v>
      </c>
      <c r="X285" s="43" t="s">
        <v>54</v>
      </c>
      <c r="Y285" s="7">
        <v>1</v>
      </c>
      <c r="Z285" s="46">
        <v>0</v>
      </c>
      <c r="AA285" s="47">
        <f t="shared" si="25"/>
        <v>0</v>
      </c>
      <c r="AB285" s="47">
        <f t="shared" si="21"/>
        <v>0</v>
      </c>
      <c r="AC285" s="47">
        <f t="shared" si="21"/>
        <v>0</v>
      </c>
      <c r="AD285" s="47">
        <f t="shared" si="21"/>
        <v>0</v>
      </c>
      <c r="AE285" s="47">
        <f t="shared" si="22"/>
        <v>0</v>
      </c>
      <c r="AF285" s="47">
        <f t="shared" si="22"/>
        <v>0</v>
      </c>
      <c r="AG285" s="47">
        <f t="shared" si="22"/>
        <v>0</v>
      </c>
      <c r="AH285" s="47">
        <f t="shared" si="22"/>
        <v>0</v>
      </c>
      <c r="AI285" s="47">
        <f t="shared" si="24"/>
        <v>0</v>
      </c>
      <c r="AJ285" s="47">
        <f t="shared" si="23"/>
        <v>0</v>
      </c>
    </row>
    <row r="286" spans="1:36" ht="14.45">
      <c r="A286" s="43" t="s">
        <v>522</v>
      </c>
      <c r="B286" s="43"/>
      <c r="C286" s="48" t="s">
        <v>102</v>
      </c>
      <c r="D286" s="43" t="s">
        <v>44</v>
      </c>
      <c r="E286" s="43" t="s">
        <v>523</v>
      </c>
      <c r="F286" s="43"/>
      <c r="G286" s="49" t="s">
        <v>46</v>
      </c>
      <c r="H286" s="43" t="s">
        <v>47</v>
      </c>
      <c r="I286" s="44">
        <v>45292</v>
      </c>
      <c r="J286" s="43" t="s">
        <v>48</v>
      </c>
      <c r="K286" s="43" t="s">
        <v>47</v>
      </c>
      <c r="L286" s="43" t="s">
        <v>49</v>
      </c>
      <c r="M286" s="43">
        <v>54</v>
      </c>
      <c r="N286" s="43" t="s">
        <v>50</v>
      </c>
      <c r="O286" s="43" t="s">
        <v>51</v>
      </c>
      <c r="P286" s="43" t="s">
        <v>52</v>
      </c>
      <c r="Q286" s="43"/>
      <c r="R286" s="43"/>
      <c r="S286" s="44">
        <v>41275</v>
      </c>
      <c r="T286" s="43">
        <v>2013</v>
      </c>
      <c r="U286" s="43">
        <f>VLOOKUP(E286,'[1]PIB Export Onderhoudsactiviteit'!$E$2:$AK$490,33,FALSE)</f>
        <v>3957</v>
      </c>
      <c r="V286" s="43">
        <v>1</v>
      </c>
      <c r="W286" s="43" t="s">
        <v>53</v>
      </c>
      <c r="X286" s="43" t="s">
        <v>54</v>
      </c>
      <c r="Y286" s="7">
        <v>1</v>
      </c>
      <c r="Z286" s="46">
        <v>0</v>
      </c>
      <c r="AA286" s="47">
        <f t="shared" si="25"/>
        <v>0</v>
      </c>
      <c r="AB286" s="47">
        <f t="shared" si="21"/>
        <v>0</v>
      </c>
      <c r="AC286" s="47">
        <f t="shared" si="21"/>
        <v>0</v>
      </c>
      <c r="AD286" s="47">
        <f t="shared" si="21"/>
        <v>0</v>
      </c>
      <c r="AE286" s="47">
        <f t="shared" si="22"/>
        <v>0</v>
      </c>
      <c r="AF286" s="47">
        <f t="shared" si="22"/>
        <v>0</v>
      </c>
      <c r="AG286" s="47">
        <f t="shared" si="22"/>
        <v>0</v>
      </c>
      <c r="AH286" s="47">
        <f t="shared" si="22"/>
        <v>0</v>
      </c>
      <c r="AI286" s="47">
        <f t="shared" si="24"/>
        <v>0</v>
      </c>
      <c r="AJ286" s="47">
        <f t="shared" si="23"/>
        <v>0</v>
      </c>
    </row>
    <row r="287" spans="1:36" ht="14.45">
      <c r="A287" s="43" t="s">
        <v>522</v>
      </c>
      <c r="B287" s="43"/>
      <c r="C287" s="57">
        <v>0</v>
      </c>
      <c r="D287" s="57"/>
      <c r="E287" s="43" t="s">
        <v>524</v>
      </c>
      <c r="F287" s="43" t="s">
        <v>523</v>
      </c>
      <c r="G287" s="49" t="s">
        <v>46</v>
      </c>
      <c r="H287" s="43" t="s">
        <v>525</v>
      </c>
      <c r="I287" s="44">
        <v>45292</v>
      </c>
      <c r="J287" s="43" t="s">
        <v>48</v>
      </c>
      <c r="K287" s="43" t="s">
        <v>47</v>
      </c>
      <c r="L287" s="43" t="s">
        <v>49</v>
      </c>
      <c r="M287" s="43">
        <v>54</v>
      </c>
      <c r="N287" s="43" t="s">
        <v>50</v>
      </c>
      <c r="O287" s="43" t="s">
        <v>51</v>
      </c>
      <c r="P287" s="43" t="s">
        <v>52</v>
      </c>
      <c r="Q287" s="43"/>
      <c r="R287" s="43"/>
      <c r="S287" s="44">
        <v>41275</v>
      </c>
      <c r="T287" s="43">
        <v>2013</v>
      </c>
      <c r="U287" s="43">
        <f>VLOOKUP(E287,'[1]PIB Export Onderhoudsactiviteit'!$E$2:$AK$490,33,FALSE)</f>
        <v>1492</v>
      </c>
      <c r="V287" s="43">
        <v>1</v>
      </c>
      <c r="W287" s="43" t="s">
        <v>53</v>
      </c>
      <c r="X287" s="43" t="s">
        <v>54</v>
      </c>
      <c r="Y287" s="7">
        <v>1</v>
      </c>
      <c r="Z287" s="46">
        <v>0</v>
      </c>
      <c r="AA287" s="47">
        <f t="shared" si="25"/>
        <v>0</v>
      </c>
      <c r="AB287" s="47">
        <f t="shared" si="21"/>
        <v>0</v>
      </c>
      <c r="AC287" s="47">
        <f t="shared" si="21"/>
        <v>0</v>
      </c>
      <c r="AD287" s="47">
        <f t="shared" si="21"/>
        <v>0</v>
      </c>
      <c r="AE287" s="47">
        <f t="shared" si="22"/>
        <v>0</v>
      </c>
      <c r="AF287" s="47">
        <f t="shared" si="22"/>
        <v>0</v>
      </c>
      <c r="AG287" s="47">
        <f t="shared" si="22"/>
        <v>0</v>
      </c>
      <c r="AH287" s="47">
        <f t="shared" si="22"/>
        <v>0</v>
      </c>
      <c r="AI287" s="47">
        <f t="shared" si="24"/>
        <v>0</v>
      </c>
      <c r="AJ287" s="47">
        <f t="shared" si="23"/>
        <v>0</v>
      </c>
    </row>
    <row r="288" spans="1:36" ht="14.45">
      <c r="A288" s="43" t="s">
        <v>522</v>
      </c>
      <c r="B288" s="43"/>
      <c r="C288" s="57">
        <v>2</v>
      </c>
      <c r="D288" s="57"/>
      <c r="E288" s="43" t="s">
        <v>526</v>
      </c>
      <c r="F288" s="43" t="s">
        <v>523</v>
      </c>
      <c r="G288" s="49" t="s">
        <v>46</v>
      </c>
      <c r="H288" s="43" t="s">
        <v>527</v>
      </c>
      <c r="I288" s="44">
        <v>45292</v>
      </c>
      <c r="J288" s="43" t="s">
        <v>48</v>
      </c>
      <c r="K288" s="43" t="s">
        <v>47</v>
      </c>
      <c r="L288" s="43" t="s">
        <v>49</v>
      </c>
      <c r="M288" s="43">
        <v>54</v>
      </c>
      <c r="N288" s="43" t="s">
        <v>50</v>
      </c>
      <c r="O288" s="43" t="s">
        <v>51</v>
      </c>
      <c r="P288" s="43" t="s">
        <v>52</v>
      </c>
      <c r="Q288" s="43"/>
      <c r="R288" s="43"/>
      <c r="S288" s="44">
        <v>41275</v>
      </c>
      <c r="T288" s="43">
        <v>2013</v>
      </c>
      <c r="U288" s="43">
        <f>VLOOKUP(E288,'[1]PIB Export Onderhoudsactiviteit'!$E$2:$AK$490,33,FALSE)</f>
        <v>102</v>
      </c>
      <c r="V288" s="43">
        <v>1</v>
      </c>
      <c r="W288" s="43" t="s">
        <v>53</v>
      </c>
      <c r="X288" s="43" t="s">
        <v>54</v>
      </c>
      <c r="Y288" s="7">
        <v>1</v>
      </c>
      <c r="Z288" s="46">
        <v>0</v>
      </c>
      <c r="AA288" s="47">
        <f t="shared" si="25"/>
        <v>0</v>
      </c>
      <c r="AB288" s="47">
        <f t="shared" si="21"/>
        <v>0</v>
      </c>
      <c r="AC288" s="47">
        <f t="shared" si="21"/>
        <v>0</v>
      </c>
      <c r="AD288" s="47">
        <f t="shared" si="21"/>
        <v>0</v>
      </c>
      <c r="AE288" s="47">
        <f t="shared" si="22"/>
        <v>0</v>
      </c>
      <c r="AF288" s="47">
        <f t="shared" si="22"/>
        <v>0</v>
      </c>
      <c r="AG288" s="47">
        <f t="shared" si="22"/>
        <v>0</v>
      </c>
      <c r="AH288" s="47">
        <f t="shared" si="22"/>
        <v>0</v>
      </c>
      <c r="AI288" s="47">
        <f t="shared" si="24"/>
        <v>0</v>
      </c>
      <c r="AJ288" s="47">
        <f t="shared" si="23"/>
        <v>0</v>
      </c>
    </row>
    <row r="289" spans="1:36" ht="14.45">
      <c r="A289" s="43" t="s">
        <v>522</v>
      </c>
      <c r="B289" s="43"/>
      <c r="C289" s="57">
        <v>3</v>
      </c>
      <c r="D289" s="57"/>
      <c r="E289" s="43" t="s">
        <v>528</v>
      </c>
      <c r="F289" s="43" t="s">
        <v>523</v>
      </c>
      <c r="G289" s="49" t="s">
        <v>46</v>
      </c>
      <c r="H289" s="43" t="s">
        <v>529</v>
      </c>
      <c r="I289" s="44">
        <v>45292</v>
      </c>
      <c r="J289" s="43" t="s">
        <v>48</v>
      </c>
      <c r="K289" s="43" t="s">
        <v>47</v>
      </c>
      <c r="L289" s="43" t="s">
        <v>49</v>
      </c>
      <c r="M289" s="43">
        <v>54</v>
      </c>
      <c r="N289" s="43" t="s">
        <v>50</v>
      </c>
      <c r="O289" s="43" t="s">
        <v>51</v>
      </c>
      <c r="P289" s="43" t="s">
        <v>52</v>
      </c>
      <c r="Q289" s="43"/>
      <c r="R289" s="43"/>
      <c r="S289" s="44">
        <v>41275</v>
      </c>
      <c r="T289" s="43">
        <v>2013</v>
      </c>
      <c r="U289" s="43">
        <f>VLOOKUP(E289,'[1]PIB Export Onderhoudsactiviteit'!$E$2:$AK$490,33,FALSE)</f>
        <v>110</v>
      </c>
      <c r="V289" s="43">
        <v>1</v>
      </c>
      <c r="W289" s="43" t="s">
        <v>53</v>
      </c>
      <c r="X289" s="43" t="s">
        <v>54</v>
      </c>
      <c r="Y289" s="7">
        <v>1</v>
      </c>
      <c r="Z289" s="46">
        <v>0</v>
      </c>
      <c r="AA289" s="47">
        <f t="shared" si="25"/>
        <v>0</v>
      </c>
      <c r="AB289" s="47">
        <f t="shared" si="21"/>
        <v>0</v>
      </c>
      <c r="AC289" s="47">
        <f t="shared" si="21"/>
        <v>0</v>
      </c>
      <c r="AD289" s="47">
        <f t="shared" si="21"/>
        <v>0</v>
      </c>
      <c r="AE289" s="47">
        <f t="shared" si="22"/>
        <v>0</v>
      </c>
      <c r="AF289" s="47">
        <f t="shared" si="22"/>
        <v>0</v>
      </c>
      <c r="AG289" s="47">
        <f t="shared" si="22"/>
        <v>0</v>
      </c>
      <c r="AH289" s="47">
        <f t="shared" si="22"/>
        <v>0</v>
      </c>
      <c r="AI289" s="47">
        <f t="shared" si="24"/>
        <v>0</v>
      </c>
      <c r="AJ289" s="47">
        <f t="shared" si="23"/>
        <v>0</v>
      </c>
    </row>
    <row r="290" spans="1:36" ht="14.45">
      <c r="A290" s="43" t="s">
        <v>522</v>
      </c>
      <c r="B290" s="43"/>
      <c r="C290" s="57">
        <v>4</v>
      </c>
      <c r="D290" s="57"/>
      <c r="E290" s="43" t="s">
        <v>530</v>
      </c>
      <c r="F290" s="43" t="s">
        <v>523</v>
      </c>
      <c r="G290" s="49" t="s">
        <v>46</v>
      </c>
      <c r="H290" s="43" t="s">
        <v>531</v>
      </c>
      <c r="I290" s="44">
        <v>45292</v>
      </c>
      <c r="J290" s="43" t="s">
        <v>48</v>
      </c>
      <c r="K290" s="43" t="s">
        <v>47</v>
      </c>
      <c r="L290" s="43" t="s">
        <v>49</v>
      </c>
      <c r="M290" s="43">
        <v>54</v>
      </c>
      <c r="N290" s="43" t="s">
        <v>50</v>
      </c>
      <c r="O290" s="43" t="s">
        <v>51</v>
      </c>
      <c r="P290" s="43" t="s">
        <v>52</v>
      </c>
      <c r="Q290" s="43"/>
      <c r="R290" s="43"/>
      <c r="S290" s="44">
        <v>41275</v>
      </c>
      <c r="T290" s="43">
        <v>2013</v>
      </c>
      <c r="U290" s="43">
        <f>VLOOKUP(E290,'[1]PIB Export Onderhoudsactiviteit'!$E$2:$AK$490,33,FALSE)</f>
        <v>68</v>
      </c>
      <c r="V290" s="43">
        <v>1</v>
      </c>
      <c r="W290" s="43" t="s">
        <v>53</v>
      </c>
      <c r="X290" s="43" t="s">
        <v>54</v>
      </c>
      <c r="Y290" s="7">
        <v>1</v>
      </c>
      <c r="Z290" s="46">
        <v>0</v>
      </c>
      <c r="AA290" s="47">
        <f t="shared" si="25"/>
        <v>0</v>
      </c>
      <c r="AB290" s="47">
        <f t="shared" si="21"/>
        <v>0</v>
      </c>
      <c r="AC290" s="47">
        <f t="shared" si="21"/>
        <v>0</v>
      </c>
      <c r="AD290" s="47">
        <f t="shared" si="21"/>
        <v>0</v>
      </c>
      <c r="AE290" s="47">
        <f t="shared" si="22"/>
        <v>0</v>
      </c>
      <c r="AF290" s="47">
        <f t="shared" si="22"/>
        <v>0</v>
      </c>
      <c r="AG290" s="47">
        <f t="shared" si="22"/>
        <v>0</v>
      </c>
      <c r="AH290" s="47">
        <f t="shared" si="22"/>
        <v>0</v>
      </c>
      <c r="AI290" s="47">
        <f t="shared" si="24"/>
        <v>0</v>
      </c>
      <c r="AJ290" s="47">
        <f t="shared" si="23"/>
        <v>0</v>
      </c>
    </row>
    <row r="291" spans="1:36" ht="14.45">
      <c r="A291" s="43" t="s">
        <v>522</v>
      </c>
      <c r="B291" s="43"/>
      <c r="C291" s="57">
        <v>5</v>
      </c>
      <c r="D291" s="57"/>
      <c r="E291" s="43" t="s">
        <v>532</v>
      </c>
      <c r="F291" s="43" t="s">
        <v>523</v>
      </c>
      <c r="G291" s="49" t="s">
        <v>46</v>
      </c>
      <c r="H291" s="43" t="s">
        <v>533</v>
      </c>
      <c r="I291" s="44">
        <v>45292</v>
      </c>
      <c r="J291" s="43" t="s">
        <v>48</v>
      </c>
      <c r="K291" s="43" t="s">
        <v>47</v>
      </c>
      <c r="L291" s="43" t="s">
        <v>49</v>
      </c>
      <c r="M291" s="43">
        <v>54</v>
      </c>
      <c r="N291" s="43" t="s">
        <v>50</v>
      </c>
      <c r="O291" s="43" t="s">
        <v>51</v>
      </c>
      <c r="P291" s="43" t="s">
        <v>52</v>
      </c>
      <c r="Q291" s="43"/>
      <c r="R291" s="43"/>
      <c r="S291" s="44">
        <v>41275</v>
      </c>
      <c r="T291" s="43">
        <v>2013</v>
      </c>
      <c r="U291" s="43">
        <f>VLOOKUP(E291,'[1]PIB Export Onderhoudsactiviteit'!$E$2:$AK$490,33,FALSE)</f>
        <v>222</v>
      </c>
      <c r="V291" s="43">
        <v>1</v>
      </c>
      <c r="W291" s="43" t="s">
        <v>53</v>
      </c>
      <c r="X291" s="43" t="s">
        <v>54</v>
      </c>
      <c r="Y291" s="7">
        <v>1</v>
      </c>
      <c r="Z291" s="46">
        <v>0</v>
      </c>
      <c r="AA291" s="47">
        <f t="shared" si="25"/>
        <v>0</v>
      </c>
      <c r="AB291" s="47">
        <f t="shared" si="21"/>
        <v>0</v>
      </c>
      <c r="AC291" s="47">
        <f t="shared" si="21"/>
        <v>0</v>
      </c>
      <c r="AD291" s="47">
        <f t="shared" si="21"/>
        <v>0</v>
      </c>
      <c r="AE291" s="47">
        <f t="shared" si="22"/>
        <v>0</v>
      </c>
      <c r="AF291" s="47">
        <f t="shared" si="22"/>
        <v>0</v>
      </c>
      <c r="AG291" s="47">
        <f t="shared" si="22"/>
        <v>0</v>
      </c>
      <c r="AH291" s="47">
        <f t="shared" si="22"/>
        <v>0</v>
      </c>
      <c r="AI291" s="47">
        <f t="shared" si="24"/>
        <v>0</v>
      </c>
      <c r="AJ291" s="47">
        <f t="shared" si="23"/>
        <v>0</v>
      </c>
    </row>
    <row r="292" spans="1:36" ht="14.45">
      <c r="A292" s="43" t="s">
        <v>522</v>
      </c>
      <c r="B292" s="43"/>
      <c r="C292" s="57">
        <v>6</v>
      </c>
      <c r="D292" s="57"/>
      <c r="E292" s="43" t="s">
        <v>534</v>
      </c>
      <c r="F292" s="43" t="s">
        <v>523</v>
      </c>
      <c r="G292" s="49" t="s">
        <v>46</v>
      </c>
      <c r="H292" s="43" t="s">
        <v>535</v>
      </c>
      <c r="I292" s="44">
        <v>45292</v>
      </c>
      <c r="J292" s="43" t="s">
        <v>48</v>
      </c>
      <c r="K292" s="43" t="s">
        <v>47</v>
      </c>
      <c r="L292" s="43" t="s">
        <v>49</v>
      </c>
      <c r="M292" s="43">
        <v>54</v>
      </c>
      <c r="N292" s="43" t="s">
        <v>50</v>
      </c>
      <c r="O292" s="43" t="s">
        <v>51</v>
      </c>
      <c r="P292" s="43" t="s">
        <v>52</v>
      </c>
      <c r="Q292" s="43"/>
      <c r="R292" s="43"/>
      <c r="S292" s="44">
        <v>41275</v>
      </c>
      <c r="T292" s="43">
        <v>2013</v>
      </c>
      <c r="U292" s="43">
        <f>VLOOKUP(E292,'[1]PIB Export Onderhoudsactiviteit'!$E$2:$AK$490,33,FALSE)</f>
        <v>177</v>
      </c>
      <c r="V292" s="43">
        <v>1</v>
      </c>
      <c r="W292" s="43" t="s">
        <v>53</v>
      </c>
      <c r="X292" s="43" t="s">
        <v>54</v>
      </c>
      <c r="Y292" s="7">
        <v>1</v>
      </c>
      <c r="Z292" s="46">
        <v>0</v>
      </c>
      <c r="AA292" s="47">
        <f t="shared" si="25"/>
        <v>0</v>
      </c>
      <c r="AB292" s="47">
        <f t="shared" si="21"/>
        <v>0</v>
      </c>
      <c r="AC292" s="47">
        <f t="shared" si="21"/>
        <v>0</v>
      </c>
      <c r="AD292" s="47">
        <f t="shared" si="21"/>
        <v>0</v>
      </c>
      <c r="AE292" s="47">
        <f t="shared" si="22"/>
        <v>0</v>
      </c>
      <c r="AF292" s="47">
        <f t="shared" si="22"/>
        <v>0</v>
      </c>
      <c r="AG292" s="47">
        <f t="shared" si="22"/>
        <v>0</v>
      </c>
      <c r="AH292" s="47">
        <f t="shared" si="22"/>
        <v>0</v>
      </c>
      <c r="AI292" s="47">
        <f t="shared" si="24"/>
        <v>0</v>
      </c>
      <c r="AJ292" s="47">
        <f t="shared" si="23"/>
        <v>0</v>
      </c>
    </row>
    <row r="293" spans="1:36" ht="14.45">
      <c r="A293" s="43" t="s">
        <v>522</v>
      </c>
      <c r="B293" s="43" t="s">
        <v>536</v>
      </c>
      <c r="C293" s="57">
        <v>7</v>
      </c>
      <c r="D293" s="57"/>
      <c r="E293" s="43" t="s">
        <v>537</v>
      </c>
      <c r="F293" s="43"/>
      <c r="G293" s="49" t="s">
        <v>46</v>
      </c>
      <c r="H293" s="43" t="s">
        <v>538</v>
      </c>
      <c r="I293" s="44">
        <v>45292</v>
      </c>
      <c r="J293" s="43" t="s">
        <v>58</v>
      </c>
      <c r="K293" s="43" t="s">
        <v>59</v>
      </c>
      <c r="L293" s="43" t="s">
        <v>539</v>
      </c>
      <c r="M293" s="43">
        <v>54</v>
      </c>
      <c r="N293" s="43" t="s">
        <v>50</v>
      </c>
      <c r="O293" s="43" t="s">
        <v>60</v>
      </c>
      <c r="P293" s="43" t="s">
        <v>61</v>
      </c>
      <c r="Q293" s="43"/>
      <c r="R293" s="43"/>
      <c r="S293" s="44">
        <v>43101</v>
      </c>
      <c r="T293" s="43">
        <v>2017</v>
      </c>
      <c r="U293" s="43">
        <f>VLOOKUP(E293,'[1]PIB Export Onderhoudsactiviteit'!$E$2:$AK$490,33,FALSE)</f>
        <v>0</v>
      </c>
      <c r="V293" s="43">
        <v>1</v>
      </c>
      <c r="W293" s="43" t="s">
        <v>64</v>
      </c>
      <c r="X293" s="43" t="s">
        <v>54</v>
      </c>
      <c r="Y293" s="7">
        <v>1</v>
      </c>
      <c r="Z293" s="46">
        <v>0</v>
      </c>
      <c r="AA293" s="47">
        <f t="shared" si="25"/>
        <v>0</v>
      </c>
      <c r="AB293" s="47">
        <f t="shared" si="21"/>
        <v>0</v>
      </c>
      <c r="AC293" s="47">
        <f t="shared" si="21"/>
        <v>0</v>
      </c>
      <c r="AD293" s="47">
        <f t="shared" si="21"/>
        <v>0</v>
      </c>
      <c r="AE293" s="47">
        <f t="shared" si="22"/>
        <v>0</v>
      </c>
      <c r="AF293" s="47">
        <f t="shared" si="22"/>
        <v>0</v>
      </c>
      <c r="AG293" s="47">
        <f t="shared" si="22"/>
        <v>0</v>
      </c>
      <c r="AH293" s="47">
        <f t="shared" si="22"/>
        <v>0</v>
      </c>
      <c r="AI293" s="47">
        <f t="shared" si="24"/>
        <v>0</v>
      </c>
      <c r="AJ293" s="47">
        <f t="shared" si="23"/>
        <v>0</v>
      </c>
    </row>
    <row r="294" spans="1:36" ht="14.45">
      <c r="A294" s="43" t="s">
        <v>522</v>
      </c>
      <c r="B294" s="43" t="s">
        <v>536</v>
      </c>
      <c r="C294" s="57">
        <v>7</v>
      </c>
      <c r="D294" s="57"/>
      <c r="E294" s="43" t="s">
        <v>540</v>
      </c>
      <c r="F294" s="43"/>
      <c r="G294" s="49" t="s">
        <v>46</v>
      </c>
      <c r="H294" s="43" t="s">
        <v>541</v>
      </c>
      <c r="I294" s="44">
        <v>45292</v>
      </c>
      <c r="J294" s="43" t="s">
        <v>58</v>
      </c>
      <c r="K294" s="43" t="s">
        <v>59</v>
      </c>
      <c r="L294" s="43" t="s">
        <v>539</v>
      </c>
      <c r="M294" s="43">
        <v>54</v>
      </c>
      <c r="N294" s="43" t="s">
        <v>50</v>
      </c>
      <c r="O294" s="43" t="s">
        <v>60</v>
      </c>
      <c r="P294" s="43" t="s">
        <v>61</v>
      </c>
      <c r="Q294" s="43"/>
      <c r="R294" s="43"/>
      <c r="S294" s="44">
        <v>43101</v>
      </c>
      <c r="T294" s="43">
        <v>2017</v>
      </c>
      <c r="U294" s="43">
        <f>VLOOKUP(E294,'[1]PIB Export Onderhoudsactiviteit'!$E$2:$AK$490,33,FALSE)</f>
        <v>0</v>
      </c>
      <c r="V294" s="43">
        <v>1</v>
      </c>
      <c r="W294" s="43" t="s">
        <v>64</v>
      </c>
      <c r="X294" s="43" t="s">
        <v>54</v>
      </c>
      <c r="Y294" s="7">
        <v>1</v>
      </c>
      <c r="Z294" s="46">
        <v>0</v>
      </c>
      <c r="AA294" s="47">
        <f t="shared" si="25"/>
        <v>0</v>
      </c>
      <c r="AB294" s="47">
        <f t="shared" si="21"/>
        <v>0</v>
      </c>
      <c r="AC294" s="47">
        <f t="shared" si="21"/>
        <v>0</v>
      </c>
      <c r="AD294" s="47">
        <f t="shared" si="21"/>
        <v>0</v>
      </c>
      <c r="AE294" s="47">
        <f t="shared" si="22"/>
        <v>0</v>
      </c>
      <c r="AF294" s="47">
        <f t="shared" si="22"/>
        <v>0</v>
      </c>
      <c r="AG294" s="47">
        <f t="shared" si="22"/>
        <v>0</v>
      </c>
      <c r="AH294" s="47">
        <f t="shared" si="22"/>
        <v>0</v>
      </c>
      <c r="AI294" s="47">
        <f t="shared" si="24"/>
        <v>0</v>
      </c>
      <c r="AJ294" s="47">
        <f t="shared" si="23"/>
        <v>0</v>
      </c>
    </row>
    <row r="295" spans="1:36" ht="14.45">
      <c r="A295" s="43" t="s">
        <v>522</v>
      </c>
      <c r="B295" s="43" t="s">
        <v>536</v>
      </c>
      <c r="C295" s="57">
        <v>7</v>
      </c>
      <c r="D295" s="57"/>
      <c r="E295" s="43" t="s">
        <v>542</v>
      </c>
      <c r="F295" s="43"/>
      <c r="G295" s="49" t="s">
        <v>46</v>
      </c>
      <c r="H295" s="43" t="s">
        <v>543</v>
      </c>
      <c r="I295" s="44">
        <v>45292</v>
      </c>
      <c r="J295" s="43" t="s">
        <v>58</v>
      </c>
      <c r="K295" s="43" t="s">
        <v>59</v>
      </c>
      <c r="L295" s="43" t="s">
        <v>539</v>
      </c>
      <c r="M295" s="43">
        <v>54</v>
      </c>
      <c r="N295" s="43" t="s">
        <v>50</v>
      </c>
      <c r="O295" s="43" t="s">
        <v>60</v>
      </c>
      <c r="P295" s="43" t="s">
        <v>61</v>
      </c>
      <c r="Q295" s="43"/>
      <c r="R295" s="43"/>
      <c r="S295" s="44">
        <v>43101</v>
      </c>
      <c r="T295" s="43">
        <v>2017</v>
      </c>
      <c r="U295" s="43">
        <f>VLOOKUP(E295,'[1]PIB Export Onderhoudsactiviteit'!$E$2:$AK$490,33,FALSE)</f>
        <v>0</v>
      </c>
      <c r="V295" s="43">
        <v>1</v>
      </c>
      <c r="W295" s="43" t="s">
        <v>64</v>
      </c>
      <c r="X295" s="43" t="s">
        <v>54</v>
      </c>
      <c r="Y295" s="7">
        <v>1</v>
      </c>
      <c r="Z295" s="46">
        <v>0</v>
      </c>
      <c r="AA295" s="47">
        <f t="shared" si="25"/>
        <v>0</v>
      </c>
      <c r="AB295" s="47">
        <f t="shared" si="21"/>
        <v>0</v>
      </c>
      <c r="AC295" s="47">
        <f t="shared" si="21"/>
        <v>0</v>
      </c>
      <c r="AD295" s="47">
        <f t="shared" si="21"/>
        <v>0</v>
      </c>
      <c r="AE295" s="47">
        <f t="shared" si="22"/>
        <v>0</v>
      </c>
      <c r="AF295" s="47">
        <f t="shared" si="22"/>
        <v>0</v>
      </c>
      <c r="AG295" s="47">
        <f t="shared" si="22"/>
        <v>0</v>
      </c>
      <c r="AH295" s="47">
        <f t="shared" si="22"/>
        <v>0</v>
      </c>
      <c r="AI295" s="47">
        <f t="shared" si="24"/>
        <v>0</v>
      </c>
      <c r="AJ295" s="47">
        <f t="shared" si="23"/>
        <v>0</v>
      </c>
    </row>
    <row r="296" spans="1:36" ht="14.45">
      <c r="A296" s="43" t="s">
        <v>522</v>
      </c>
      <c r="B296" s="43"/>
      <c r="C296" s="57">
        <v>7</v>
      </c>
      <c r="D296" s="57"/>
      <c r="E296" s="43" t="s">
        <v>544</v>
      </c>
      <c r="F296" s="43" t="s">
        <v>523</v>
      </c>
      <c r="G296" s="49" t="s">
        <v>46</v>
      </c>
      <c r="H296" s="43" t="s">
        <v>545</v>
      </c>
      <c r="I296" s="44">
        <v>45292</v>
      </c>
      <c r="J296" s="43" t="s">
        <v>48</v>
      </c>
      <c r="K296" s="43" t="s">
        <v>47</v>
      </c>
      <c r="L296" s="43" t="s">
        <v>49</v>
      </c>
      <c r="M296" s="43">
        <v>54</v>
      </c>
      <c r="N296" s="43" t="s">
        <v>50</v>
      </c>
      <c r="O296" s="43" t="s">
        <v>51</v>
      </c>
      <c r="P296" s="43" t="s">
        <v>52</v>
      </c>
      <c r="Q296" s="43"/>
      <c r="R296" s="43"/>
      <c r="S296" s="44">
        <v>41275</v>
      </c>
      <c r="T296" s="43">
        <v>2013</v>
      </c>
      <c r="U296" s="43">
        <f>VLOOKUP(E296,'[1]PIB Export Onderhoudsactiviteit'!$E$2:$AK$490,33,FALSE)</f>
        <v>127</v>
      </c>
      <c r="V296" s="43">
        <v>1</v>
      </c>
      <c r="W296" s="43" t="s">
        <v>53</v>
      </c>
      <c r="X296" s="43" t="s">
        <v>54</v>
      </c>
      <c r="Y296" s="7">
        <v>1</v>
      </c>
      <c r="Z296" s="46">
        <v>0</v>
      </c>
      <c r="AA296" s="47">
        <f t="shared" si="25"/>
        <v>0</v>
      </c>
      <c r="AB296" s="47">
        <f t="shared" si="21"/>
        <v>0</v>
      </c>
      <c r="AC296" s="47">
        <f t="shared" si="21"/>
        <v>0</v>
      </c>
      <c r="AD296" s="47">
        <f t="shared" si="21"/>
        <v>0</v>
      </c>
      <c r="AE296" s="47">
        <f t="shared" si="22"/>
        <v>0</v>
      </c>
      <c r="AF296" s="47">
        <f t="shared" si="22"/>
        <v>0</v>
      </c>
      <c r="AG296" s="47">
        <f t="shared" si="22"/>
        <v>0</v>
      </c>
      <c r="AH296" s="47">
        <f t="shared" si="22"/>
        <v>0</v>
      </c>
      <c r="AI296" s="47">
        <f t="shared" si="24"/>
        <v>0</v>
      </c>
      <c r="AJ296" s="47">
        <f t="shared" si="23"/>
        <v>0</v>
      </c>
    </row>
    <row r="297" spans="1:36" ht="14.45">
      <c r="A297" s="43" t="s">
        <v>522</v>
      </c>
      <c r="B297" s="43"/>
      <c r="C297" s="57">
        <v>8</v>
      </c>
      <c r="D297" s="57"/>
      <c r="E297" s="43" t="s">
        <v>546</v>
      </c>
      <c r="F297" s="43" t="s">
        <v>523</v>
      </c>
      <c r="G297" s="49" t="s">
        <v>46</v>
      </c>
      <c r="H297" s="43" t="s">
        <v>547</v>
      </c>
      <c r="I297" s="44">
        <v>45292</v>
      </c>
      <c r="J297" s="43" t="s">
        <v>48</v>
      </c>
      <c r="K297" s="43" t="s">
        <v>47</v>
      </c>
      <c r="L297" s="43" t="s">
        <v>49</v>
      </c>
      <c r="M297" s="43">
        <v>54</v>
      </c>
      <c r="N297" s="43" t="s">
        <v>50</v>
      </c>
      <c r="O297" s="43" t="s">
        <v>51</v>
      </c>
      <c r="P297" s="43" t="s">
        <v>52</v>
      </c>
      <c r="Q297" s="43"/>
      <c r="R297" s="43"/>
      <c r="S297" s="44">
        <v>41275</v>
      </c>
      <c r="T297" s="43">
        <v>2013</v>
      </c>
      <c r="U297" s="43">
        <f>VLOOKUP(E297,'[1]PIB Export Onderhoudsactiviteit'!$E$2:$AK$490,33,FALSE)</f>
        <v>261</v>
      </c>
      <c r="V297" s="43">
        <v>1</v>
      </c>
      <c r="W297" s="43" t="s">
        <v>53</v>
      </c>
      <c r="X297" s="43" t="s">
        <v>54</v>
      </c>
      <c r="Y297" s="7">
        <v>1</v>
      </c>
      <c r="Z297" s="46">
        <v>0</v>
      </c>
      <c r="AA297" s="47">
        <f t="shared" si="25"/>
        <v>0</v>
      </c>
      <c r="AB297" s="47">
        <f t="shared" si="21"/>
        <v>0</v>
      </c>
      <c r="AC297" s="47">
        <f t="shared" si="21"/>
        <v>0</v>
      </c>
      <c r="AD297" s="47">
        <f t="shared" si="21"/>
        <v>0</v>
      </c>
      <c r="AE297" s="47">
        <f t="shared" si="22"/>
        <v>0</v>
      </c>
      <c r="AF297" s="47">
        <f t="shared" si="22"/>
        <v>0</v>
      </c>
      <c r="AG297" s="47">
        <f t="shared" si="22"/>
        <v>0</v>
      </c>
      <c r="AH297" s="47">
        <f t="shared" si="22"/>
        <v>0</v>
      </c>
      <c r="AI297" s="47">
        <f t="shared" si="24"/>
        <v>0</v>
      </c>
      <c r="AJ297" s="47">
        <f t="shared" si="23"/>
        <v>0</v>
      </c>
    </row>
    <row r="298" spans="1:36" ht="14.45">
      <c r="A298" s="43" t="s">
        <v>522</v>
      </c>
      <c r="B298" s="43" t="s">
        <v>548</v>
      </c>
      <c r="C298" s="57">
        <v>9</v>
      </c>
      <c r="D298" s="57"/>
      <c r="E298" s="43" t="s">
        <v>549</v>
      </c>
      <c r="F298" s="43"/>
      <c r="G298" s="49" t="s">
        <v>46</v>
      </c>
      <c r="H298" s="43" t="s">
        <v>550</v>
      </c>
      <c r="I298" s="44">
        <v>45292</v>
      </c>
      <c r="J298" s="43" t="s">
        <v>72</v>
      </c>
      <c r="K298" s="43" t="s">
        <v>73</v>
      </c>
      <c r="L298" s="43" t="s">
        <v>551</v>
      </c>
      <c r="M298" s="43">
        <v>54</v>
      </c>
      <c r="N298" s="43" t="s">
        <v>50</v>
      </c>
      <c r="O298" s="43" t="s">
        <v>74</v>
      </c>
      <c r="P298" s="43" t="s">
        <v>75</v>
      </c>
      <c r="Q298" s="43"/>
      <c r="R298" s="43"/>
      <c r="S298" s="44">
        <v>43101</v>
      </c>
      <c r="T298" s="43">
        <v>2017</v>
      </c>
      <c r="U298" s="43">
        <f>VLOOKUP(E298,'[1]PIB Export Onderhoudsactiviteit'!$E$2:$AK$490,33,FALSE)</f>
        <v>0</v>
      </c>
      <c r="V298" s="43">
        <v>1</v>
      </c>
      <c r="W298" s="43" t="s">
        <v>64</v>
      </c>
      <c r="X298" s="43" t="s">
        <v>54</v>
      </c>
      <c r="Y298" s="7">
        <v>1</v>
      </c>
      <c r="Z298" s="46">
        <v>0</v>
      </c>
      <c r="AA298" s="47">
        <f t="shared" si="25"/>
        <v>0</v>
      </c>
      <c r="AB298" s="47">
        <f t="shared" si="21"/>
        <v>0</v>
      </c>
      <c r="AC298" s="47">
        <f t="shared" si="21"/>
        <v>0</v>
      </c>
      <c r="AD298" s="47">
        <f t="shared" si="21"/>
        <v>0</v>
      </c>
      <c r="AE298" s="47">
        <f t="shared" si="22"/>
        <v>0</v>
      </c>
      <c r="AF298" s="47">
        <f t="shared" si="22"/>
        <v>0</v>
      </c>
      <c r="AG298" s="47">
        <f t="shared" si="22"/>
        <v>0</v>
      </c>
      <c r="AH298" s="47">
        <f t="shared" si="22"/>
        <v>0</v>
      </c>
      <c r="AI298" s="47">
        <f t="shared" si="24"/>
        <v>0</v>
      </c>
      <c r="AJ298" s="47">
        <f t="shared" si="23"/>
        <v>0</v>
      </c>
    </row>
    <row r="299" spans="1:36" ht="14.45">
      <c r="A299" s="43" t="s">
        <v>522</v>
      </c>
      <c r="B299" s="43" t="s">
        <v>548</v>
      </c>
      <c r="C299" s="57">
        <v>9</v>
      </c>
      <c r="D299" s="57"/>
      <c r="E299" s="43" t="s">
        <v>549</v>
      </c>
      <c r="F299" s="43"/>
      <c r="G299" s="49" t="s">
        <v>46</v>
      </c>
      <c r="H299" s="43" t="s">
        <v>550</v>
      </c>
      <c r="I299" s="44">
        <v>45292</v>
      </c>
      <c r="J299" s="43" t="s">
        <v>78</v>
      </c>
      <c r="K299" s="43" t="s">
        <v>79</v>
      </c>
      <c r="L299" s="43" t="s">
        <v>551</v>
      </c>
      <c r="M299" s="43">
        <v>54</v>
      </c>
      <c r="N299" s="43" t="s">
        <v>50</v>
      </c>
      <c r="O299" s="43" t="s">
        <v>74</v>
      </c>
      <c r="P299" s="43" t="s">
        <v>75</v>
      </c>
      <c r="Q299" s="43"/>
      <c r="R299" s="43"/>
      <c r="S299" s="44">
        <v>43101</v>
      </c>
      <c r="T299" s="43">
        <v>2017</v>
      </c>
      <c r="U299" s="43">
        <f>VLOOKUP(E299,'[1]PIB Export Onderhoudsactiviteit'!$E$2:$AK$490,33,FALSE)</f>
        <v>0</v>
      </c>
      <c r="V299" s="43">
        <v>1</v>
      </c>
      <c r="W299" s="43" t="s">
        <v>64</v>
      </c>
      <c r="X299" s="43" t="s">
        <v>80</v>
      </c>
      <c r="Y299" s="7">
        <v>1</v>
      </c>
      <c r="Z299" s="46">
        <v>0</v>
      </c>
      <c r="AA299" s="47"/>
      <c r="AB299" s="47">
        <f t="shared" si="21"/>
        <v>0</v>
      </c>
      <c r="AC299" s="47"/>
      <c r="AD299" s="47"/>
      <c r="AE299" s="47"/>
      <c r="AF299" s="47"/>
      <c r="AG299" s="47">
        <f t="shared" si="22"/>
        <v>0</v>
      </c>
      <c r="AH299" s="47"/>
      <c r="AI299" s="47"/>
      <c r="AJ299" s="47"/>
    </row>
    <row r="300" spans="1:36" ht="14.45">
      <c r="A300" s="43" t="s">
        <v>522</v>
      </c>
      <c r="B300" s="43"/>
      <c r="C300" s="57">
        <v>9</v>
      </c>
      <c r="D300" s="57"/>
      <c r="E300" s="43" t="s">
        <v>552</v>
      </c>
      <c r="F300" s="43" t="s">
        <v>523</v>
      </c>
      <c r="G300" s="49" t="s">
        <v>46</v>
      </c>
      <c r="H300" s="43" t="s">
        <v>553</v>
      </c>
      <c r="I300" s="44">
        <v>45292</v>
      </c>
      <c r="J300" s="43" t="s">
        <v>48</v>
      </c>
      <c r="K300" s="43" t="s">
        <v>47</v>
      </c>
      <c r="L300" s="43" t="s">
        <v>49</v>
      </c>
      <c r="M300" s="43">
        <v>54</v>
      </c>
      <c r="N300" s="43" t="s">
        <v>50</v>
      </c>
      <c r="O300" s="43" t="s">
        <v>51</v>
      </c>
      <c r="P300" s="43" t="s">
        <v>52</v>
      </c>
      <c r="Q300" s="43"/>
      <c r="R300" s="43"/>
      <c r="S300" s="44">
        <v>41275</v>
      </c>
      <c r="T300" s="43">
        <v>2013</v>
      </c>
      <c r="U300" s="43">
        <f>VLOOKUP(E300,'[1]PIB Export Onderhoudsactiviteit'!$E$2:$AK$490,33,FALSE)</f>
        <v>332</v>
      </c>
      <c r="V300" s="43">
        <v>1</v>
      </c>
      <c r="W300" s="43" t="s">
        <v>53</v>
      </c>
      <c r="X300" s="43" t="s">
        <v>54</v>
      </c>
      <c r="Y300" s="7">
        <v>1</v>
      </c>
      <c r="Z300" s="46">
        <v>0</v>
      </c>
      <c r="AA300" s="47">
        <f t="shared" ref="AA300:AB363" si="26">$Z300*$V300*$Y300</f>
        <v>0</v>
      </c>
      <c r="AB300" s="47">
        <f t="shared" si="21"/>
        <v>0</v>
      </c>
      <c r="AC300" s="47">
        <f t="shared" si="21"/>
        <v>0</v>
      </c>
      <c r="AD300" s="47">
        <f t="shared" si="21"/>
        <v>0</v>
      </c>
      <c r="AE300" s="47">
        <f t="shared" si="22"/>
        <v>0</v>
      </c>
      <c r="AF300" s="47">
        <f t="shared" si="22"/>
        <v>0</v>
      </c>
      <c r="AG300" s="47">
        <f t="shared" si="22"/>
        <v>0</v>
      </c>
      <c r="AH300" s="47">
        <f t="shared" si="22"/>
        <v>0</v>
      </c>
      <c r="AI300" s="47">
        <f t="shared" si="24"/>
        <v>0</v>
      </c>
      <c r="AJ300" s="47">
        <f t="shared" si="23"/>
        <v>0</v>
      </c>
    </row>
    <row r="301" spans="1:36" ht="14.45">
      <c r="A301" s="43" t="s">
        <v>522</v>
      </c>
      <c r="B301" s="43"/>
      <c r="C301" s="57">
        <v>10</v>
      </c>
      <c r="D301" s="57"/>
      <c r="E301" s="43" t="s">
        <v>554</v>
      </c>
      <c r="F301" s="43" t="s">
        <v>523</v>
      </c>
      <c r="G301" s="49" t="s">
        <v>46</v>
      </c>
      <c r="H301" s="43" t="s">
        <v>555</v>
      </c>
      <c r="I301" s="44">
        <v>45292</v>
      </c>
      <c r="J301" s="43" t="s">
        <v>48</v>
      </c>
      <c r="K301" s="43" t="s">
        <v>47</v>
      </c>
      <c r="L301" s="43" t="s">
        <v>49</v>
      </c>
      <c r="M301" s="43">
        <v>54</v>
      </c>
      <c r="N301" s="43" t="s">
        <v>50</v>
      </c>
      <c r="O301" s="43" t="s">
        <v>51</v>
      </c>
      <c r="P301" s="43" t="s">
        <v>52</v>
      </c>
      <c r="Q301" s="43"/>
      <c r="R301" s="43"/>
      <c r="S301" s="44">
        <v>41275</v>
      </c>
      <c r="T301" s="43">
        <v>2013</v>
      </c>
      <c r="U301" s="43">
        <f>VLOOKUP(E301,'[1]PIB Export Onderhoudsactiviteit'!$E$2:$AK$490,33,FALSE)</f>
        <v>209</v>
      </c>
      <c r="V301" s="43">
        <v>1</v>
      </c>
      <c r="W301" s="43" t="s">
        <v>53</v>
      </c>
      <c r="X301" s="43" t="s">
        <v>54</v>
      </c>
      <c r="Y301" s="7">
        <v>1</v>
      </c>
      <c r="Z301" s="46">
        <v>0</v>
      </c>
      <c r="AA301" s="47">
        <f t="shared" si="26"/>
        <v>0</v>
      </c>
      <c r="AB301" s="47">
        <f t="shared" si="21"/>
        <v>0</v>
      </c>
      <c r="AC301" s="47">
        <f t="shared" si="21"/>
        <v>0</v>
      </c>
      <c r="AD301" s="47">
        <f t="shared" si="21"/>
        <v>0</v>
      </c>
      <c r="AE301" s="47">
        <f t="shared" si="22"/>
        <v>0</v>
      </c>
      <c r="AF301" s="47">
        <f t="shared" si="22"/>
        <v>0</v>
      </c>
      <c r="AG301" s="47">
        <f t="shared" si="22"/>
        <v>0</v>
      </c>
      <c r="AH301" s="47">
        <f t="shared" si="22"/>
        <v>0</v>
      </c>
      <c r="AI301" s="47">
        <f t="shared" si="24"/>
        <v>0</v>
      </c>
      <c r="AJ301" s="47">
        <f t="shared" si="23"/>
        <v>0</v>
      </c>
    </row>
    <row r="302" spans="1:36" ht="14.45">
      <c r="A302" s="43" t="s">
        <v>522</v>
      </c>
      <c r="B302" s="43"/>
      <c r="C302" s="57">
        <v>11</v>
      </c>
      <c r="D302" s="57"/>
      <c r="E302" s="43" t="s">
        <v>556</v>
      </c>
      <c r="F302" s="43" t="s">
        <v>523</v>
      </c>
      <c r="G302" s="49" t="s">
        <v>46</v>
      </c>
      <c r="H302" s="43" t="s">
        <v>557</v>
      </c>
      <c r="I302" s="44">
        <v>45292</v>
      </c>
      <c r="J302" s="43" t="s">
        <v>48</v>
      </c>
      <c r="K302" s="43" t="s">
        <v>47</v>
      </c>
      <c r="L302" s="43" t="s">
        <v>49</v>
      </c>
      <c r="M302" s="43">
        <v>54</v>
      </c>
      <c r="N302" s="43" t="s">
        <v>50</v>
      </c>
      <c r="O302" s="43" t="s">
        <v>51</v>
      </c>
      <c r="P302" s="43" t="s">
        <v>52</v>
      </c>
      <c r="Q302" s="43"/>
      <c r="R302" s="43"/>
      <c r="S302" s="44">
        <v>41275</v>
      </c>
      <c r="T302" s="43">
        <v>2013</v>
      </c>
      <c r="U302" s="43">
        <f>VLOOKUP(E302,'[1]PIB Export Onderhoudsactiviteit'!$E$2:$AK$490,33,FALSE)</f>
        <v>446</v>
      </c>
      <c r="V302" s="43">
        <v>1</v>
      </c>
      <c r="W302" s="43" t="s">
        <v>53</v>
      </c>
      <c r="X302" s="43" t="s">
        <v>54</v>
      </c>
      <c r="Y302" s="7">
        <v>1</v>
      </c>
      <c r="Z302" s="46">
        <v>0</v>
      </c>
      <c r="AA302" s="47">
        <f t="shared" si="26"/>
        <v>0</v>
      </c>
      <c r="AB302" s="47">
        <f t="shared" si="21"/>
        <v>0</v>
      </c>
      <c r="AC302" s="47">
        <f t="shared" si="21"/>
        <v>0</v>
      </c>
      <c r="AD302" s="47">
        <f t="shared" si="21"/>
        <v>0</v>
      </c>
      <c r="AE302" s="47">
        <f t="shared" si="22"/>
        <v>0</v>
      </c>
      <c r="AF302" s="47">
        <f t="shared" si="22"/>
        <v>0</v>
      </c>
      <c r="AG302" s="47">
        <f t="shared" si="22"/>
        <v>0</v>
      </c>
      <c r="AH302" s="47">
        <f t="shared" si="22"/>
        <v>0</v>
      </c>
      <c r="AI302" s="47">
        <f t="shared" si="24"/>
        <v>0</v>
      </c>
      <c r="AJ302" s="47">
        <f t="shared" si="23"/>
        <v>0</v>
      </c>
    </row>
    <row r="303" spans="1:36" ht="14.45">
      <c r="A303" s="43" t="s">
        <v>522</v>
      </c>
      <c r="B303" s="43"/>
      <c r="C303" s="57">
        <v>12</v>
      </c>
      <c r="D303" s="57"/>
      <c r="E303" s="43" t="s">
        <v>558</v>
      </c>
      <c r="F303" s="43" t="s">
        <v>523</v>
      </c>
      <c r="G303" s="49" t="s">
        <v>46</v>
      </c>
      <c r="H303" s="43" t="s">
        <v>559</v>
      </c>
      <c r="I303" s="44">
        <v>45292</v>
      </c>
      <c r="J303" s="43" t="s">
        <v>48</v>
      </c>
      <c r="K303" s="43" t="s">
        <v>47</v>
      </c>
      <c r="L303" s="43" t="s">
        <v>49</v>
      </c>
      <c r="M303" s="43">
        <v>54</v>
      </c>
      <c r="N303" s="43" t="s">
        <v>50</v>
      </c>
      <c r="O303" s="43" t="s">
        <v>51</v>
      </c>
      <c r="P303" s="43" t="s">
        <v>52</v>
      </c>
      <c r="Q303" s="43"/>
      <c r="R303" s="43"/>
      <c r="S303" s="44">
        <v>41275</v>
      </c>
      <c r="T303" s="43">
        <v>2013</v>
      </c>
      <c r="U303" s="43">
        <f>VLOOKUP(E303,'[1]PIB Export Onderhoudsactiviteit'!$E$2:$AK$490,33,FALSE)</f>
        <v>358</v>
      </c>
      <c r="V303" s="43">
        <v>1</v>
      </c>
      <c r="W303" s="43" t="s">
        <v>53</v>
      </c>
      <c r="X303" s="43" t="s">
        <v>54</v>
      </c>
      <c r="Y303" s="7">
        <v>1</v>
      </c>
      <c r="Z303" s="46">
        <v>0</v>
      </c>
      <c r="AA303" s="47">
        <f t="shared" si="26"/>
        <v>0</v>
      </c>
      <c r="AB303" s="47">
        <f t="shared" si="21"/>
        <v>0</v>
      </c>
      <c r="AC303" s="47">
        <f t="shared" si="21"/>
        <v>0</v>
      </c>
      <c r="AD303" s="47">
        <f t="shared" si="21"/>
        <v>0</v>
      </c>
      <c r="AE303" s="47">
        <f t="shared" si="22"/>
        <v>0</v>
      </c>
      <c r="AF303" s="47">
        <f t="shared" si="22"/>
        <v>0</v>
      </c>
      <c r="AG303" s="47">
        <f t="shared" si="22"/>
        <v>0</v>
      </c>
      <c r="AH303" s="47">
        <f t="shared" si="22"/>
        <v>0</v>
      </c>
      <c r="AI303" s="47">
        <f t="shared" si="24"/>
        <v>0</v>
      </c>
      <c r="AJ303" s="47">
        <f t="shared" si="23"/>
        <v>0</v>
      </c>
    </row>
    <row r="304" spans="1:36" ht="14.45">
      <c r="A304" s="43" t="s">
        <v>522</v>
      </c>
      <c r="B304" s="43"/>
      <c r="C304" s="57">
        <v>13</v>
      </c>
      <c r="D304" s="57"/>
      <c r="E304" s="43" t="s">
        <v>560</v>
      </c>
      <c r="F304" s="43" t="s">
        <v>523</v>
      </c>
      <c r="G304" s="49" t="s">
        <v>46</v>
      </c>
      <c r="H304" s="43" t="s">
        <v>561</v>
      </c>
      <c r="I304" s="44">
        <v>45292</v>
      </c>
      <c r="J304" s="43" t="s">
        <v>48</v>
      </c>
      <c r="K304" s="43" t="s">
        <v>47</v>
      </c>
      <c r="L304" s="43" t="s">
        <v>49</v>
      </c>
      <c r="M304" s="43">
        <v>54</v>
      </c>
      <c r="N304" s="43" t="s">
        <v>50</v>
      </c>
      <c r="O304" s="43" t="s">
        <v>51</v>
      </c>
      <c r="P304" s="43" t="s">
        <v>52</v>
      </c>
      <c r="Q304" s="43"/>
      <c r="R304" s="43"/>
      <c r="S304" s="44">
        <v>41275</v>
      </c>
      <c r="T304" s="43">
        <v>2013</v>
      </c>
      <c r="U304" s="43">
        <f>VLOOKUP(E304,'[1]PIB Export Onderhoudsactiviteit'!$E$2:$AK$490,33,FALSE)</f>
        <v>55</v>
      </c>
      <c r="V304" s="43">
        <v>1</v>
      </c>
      <c r="W304" s="43" t="s">
        <v>53</v>
      </c>
      <c r="X304" s="43" t="s">
        <v>54</v>
      </c>
      <c r="Y304" s="7">
        <v>1</v>
      </c>
      <c r="Z304" s="46">
        <v>0</v>
      </c>
      <c r="AA304" s="47">
        <f t="shared" si="26"/>
        <v>0</v>
      </c>
      <c r="AB304" s="47">
        <f t="shared" si="21"/>
        <v>0</v>
      </c>
      <c r="AC304" s="47">
        <f t="shared" si="21"/>
        <v>0</v>
      </c>
      <c r="AD304" s="47">
        <f t="shared" si="21"/>
        <v>0</v>
      </c>
      <c r="AE304" s="47">
        <f t="shared" si="22"/>
        <v>0</v>
      </c>
      <c r="AF304" s="47">
        <f t="shared" si="22"/>
        <v>0</v>
      </c>
      <c r="AG304" s="47">
        <f t="shared" si="22"/>
        <v>0</v>
      </c>
      <c r="AH304" s="47">
        <f t="shared" si="22"/>
        <v>0</v>
      </c>
      <c r="AI304" s="47">
        <f t="shared" si="24"/>
        <v>0</v>
      </c>
      <c r="AJ304" s="47">
        <f t="shared" si="23"/>
        <v>0</v>
      </c>
    </row>
    <row r="305" spans="1:36" ht="14.45">
      <c r="A305" s="43" t="s">
        <v>562</v>
      </c>
      <c r="B305" s="43"/>
      <c r="C305" s="48" t="s">
        <v>102</v>
      </c>
      <c r="D305" s="43" t="s">
        <v>44</v>
      </c>
      <c r="E305" s="43" t="s">
        <v>563</v>
      </c>
      <c r="F305" s="43"/>
      <c r="G305" s="49" t="s">
        <v>46</v>
      </c>
      <c r="H305" s="43" t="s">
        <v>47</v>
      </c>
      <c r="I305" s="44">
        <v>45292</v>
      </c>
      <c r="J305" s="43" t="s">
        <v>48</v>
      </c>
      <c r="K305" s="43" t="s">
        <v>47</v>
      </c>
      <c r="L305" s="43" t="s">
        <v>49</v>
      </c>
      <c r="M305" s="43">
        <v>54</v>
      </c>
      <c r="N305" s="43" t="s">
        <v>50</v>
      </c>
      <c r="O305" s="43" t="s">
        <v>51</v>
      </c>
      <c r="P305" s="43" t="s">
        <v>52</v>
      </c>
      <c r="Q305" s="43"/>
      <c r="R305" s="43"/>
      <c r="S305" s="44">
        <v>41275</v>
      </c>
      <c r="T305" s="43">
        <v>2013</v>
      </c>
      <c r="U305" s="43">
        <f>VLOOKUP(E305,'[1]PIB Export Onderhoudsactiviteit'!$E$2:$AK$490,33,FALSE)</f>
        <v>7926</v>
      </c>
      <c r="V305" s="43">
        <v>1</v>
      </c>
      <c r="W305" s="43" t="s">
        <v>53</v>
      </c>
      <c r="X305" s="43" t="s">
        <v>54</v>
      </c>
      <c r="Y305" s="7">
        <v>1</v>
      </c>
      <c r="Z305" s="46">
        <v>0</v>
      </c>
      <c r="AA305" s="47">
        <f t="shared" si="26"/>
        <v>0</v>
      </c>
      <c r="AB305" s="47">
        <f t="shared" si="21"/>
        <v>0</v>
      </c>
      <c r="AC305" s="47">
        <f t="shared" si="21"/>
        <v>0</v>
      </c>
      <c r="AD305" s="47">
        <f t="shared" si="21"/>
        <v>0</v>
      </c>
      <c r="AE305" s="47">
        <f t="shared" si="22"/>
        <v>0</v>
      </c>
      <c r="AF305" s="47">
        <f t="shared" si="22"/>
        <v>0</v>
      </c>
      <c r="AG305" s="47">
        <f t="shared" si="22"/>
        <v>0</v>
      </c>
      <c r="AH305" s="47">
        <f t="shared" si="22"/>
        <v>0</v>
      </c>
      <c r="AI305" s="47">
        <f t="shared" si="24"/>
        <v>0</v>
      </c>
      <c r="AJ305" s="47">
        <f t="shared" si="23"/>
        <v>0</v>
      </c>
    </row>
    <row r="306" spans="1:36" ht="14.45">
      <c r="A306" s="43" t="s">
        <v>562</v>
      </c>
      <c r="B306" s="43"/>
      <c r="C306" s="57">
        <v>0</v>
      </c>
      <c r="D306" s="57"/>
      <c r="E306" s="43" t="s">
        <v>564</v>
      </c>
      <c r="F306" s="43" t="s">
        <v>563</v>
      </c>
      <c r="G306" s="49" t="s">
        <v>46</v>
      </c>
      <c r="H306" s="43" t="s">
        <v>565</v>
      </c>
      <c r="I306" s="44">
        <v>45292</v>
      </c>
      <c r="J306" s="43" t="s">
        <v>48</v>
      </c>
      <c r="K306" s="43" t="s">
        <v>47</v>
      </c>
      <c r="L306" s="43" t="s">
        <v>49</v>
      </c>
      <c r="M306" s="43">
        <v>54</v>
      </c>
      <c r="N306" s="43" t="s">
        <v>50</v>
      </c>
      <c r="O306" s="43" t="s">
        <v>51</v>
      </c>
      <c r="P306" s="43" t="s">
        <v>52</v>
      </c>
      <c r="Q306" s="43"/>
      <c r="R306" s="43"/>
      <c r="S306" s="44">
        <v>41275</v>
      </c>
      <c r="T306" s="43">
        <v>2013</v>
      </c>
      <c r="U306" s="43">
        <f>VLOOKUP(E306,'[1]PIB Export Onderhoudsactiviteit'!$E$2:$AK$490,33,FALSE)</f>
        <v>300</v>
      </c>
      <c r="V306" s="43">
        <v>1</v>
      </c>
      <c r="W306" s="43" t="s">
        <v>53</v>
      </c>
      <c r="X306" s="43" t="s">
        <v>54</v>
      </c>
      <c r="Y306" s="7">
        <v>1</v>
      </c>
      <c r="Z306" s="46">
        <v>0</v>
      </c>
      <c r="AA306" s="47">
        <f t="shared" si="26"/>
        <v>0</v>
      </c>
      <c r="AB306" s="47">
        <f t="shared" si="21"/>
        <v>0</v>
      </c>
      <c r="AC306" s="47">
        <f t="shared" si="21"/>
        <v>0</v>
      </c>
      <c r="AD306" s="47">
        <f t="shared" si="21"/>
        <v>0</v>
      </c>
      <c r="AE306" s="47">
        <f t="shared" si="22"/>
        <v>0</v>
      </c>
      <c r="AF306" s="47">
        <f t="shared" si="22"/>
        <v>0</v>
      </c>
      <c r="AG306" s="47">
        <f t="shared" si="22"/>
        <v>0</v>
      </c>
      <c r="AH306" s="47">
        <f t="shared" si="22"/>
        <v>0</v>
      </c>
      <c r="AI306" s="47">
        <f t="shared" si="24"/>
        <v>0</v>
      </c>
      <c r="AJ306" s="47">
        <f t="shared" si="23"/>
        <v>0</v>
      </c>
    </row>
    <row r="307" spans="1:36" ht="14.45">
      <c r="A307" s="43" t="s">
        <v>562</v>
      </c>
      <c r="B307" s="43"/>
      <c r="C307" s="57">
        <v>2</v>
      </c>
      <c r="D307" s="57"/>
      <c r="E307" s="43" t="s">
        <v>566</v>
      </c>
      <c r="F307" s="43" t="s">
        <v>563</v>
      </c>
      <c r="G307" s="49" t="s">
        <v>46</v>
      </c>
      <c r="H307" s="43" t="s">
        <v>567</v>
      </c>
      <c r="I307" s="44">
        <v>45292</v>
      </c>
      <c r="J307" s="43" t="s">
        <v>48</v>
      </c>
      <c r="K307" s="43" t="s">
        <v>47</v>
      </c>
      <c r="L307" s="43" t="s">
        <v>49</v>
      </c>
      <c r="M307" s="43">
        <v>54</v>
      </c>
      <c r="N307" s="43" t="s">
        <v>50</v>
      </c>
      <c r="O307" s="43" t="s">
        <v>51</v>
      </c>
      <c r="P307" s="43" t="s">
        <v>52</v>
      </c>
      <c r="Q307" s="43"/>
      <c r="R307" s="43"/>
      <c r="S307" s="44">
        <v>41275</v>
      </c>
      <c r="T307" s="43">
        <v>2013</v>
      </c>
      <c r="U307" s="43">
        <f>VLOOKUP(E307,'[1]PIB Export Onderhoudsactiviteit'!$E$2:$AK$490,33,FALSE)</f>
        <v>375</v>
      </c>
      <c r="V307" s="43">
        <v>1</v>
      </c>
      <c r="W307" s="43" t="s">
        <v>53</v>
      </c>
      <c r="X307" s="43" t="s">
        <v>54</v>
      </c>
      <c r="Y307" s="7">
        <v>1</v>
      </c>
      <c r="Z307" s="46">
        <v>0</v>
      </c>
      <c r="AA307" s="47">
        <f t="shared" si="26"/>
        <v>0</v>
      </c>
      <c r="AB307" s="47">
        <f t="shared" si="21"/>
        <v>0</v>
      </c>
      <c r="AC307" s="47">
        <f t="shared" si="21"/>
        <v>0</v>
      </c>
      <c r="AD307" s="47">
        <f t="shared" si="21"/>
        <v>0</v>
      </c>
      <c r="AE307" s="47">
        <f t="shared" si="22"/>
        <v>0</v>
      </c>
      <c r="AF307" s="47">
        <f t="shared" si="22"/>
        <v>0</v>
      </c>
      <c r="AG307" s="47">
        <f t="shared" si="22"/>
        <v>0</v>
      </c>
      <c r="AH307" s="47">
        <f t="shared" si="22"/>
        <v>0</v>
      </c>
      <c r="AI307" s="47">
        <f t="shared" si="24"/>
        <v>0</v>
      </c>
      <c r="AJ307" s="47">
        <f t="shared" si="23"/>
        <v>0</v>
      </c>
    </row>
    <row r="308" spans="1:36" ht="14.45">
      <c r="A308" s="43" t="s">
        <v>562</v>
      </c>
      <c r="B308" s="43"/>
      <c r="C308" s="57">
        <v>3</v>
      </c>
      <c r="D308" s="57"/>
      <c r="E308" s="43" t="s">
        <v>568</v>
      </c>
      <c r="F308" s="43" t="s">
        <v>563</v>
      </c>
      <c r="G308" s="49" t="s">
        <v>46</v>
      </c>
      <c r="H308" s="43" t="s">
        <v>569</v>
      </c>
      <c r="I308" s="44">
        <v>45292</v>
      </c>
      <c r="J308" s="43" t="s">
        <v>48</v>
      </c>
      <c r="K308" s="43" t="s">
        <v>47</v>
      </c>
      <c r="L308" s="43" t="s">
        <v>49</v>
      </c>
      <c r="M308" s="43">
        <v>54</v>
      </c>
      <c r="N308" s="43" t="s">
        <v>50</v>
      </c>
      <c r="O308" s="43" t="s">
        <v>51</v>
      </c>
      <c r="P308" s="43" t="s">
        <v>52</v>
      </c>
      <c r="Q308" s="43"/>
      <c r="R308" s="43"/>
      <c r="S308" s="44">
        <v>41275</v>
      </c>
      <c r="T308" s="43">
        <v>2013</v>
      </c>
      <c r="U308" s="43">
        <f>VLOOKUP(E308,'[1]PIB Export Onderhoudsactiviteit'!$E$2:$AK$490,33,FALSE)</f>
        <v>44</v>
      </c>
      <c r="V308" s="43">
        <v>1</v>
      </c>
      <c r="W308" s="43" t="s">
        <v>53</v>
      </c>
      <c r="X308" s="43" t="s">
        <v>54</v>
      </c>
      <c r="Y308" s="7">
        <v>1</v>
      </c>
      <c r="Z308" s="46">
        <v>0</v>
      </c>
      <c r="AA308" s="47">
        <f t="shared" si="26"/>
        <v>0</v>
      </c>
      <c r="AB308" s="47">
        <f t="shared" si="21"/>
        <v>0</v>
      </c>
      <c r="AC308" s="47">
        <f t="shared" si="21"/>
        <v>0</v>
      </c>
      <c r="AD308" s="47">
        <f t="shared" si="21"/>
        <v>0</v>
      </c>
      <c r="AE308" s="47">
        <f t="shared" si="22"/>
        <v>0</v>
      </c>
      <c r="AF308" s="47">
        <f t="shared" si="22"/>
        <v>0</v>
      </c>
      <c r="AG308" s="47">
        <f t="shared" si="22"/>
        <v>0</v>
      </c>
      <c r="AH308" s="47">
        <f t="shared" si="22"/>
        <v>0</v>
      </c>
      <c r="AI308" s="47">
        <f t="shared" si="24"/>
        <v>0</v>
      </c>
      <c r="AJ308" s="47">
        <f t="shared" si="23"/>
        <v>0</v>
      </c>
    </row>
    <row r="309" spans="1:36" ht="14.45">
      <c r="A309" s="43" t="s">
        <v>562</v>
      </c>
      <c r="B309" s="43"/>
      <c r="C309" s="57">
        <v>4</v>
      </c>
      <c r="D309" s="57"/>
      <c r="E309" s="43" t="s">
        <v>570</v>
      </c>
      <c r="F309" s="43" t="s">
        <v>563</v>
      </c>
      <c r="G309" s="49" t="s">
        <v>46</v>
      </c>
      <c r="H309" s="43" t="s">
        <v>571</v>
      </c>
      <c r="I309" s="44">
        <v>45292</v>
      </c>
      <c r="J309" s="43" t="s">
        <v>48</v>
      </c>
      <c r="K309" s="43" t="s">
        <v>47</v>
      </c>
      <c r="L309" s="43" t="s">
        <v>49</v>
      </c>
      <c r="M309" s="43">
        <v>54</v>
      </c>
      <c r="N309" s="43" t="s">
        <v>50</v>
      </c>
      <c r="O309" s="43" t="s">
        <v>51</v>
      </c>
      <c r="P309" s="43" t="s">
        <v>52</v>
      </c>
      <c r="Q309" s="43"/>
      <c r="R309" s="43"/>
      <c r="S309" s="44">
        <v>41275</v>
      </c>
      <c r="T309" s="43">
        <v>2013</v>
      </c>
      <c r="U309" s="43">
        <f>VLOOKUP(E309,'[1]PIB Export Onderhoudsactiviteit'!$E$2:$AK$490,33,FALSE)</f>
        <v>902</v>
      </c>
      <c r="V309" s="43">
        <v>1</v>
      </c>
      <c r="W309" s="43" t="s">
        <v>53</v>
      </c>
      <c r="X309" s="43" t="s">
        <v>54</v>
      </c>
      <c r="Y309" s="7">
        <v>1</v>
      </c>
      <c r="Z309" s="46">
        <v>0</v>
      </c>
      <c r="AA309" s="47">
        <f t="shared" si="26"/>
        <v>0</v>
      </c>
      <c r="AB309" s="47">
        <f t="shared" si="21"/>
        <v>0</v>
      </c>
      <c r="AC309" s="47">
        <f t="shared" si="21"/>
        <v>0</v>
      </c>
      <c r="AD309" s="47">
        <f t="shared" si="21"/>
        <v>0</v>
      </c>
      <c r="AE309" s="47">
        <f t="shared" si="22"/>
        <v>0</v>
      </c>
      <c r="AF309" s="47">
        <f t="shared" si="22"/>
        <v>0</v>
      </c>
      <c r="AG309" s="47">
        <f t="shared" si="22"/>
        <v>0</v>
      </c>
      <c r="AH309" s="47">
        <f t="shared" si="22"/>
        <v>0</v>
      </c>
      <c r="AI309" s="47">
        <f t="shared" si="24"/>
        <v>0</v>
      </c>
      <c r="AJ309" s="47">
        <f t="shared" si="23"/>
        <v>0</v>
      </c>
    </row>
    <row r="310" spans="1:36" ht="14.45">
      <c r="A310" s="43" t="s">
        <v>562</v>
      </c>
      <c r="B310" s="43"/>
      <c r="C310" s="57">
        <v>5</v>
      </c>
      <c r="D310" s="57"/>
      <c r="E310" s="43" t="s">
        <v>572</v>
      </c>
      <c r="F310" s="43" t="s">
        <v>563</v>
      </c>
      <c r="G310" s="49" t="s">
        <v>46</v>
      </c>
      <c r="H310" s="43" t="s">
        <v>573</v>
      </c>
      <c r="I310" s="44">
        <v>45292</v>
      </c>
      <c r="J310" s="43" t="s">
        <v>48</v>
      </c>
      <c r="K310" s="43" t="s">
        <v>47</v>
      </c>
      <c r="L310" s="43" t="s">
        <v>49</v>
      </c>
      <c r="M310" s="43">
        <v>54</v>
      </c>
      <c r="N310" s="43" t="s">
        <v>50</v>
      </c>
      <c r="O310" s="43" t="s">
        <v>51</v>
      </c>
      <c r="P310" s="43" t="s">
        <v>52</v>
      </c>
      <c r="Q310" s="43"/>
      <c r="R310" s="43"/>
      <c r="S310" s="44">
        <v>41275</v>
      </c>
      <c r="T310" s="43">
        <v>2013</v>
      </c>
      <c r="U310" s="43">
        <f>VLOOKUP(E310,'[1]PIB Export Onderhoudsactiviteit'!$E$2:$AK$490,33,FALSE)</f>
        <v>1498</v>
      </c>
      <c r="V310" s="43">
        <v>1</v>
      </c>
      <c r="W310" s="43" t="s">
        <v>53</v>
      </c>
      <c r="X310" s="43" t="s">
        <v>54</v>
      </c>
      <c r="Y310" s="7">
        <v>1</v>
      </c>
      <c r="Z310" s="46">
        <v>0</v>
      </c>
      <c r="AA310" s="47">
        <f t="shared" si="26"/>
        <v>0</v>
      </c>
      <c r="AB310" s="47">
        <f t="shared" si="21"/>
        <v>0</v>
      </c>
      <c r="AC310" s="47">
        <f t="shared" si="21"/>
        <v>0</v>
      </c>
      <c r="AD310" s="47">
        <f t="shared" si="21"/>
        <v>0</v>
      </c>
      <c r="AE310" s="47">
        <f t="shared" si="22"/>
        <v>0</v>
      </c>
      <c r="AF310" s="47">
        <f t="shared" si="22"/>
        <v>0</v>
      </c>
      <c r="AG310" s="47">
        <f t="shared" si="22"/>
        <v>0</v>
      </c>
      <c r="AH310" s="47">
        <f t="shared" si="22"/>
        <v>0</v>
      </c>
      <c r="AI310" s="47">
        <f t="shared" si="24"/>
        <v>0</v>
      </c>
      <c r="AJ310" s="47">
        <f t="shared" si="23"/>
        <v>0</v>
      </c>
    </row>
    <row r="311" spans="1:36" ht="14.45">
      <c r="A311" s="43" t="s">
        <v>562</v>
      </c>
      <c r="B311" s="43"/>
      <c r="C311" s="57">
        <v>6</v>
      </c>
      <c r="D311" s="57"/>
      <c r="E311" s="43" t="s">
        <v>574</v>
      </c>
      <c r="F311" s="43" t="s">
        <v>563</v>
      </c>
      <c r="G311" s="49" t="s">
        <v>46</v>
      </c>
      <c r="H311" s="43" t="s">
        <v>575</v>
      </c>
      <c r="I311" s="44">
        <v>45292</v>
      </c>
      <c r="J311" s="43" t="s">
        <v>48</v>
      </c>
      <c r="K311" s="43" t="s">
        <v>47</v>
      </c>
      <c r="L311" s="43" t="s">
        <v>49</v>
      </c>
      <c r="M311" s="43">
        <v>54</v>
      </c>
      <c r="N311" s="43" t="s">
        <v>50</v>
      </c>
      <c r="O311" s="43" t="s">
        <v>51</v>
      </c>
      <c r="P311" s="43" t="s">
        <v>52</v>
      </c>
      <c r="Q311" s="43"/>
      <c r="R311" s="43"/>
      <c r="S311" s="44">
        <v>41275</v>
      </c>
      <c r="T311" s="43">
        <v>2013</v>
      </c>
      <c r="U311" s="43">
        <f>VLOOKUP(E311,'[1]PIB Export Onderhoudsactiviteit'!$E$2:$AK$490,33,FALSE)</f>
        <v>1568</v>
      </c>
      <c r="V311" s="43">
        <v>1</v>
      </c>
      <c r="W311" s="43" t="s">
        <v>53</v>
      </c>
      <c r="X311" s="43" t="s">
        <v>54</v>
      </c>
      <c r="Y311" s="7">
        <v>1</v>
      </c>
      <c r="Z311" s="46">
        <v>0</v>
      </c>
      <c r="AA311" s="47">
        <f t="shared" si="26"/>
        <v>0</v>
      </c>
      <c r="AB311" s="47">
        <f t="shared" si="21"/>
        <v>0</v>
      </c>
      <c r="AC311" s="47">
        <f t="shared" si="21"/>
        <v>0</v>
      </c>
      <c r="AD311" s="47">
        <f t="shared" si="21"/>
        <v>0</v>
      </c>
      <c r="AE311" s="47">
        <f t="shared" si="22"/>
        <v>0</v>
      </c>
      <c r="AF311" s="47">
        <f t="shared" si="22"/>
        <v>0</v>
      </c>
      <c r="AG311" s="47">
        <f t="shared" si="22"/>
        <v>0</v>
      </c>
      <c r="AH311" s="47">
        <f t="shared" si="22"/>
        <v>0</v>
      </c>
      <c r="AI311" s="47">
        <f t="shared" si="24"/>
        <v>0</v>
      </c>
      <c r="AJ311" s="47">
        <f t="shared" si="23"/>
        <v>0</v>
      </c>
    </row>
    <row r="312" spans="1:36" ht="14.45">
      <c r="A312" s="43" t="s">
        <v>562</v>
      </c>
      <c r="B312" s="43" t="s">
        <v>576</v>
      </c>
      <c r="C312" s="57">
        <v>7</v>
      </c>
      <c r="D312" s="57"/>
      <c r="E312" s="43" t="s">
        <v>577</v>
      </c>
      <c r="F312" s="43"/>
      <c r="G312" s="49" t="s">
        <v>46</v>
      </c>
      <c r="H312" s="43" t="s">
        <v>543</v>
      </c>
      <c r="I312" s="44">
        <v>45292</v>
      </c>
      <c r="J312" s="43" t="s">
        <v>58</v>
      </c>
      <c r="K312" s="43" t="s">
        <v>59</v>
      </c>
      <c r="L312" s="43" t="s">
        <v>539</v>
      </c>
      <c r="M312" s="43">
        <v>54</v>
      </c>
      <c r="N312" s="43" t="s">
        <v>50</v>
      </c>
      <c r="O312" s="43" t="s">
        <v>60</v>
      </c>
      <c r="P312" s="43" t="s">
        <v>61</v>
      </c>
      <c r="Q312" s="43"/>
      <c r="R312" s="43"/>
      <c r="S312" s="44">
        <v>43101</v>
      </c>
      <c r="T312" s="43">
        <v>2017</v>
      </c>
      <c r="U312" s="43">
        <f>VLOOKUP(E312,'[1]PIB Export Onderhoudsactiviteit'!$E$2:$AK$490,33,FALSE)</f>
        <v>0</v>
      </c>
      <c r="V312" s="43">
        <v>1</v>
      </c>
      <c r="W312" s="43" t="s">
        <v>64</v>
      </c>
      <c r="X312" s="43" t="s">
        <v>54</v>
      </c>
      <c r="Y312" s="7">
        <v>1</v>
      </c>
      <c r="Z312" s="46">
        <v>0</v>
      </c>
      <c r="AA312" s="47">
        <f t="shared" si="26"/>
        <v>0</v>
      </c>
      <c r="AB312" s="47">
        <f t="shared" si="21"/>
        <v>0</v>
      </c>
      <c r="AC312" s="47">
        <f t="shared" si="21"/>
        <v>0</v>
      </c>
      <c r="AD312" s="47">
        <f t="shared" si="21"/>
        <v>0</v>
      </c>
      <c r="AE312" s="47">
        <f t="shared" si="22"/>
        <v>0</v>
      </c>
      <c r="AF312" s="47">
        <f t="shared" si="22"/>
        <v>0</v>
      </c>
      <c r="AG312" s="47">
        <f t="shared" si="22"/>
        <v>0</v>
      </c>
      <c r="AH312" s="47">
        <f t="shared" si="22"/>
        <v>0</v>
      </c>
      <c r="AI312" s="47">
        <f t="shared" si="24"/>
        <v>0</v>
      </c>
      <c r="AJ312" s="47">
        <f t="shared" si="23"/>
        <v>0</v>
      </c>
    </row>
    <row r="313" spans="1:36" ht="14.45">
      <c r="A313" s="43" t="s">
        <v>562</v>
      </c>
      <c r="B313" s="43" t="s">
        <v>576</v>
      </c>
      <c r="C313" s="57">
        <v>7</v>
      </c>
      <c r="D313" s="57"/>
      <c r="E313" s="43" t="s">
        <v>578</v>
      </c>
      <c r="F313" s="43"/>
      <c r="G313" s="49" t="s">
        <v>46</v>
      </c>
      <c r="H313" s="43" t="s">
        <v>538</v>
      </c>
      <c r="I313" s="44">
        <v>45292</v>
      </c>
      <c r="J313" s="43" t="s">
        <v>58</v>
      </c>
      <c r="K313" s="43" t="s">
        <v>59</v>
      </c>
      <c r="L313" s="43" t="s">
        <v>539</v>
      </c>
      <c r="M313" s="43">
        <v>54</v>
      </c>
      <c r="N313" s="43" t="s">
        <v>50</v>
      </c>
      <c r="O313" s="43" t="s">
        <v>60</v>
      </c>
      <c r="P313" s="43" t="s">
        <v>61</v>
      </c>
      <c r="Q313" s="43"/>
      <c r="R313" s="43"/>
      <c r="S313" s="44">
        <v>43101</v>
      </c>
      <c r="T313" s="43">
        <v>2017</v>
      </c>
      <c r="U313" s="43">
        <f>VLOOKUP(E313,'[1]PIB Export Onderhoudsactiviteit'!$E$2:$AK$490,33,FALSE)</f>
        <v>0</v>
      </c>
      <c r="V313" s="43">
        <v>1</v>
      </c>
      <c r="W313" s="43" t="s">
        <v>64</v>
      </c>
      <c r="X313" s="43" t="s">
        <v>54</v>
      </c>
      <c r="Y313" s="7">
        <v>1</v>
      </c>
      <c r="Z313" s="46">
        <v>0</v>
      </c>
      <c r="AA313" s="47">
        <f t="shared" si="26"/>
        <v>0</v>
      </c>
      <c r="AB313" s="47">
        <f t="shared" si="21"/>
        <v>0</v>
      </c>
      <c r="AC313" s="47">
        <f t="shared" si="21"/>
        <v>0</v>
      </c>
      <c r="AD313" s="47">
        <f t="shared" si="21"/>
        <v>0</v>
      </c>
      <c r="AE313" s="47">
        <f t="shared" si="22"/>
        <v>0</v>
      </c>
      <c r="AF313" s="47">
        <f t="shared" si="22"/>
        <v>0</v>
      </c>
      <c r="AG313" s="47">
        <f t="shared" si="22"/>
        <v>0</v>
      </c>
      <c r="AH313" s="47">
        <f t="shared" si="22"/>
        <v>0</v>
      </c>
      <c r="AI313" s="47">
        <f t="shared" si="24"/>
        <v>0</v>
      </c>
      <c r="AJ313" s="47">
        <f t="shared" si="23"/>
        <v>0</v>
      </c>
    </row>
    <row r="314" spans="1:36" ht="14.45">
      <c r="A314" s="43" t="s">
        <v>562</v>
      </c>
      <c r="B314" s="43" t="s">
        <v>576</v>
      </c>
      <c r="C314" s="57">
        <v>7</v>
      </c>
      <c r="D314" s="57"/>
      <c r="E314" s="43" t="s">
        <v>579</v>
      </c>
      <c r="F314" s="43"/>
      <c r="G314" s="49" t="s">
        <v>46</v>
      </c>
      <c r="H314" s="43" t="s">
        <v>541</v>
      </c>
      <c r="I314" s="44">
        <v>45292</v>
      </c>
      <c r="J314" s="43" t="s">
        <v>58</v>
      </c>
      <c r="K314" s="43" t="s">
        <v>59</v>
      </c>
      <c r="L314" s="43" t="s">
        <v>539</v>
      </c>
      <c r="M314" s="43">
        <v>54</v>
      </c>
      <c r="N314" s="43" t="s">
        <v>50</v>
      </c>
      <c r="O314" s="43" t="s">
        <v>60</v>
      </c>
      <c r="P314" s="43" t="s">
        <v>61</v>
      </c>
      <c r="Q314" s="43"/>
      <c r="R314" s="43"/>
      <c r="S314" s="44">
        <v>43101</v>
      </c>
      <c r="T314" s="43">
        <v>2017</v>
      </c>
      <c r="U314" s="43">
        <f>VLOOKUP(E314,'[1]PIB Export Onderhoudsactiviteit'!$E$2:$AK$490,33,FALSE)</f>
        <v>0</v>
      </c>
      <c r="V314" s="43">
        <v>1</v>
      </c>
      <c r="W314" s="43" t="s">
        <v>64</v>
      </c>
      <c r="X314" s="43" t="s">
        <v>54</v>
      </c>
      <c r="Y314" s="7">
        <v>1</v>
      </c>
      <c r="Z314" s="46">
        <v>0</v>
      </c>
      <c r="AA314" s="47">
        <f t="shared" si="26"/>
        <v>0</v>
      </c>
      <c r="AB314" s="47">
        <f t="shared" si="21"/>
        <v>0</v>
      </c>
      <c r="AC314" s="47">
        <f t="shared" si="21"/>
        <v>0</v>
      </c>
      <c r="AD314" s="47">
        <f t="shared" si="21"/>
        <v>0</v>
      </c>
      <c r="AE314" s="47">
        <f t="shared" si="22"/>
        <v>0</v>
      </c>
      <c r="AF314" s="47">
        <f t="shared" si="22"/>
        <v>0</v>
      </c>
      <c r="AG314" s="47">
        <f t="shared" si="22"/>
        <v>0</v>
      </c>
      <c r="AH314" s="47">
        <f t="shared" si="22"/>
        <v>0</v>
      </c>
      <c r="AI314" s="47">
        <f t="shared" si="24"/>
        <v>0</v>
      </c>
      <c r="AJ314" s="47">
        <f t="shared" si="23"/>
        <v>0</v>
      </c>
    </row>
    <row r="315" spans="1:36" ht="14.45">
      <c r="A315" s="43" t="s">
        <v>562</v>
      </c>
      <c r="B315" s="43"/>
      <c r="C315" s="57">
        <v>7</v>
      </c>
      <c r="D315" s="57"/>
      <c r="E315" s="43" t="s">
        <v>580</v>
      </c>
      <c r="F315" s="43" t="s">
        <v>563</v>
      </c>
      <c r="G315" s="49" t="s">
        <v>46</v>
      </c>
      <c r="H315" s="43" t="s">
        <v>581</v>
      </c>
      <c r="I315" s="44">
        <v>45292</v>
      </c>
      <c r="J315" s="43" t="s">
        <v>48</v>
      </c>
      <c r="K315" s="43" t="s">
        <v>47</v>
      </c>
      <c r="L315" s="43" t="s">
        <v>49</v>
      </c>
      <c r="M315" s="43">
        <v>54</v>
      </c>
      <c r="N315" s="43" t="s">
        <v>50</v>
      </c>
      <c r="O315" s="43" t="s">
        <v>51</v>
      </c>
      <c r="P315" s="43" t="s">
        <v>52</v>
      </c>
      <c r="Q315" s="43"/>
      <c r="R315" s="43"/>
      <c r="S315" s="44">
        <v>41275</v>
      </c>
      <c r="T315" s="43">
        <v>2013</v>
      </c>
      <c r="U315" s="43">
        <f>VLOOKUP(E315,'[1]PIB Export Onderhoudsactiviteit'!$E$2:$AK$490,33,FALSE)</f>
        <v>663</v>
      </c>
      <c r="V315" s="43">
        <v>1</v>
      </c>
      <c r="W315" s="43" t="s">
        <v>53</v>
      </c>
      <c r="X315" s="43" t="s">
        <v>54</v>
      </c>
      <c r="Y315" s="7">
        <v>1</v>
      </c>
      <c r="Z315" s="46">
        <v>0</v>
      </c>
      <c r="AA315" s="47">
        <f t="shared" si="26"/>
        <v>0</v>
      </c>
      <c r="AB315" s="47">
        <f t="shared" si="21"/>
        <v>0</v>
      </c>
      <c r="AC315" s="47">
        <f t="shared" si="21"/>
        <v>0</v>
      </c>
      <c r="AD315" s="47">
        <f t="shared" si="21"/>
        <v>0</v>
      </c>
      <c r="AE315" s="47">
        <f t="shared" si="22"/>
        <v>0</v>
      </c>
      <c r="AF315" s="47">
        <f t="shared" si="22"/>
        <v>0</v>
      </c>
      <c r="AG315" s="47">
        <f t="shared" si="22"/>
        <v>0</v>
      </c>
      <c r="AH315" s="47">
        <f t="shared" si="22"/>
        <v>0</v>
      </c>
      <c r="AI315" s="47">
        <f t="shared" si="24"/>
        <v>0</v>
      </c>
      <c r="AJ315" s="47">
        <f t="shared" si="23"/>
        <v>0</v>
      </c>
    </row>
    <row r="316" spans="1:36" ht="14.45">
      <c r="A316" s="43" t="s">
        <v>562</v>
      </c>
      <c r="B316" s="43"/>
      <c r="C316" s="57">
        <v>8</v>
      </c>
      <c r="D316" s="57"/>
      <c r="E316" s="43" t="s">
        <v>582</v>
      </c>
      <c r="F316" s="43" t="s">
        <v>563</v>
      </c>
      <c r="G316" s="49" t="s">
        <v>46</v>
      </c>
      <c r="H316" s="43" t="s">
        <v>583</v>
      </c>
      <c r="I316" s="44">
        <v>45292</v>
      </c>
      <c r="J316" s="43" t="s">
        <v>48</v>
      </c>
      <c r="K316" s="43" t="s">
        <v>47</v>
      </c>
      <c r="L316" s="43" t="s">
        <v>49</v>
      </c>
      <c r="M316" s="43">
        <v>54</v>
      </c>
      <c r="N316" s="43" t="s">
        <v>50</v>
      </c>
      <c r="O316" s="43" t="s">
        <v>51</v>
      </c>
      <c r="P316" s="43" t="s">
        <v>52</v>
      </c>
      <c r="Q316" s="43"/>
      <c r="R316" s="43"/>
      <c r="S316" s="44">
        <v>41275</v>
      </c>
      <c r="T316" s="43">
        <v>2013</v>
      </c>
      <c r="U316" s="43">
        <f>VLOOKUP(E316,'[1]PIB Export Onderhoudsactiviteit'!$E$2:$AK$490,33,FALSE)</f>
        <v>744</v>
      </c>
      <c r="V316" s="43">
        <v>1</v>
      </c>
      <c r="W316" s="43" t="s">
        <v>53</v>
      </c>
      <c r="X316" s="43" t="s">
        <v>54</v>
      </c>
      <c r="Y316" s="7">
        <v>1</v>
      </c>
      <c r="Z316" s="46">
        <v>0</v>
      </c>
      <c r="AA316" s="47">
        <f t="shared" si="26"/>
        <v>0</v>
      </c>
      <c r="AB316" s="47">
        <f t="shared" si="21"/>
        <v>0</v>
      </c>
      <c r="AC316" s="47">
        <f t="shared" si="21"/>
        <v>0</v>
      </c>
      <c r="AD316" s="47">
        <f t="shared" si="21"/>
        <v>0</v>
      </c>
      <c r="AE316" s="47">
        <f t="shared" si="22"/>
        <v>0</v>
      </c>
      <c r="AF316" s="47">
        <f t="shared" si="22"/>
        <v>0</v>
      </c>
      <c r="AG316" s="47">
        <f t="shared" si="22"/>
        <v>0</v>
      </c>
      <c r="AH316" s="47">
        <f t="shared" si="22"/>
        <v>0</v>
      </c>
      <c r="AI316" s="47">
        <f t="shared" si="24"/>
        <v>0</v>
      </c>
      <c r="AJ316" s="47">
        <f t="shared" si="23"/>
        <v>0</v>
      </c>
    </row>
    <row r="317" spans="1:36" ht="14.45">
      <c r="A317" s="43" t="s">
        <v>562</v>
      </c>
      <c r="B317" s="43"/>
      <c r="C317" s="57">
        <v>9</v>
      </c>
      <c r="D317" s="57"/>
      <c r="E317" s="43" t="s">
        <v>584</v>
      </c>
      <c r="F317" s="43" t="s">
        <v>563</v>
      </c>
      <c r="G317" s="49" t="s">
        <v>46</v>
      </c>
      <c r="H317" s="43" t="s">
        <v>585</v>
      </c>
      <c r="I317" s="44">
        <v>45292</v>
      </c>
      <c r="J317" s="43" t="s">
        <v>48</v>
      </c>
      <c r="K317" s="43" t="s">
        <v>47</v>
      </c>
      <c r="L317" s="43" t="s">
        <v>49</v>
      </c>
      <c r="M317" s="43">
        <v>54</v>
      </c>
      <c r="N317" s="43" t="s">
        <v>50</v>
      </c>
      <c r="O317" s="43" t="s">
        <v>51</v>
      </c>
      <c r="P317" s="43" t="s">
        <v>52</v>
      </c>
      <c r="Q317" s="43"/>
      <c r="R317" s="43"/>
      <c r="S317" s="44">
        <v>41275</v>
      </c>
      <c r="T317" s="43">
        <v>2013</v>
      </c>
      <c r="U317" s="43">
        <f>VLOOKUP(E317,'[1]PIB Export Onderhoudsactiviteit'!$E$2:$AK$490,33,FALSE)</f>
        <v>941</v>
      </c>
      <c r="V317" s="43">
        <v>1</v>
      </c>
      <c r="W317" s="43" t="s">
        <v>53</v>
      </c>
      <c r="X317" s="43" t="s">
        <v>54</v>
      </c>
      <c r="Y317" s="7">
        <v>1</v>
      </c>
      <c r="Z317" s="46">
        <v>0</v>
      </c>
      <c r="AA317" s="47">
        <f t="shared" si="26"/>
        <v>0</v>
      </c>
      <c r="AB317" s="47">
        <f t="shared" si="21"/>
        <v>0</v>
      </c>
      <c r="AC317" s="47">
        <f t="shared" si="21"/>
        <v>0</v>
      </c>
      <c r="AD317" s="47">
        <f t="shared" si="21"/>
        <v>0</v>
      </c>
      <c r="AE317" s="47">
        <f t="shared" si="22"/>
        <v>0</v>
      </c>
      <c r="AF317" s="47">
        <f t="shared" si="22"/>
        <v>0</v>
      </c>
      <c r="AG317" s="47">
        <f t="shared" si="22"/>
        <v>0</v>
      </c>
      <c r="AH317" s="47">
        <f t="shared" si="22"/>
        <v>0</v>
      </c>
      <c r="AI317" s="47">
        <f t="shared" si="24"/>
        <v>0</v>
      </c>
      <c r="AJ317" s="47">
        <f t="shared" si="23"/>
        <v>0</v>
      </c>
    </row>
    <row r="318" spans="1:36" ht="14.45">
      <c r="A318" s="43" t="s">
        <v>562</v>
      </c>
      <c r="B318" s="43"/>
      <c r="C318" s="57">
        <v>10</v>
      </c>
      <c r="D318" s="57"/>
      <c r="E318" s="43" t="s">
        <v>586</v>
      </c>
      <c r="F318" s="43" t="s">
        <v>563</v>
      </c>
      <c r="G318" s="49" t="s">
        <v>46</v>
      </c>
      <c r="H318" s="43" t="s">
        <v>587</v>
      </c>
      <c r="I318" s="44">
        <v>45292</v>
      </c>
      <c r="J318" s="43" t="s">
        <v>48</v>
      </c>
      <c r="K318" s="43" t="s">
        <v>47</v>
      </c>
      <c r="L318" s="43" t="s">
        <v>49</v>
      </c>
      <c r="M318" s="43">
        <v>54</v>
      </c>
      <c r="N318" s="43" t="s">
        <v>50</v>
      </c>
      <c r="O318" s="43" t="s">
        <v>51</v>
      </c>
      <c r="P318" s="43" t="s">
        <v>52</v>
      </c>
      <c r="Q318" s="43"/>
      <c r="R318" s="43"/>
      <c r="S318" s="44">
        <v>41275</v>
      </c>
      <c r="T318" s="43">
        <v>2013</v>
      </c>
      <c r="U318" s="43">
        <f>VLOOKUP(E318,'[1]PIB Export Onderhoudsactiviteit'!$E$2:$AK$490,33,FALSE)</f>
        <v>891</v>
      </c>
      <c r="V318" s="43">
        <v>1</v>
      </c>
      <c r="W318" s="43" t="s">
        <v>53</v>
      </c>
      <c r="X318" s="43" t="s">
        <v>54</v>
      </c>
      <c r="Y318" s="7">
        <v>1</v>
      </c>
      <c r="Z318" s="46">
        <v>0</v>
      </c>
      <c r="AA318" s="47">
        <f t="shared" si="26"/>
        <v>0</v>
      </c>
      <c r="AB318" s="47">
        <f t="shared" si="21"/>
        <v>0</v>
      </c>
      <c r="AC318" s="47">
        <f t="shared" si="21"/>
        <v>0</v>
      </c>
      <c r="AD318" s="47">
        <f t="shared" si="21"/>
        <v>0</v>
      </c>
      <c r="AE318" s="47">
        <f t="shared" si="22"/>
        <v>0</v>
      </c>
      <c r="AF318" s="47">
        <f t="shared" si="22"/>
        <v>0</v>
      </c>
      <c r="AG318" s="47">
        <f t="shared" si="22"/>
        <v>0</v>
      </c>
      <c r="AH318" s="47">
        <f t="shared" si="22"/>
        <v>0</v>
      </c>
      <c r="AI318" s="47">
        <f t="shared" si="24"/>
        <v>0</v>
      </c>
      <c r="AJ318" s="47">
        <f t="shared" si="23"/>
        <v>0</v>
      </c>
    </row>
    <row r="319" spans="1:36" ht="14.45">
      <c r="A319" s="43" t="s">
        <v>588</v>
      </c>
      <c r="B319" s="43"/>
      <c r="C319" s="57">
        <v>0</v>
      </c>
      <c r="D319" s="57"/>
      <c r="E319" s="43" t="s">
        <v>589</v>
      </c>
      <c r="F319" s="43" t="s">
        <v>590</v>
      </c>
      <c r="G319" s="49" t="s">
        <v>46</v>
      </c>
      <c r="H319" s="43" t="s">
        <v>591</v>
      </c>
      <c r="I319" s="44">
        <v>45292</v>
      </c>
      <c r="J319" s="43" t="s">
        <v>48</v>
      </c>
      <c r="K319" s="43" t="s">
        <v>47</v>
      </c>
      <c r="L319" s="43" t="s">
        <v>49</v>
      </c>
      <c r="M319" s="43">
        <v>54</v>
      </c>
      <c r="N319" s="43" t="s">
        <v>50</v>
      </c>
      <c r="O319" s="43" t="s">
        <v>51</v>
      </c>
      <c r="P319" s="43" t="s">
        <v>52</v>
      </c>
      <c r="Q319" s="43"/>
      <c r="R319" s="43"/>
      <c r="S319" s="44">
        <v>42867</v>
      </c>
      <c r="T319" s="43">
        <v>2017</v>
      </c>
      <c r="U319" s="43">
        <f>VLOOKUP(E319,'[1]PIB Export Onderhoudsactiviteit'!$E$2:$AK$490,33,FALSE)</f>
        <v>171</v>
      </c>
      <c r="V319" s="43">
        <v>1</v>
      </c>
      <c r="W319" s="43" t="s">
        <v>53</v>
      </c>
      <c r="X319" s="43" t="s">
        <v>54</v>
      </c>
      <c r="Y319" s="7">
        <v>1</v>
      </c>
      <c r="Z319" s="46">
        <v>0</v>
      </c>
      <c r="AA319" s="47">
        <f t="shared" si="26"/>
        <v>0</v>
      </c>
      <c r="AB319" s="47">
        <f t="shared" si="21"/>
        <v>0</v>
      </c>
      <c r="AC319" s="47">
        <f t="shared" si="21"/>
        <v>0</v>
      </c>
      <c r="AD319" s="47">
        <f t="shared" si="21"/>
        <v>0</v>
      </c>
      <c r="AE319" s="47">
        <f t="shared" si="22"/>
        <v>0</v>
      </c>
      <c r="AF319" s="47">
        <f t="shared" si="22"/>
        <v>0</v>
      </c>
      <c r="AG319" s="47">
        <f t="shared" si="22"/>
        <v>0</v>
      </c>
      <c r="AH319" s="47">
        <f t="shared" si="22"/>
        <v>0</v>
      </c>
      <c r="AI319" s="47">
        <f t="shared" si="24"/>
        <v>0</v>
      </c>
      <c r="AJ319" s="47">
        <f t="shared" si="23"/>
        <v>0</v>
      </c>
    </row>
    <row r="320" spans="1:36" ht="14.45">
      <c r="A320" s="43" t="s">
        <v>588</v>
      </c>
      <c r="B320" s="43"/>
      <c r="C320" s="57">
        <v>1</v>
      </c>
      <c r="D320" s="57"/>
      <c r="E320" s="43" t="s">
        <v>592</v>
      </c>
      <c r="F320" s="43" t="s">
        <v>590</v>
      </c>
      <c r="G320" s="49" t="s">
        <v>46</v>
      </c>
      <c r="H320" s="43" t="s">
        <v>593</v>
      </c>
      <c r="I320" s="44">
        <v>45292</v>
      </c>
      <c r="J320" s="43" t="s">
        <v>48</v>
      </c>
      <c r="K320" s="43" t="s">
        <v>47</v>
      </c>
      <c r="L320" s="43" t="s">
        <v>49</v>
      </c>
      <c r="M320" s="43">
        <v>54</v>
      </c>
      <c r="N320" s="43" t="s">
        <v>50</v>
      </c>
      <c r="O320" s="43" t="s">
        <v>51</v>
      </c>
      <c r="P320" s="43" t="s">
        <v>52</v>
      </c>
      <c r="Q320" s="43"/>
      <c r="R320" s="43"/>
      <c r="S320" s="44">
        <v>42867</v>
      </c>
      <c r="T320" s="43">
        <v>2017</v>
      </c>
      <c r="U320" s="43">
        <f>VLOOKUP(E320,'[1]PIB Export Onderhoudsactiviteit'!$E$2:$AK$490,33,FALSE)</f>
        <v>15</v>
      </c>
      <c r="V320" s="43">
        <v>1</v>
      </c>
      <c r="W320" s="43" t="s">
        <v>53</v>
      </c>
      <c r="X320" s="43" t="s">
        <v>54</v>
      </c>
      <c r="Y320" s="7">
        <v>1</v>
      </c>
      <c r="Z320" s="46">
        <v>0</v>
      </c>
      <c r="AA320" s="47">
        <f t="shared" si="26"/>
        <v>0</v>
      </c>
      <c r="AB320" s="47">
        <f t="shared" si="21"/>
        <v>0</v>
      </c>
      <c r="AC320" s="47">
        <f t="shared" si="21"/>
        <v>0</v>
      </c>
      <c r="AD320" s="47">
        <f t="shared" si="21"/>
        <v>0</v>
      </c>
      <c r="AE320" s="47">
        <f t="shared" si="22"/>
        <v>0</v>
      </c>
      <c r="AF320" s="47">
        <f t="shared" si="22"/>
        <v>0</v>
      </c>
      <c r="AG320" s="47">
        <f t="shared" si="22"/>
        <v>0</v>
      </c>
      <c r="AH320" s="47">
        <f t="shared" si="22"/>
        <v>0</v>
      </c>
      <c r="AI320" s="47">
        <f t="shared" si="24"/>
        <v>0</v>
      </c>
      <c r="AJ320" s="47">
        <f t="shared" si="23"/>
        <v>0</v>
      </c>
    </row>
    <row r="321" spans="1:36" ht="14.45">
      <c r="A321" s="43" t="s">
        <v>588</v>
      </c>
      <c r="B321" s="43"/>
      <c r="C321" s="57">
        <v>2</v>
      </c>
      <c r="D321" s="57"/>
      <c r="E321" s="43" t="s">
        <v>594</v>
      </c>
      <c r="F321" s="43" t="s">
        <v>590</v>
      </c>
      <c r="G321" s="49" t="s">
        <v>46</v>
      </c>
      <c r="H321" s="43" t="s">
        <v>595</v>
      </c>
      <c r="I321" s="44">
        <v>45292</v>
      </c>
      <c r="J321" s="43" t="s">
        <v>48</v>
      </c>
      <c r="K321" s="43" t="s">
        <v>47</v>
      </c>
      <c r="L321" s="43" t="s">
        <v>49</v>
      </c>
      <c r="M321" s="43">
        <v>54</v>
      </c>
      <c r="N321" s="43" t="s">
        <v>50</v>
      </c>
      <c r="O321" s="43" t="s">
        <v>51</v>
      </c>
      <c r="P321" s="43" t="s">
        <v>52</v>
      </c>
      <c r="Q321" s="43"/>
      <c r="R321" s="43"/>
      <c r="S321" s="44">
        <v>42867</v>
      </c>
      <c r="T321" s="43">
        <v>2017</v>
      </c>
      <c r="U321" s="43">
        <f>VLOOKUP(E321,'[1]PIB Export Onderhoudsactiviteit'!$E$2:$AK$490,33,FALSE)</f>
        <v>57</v>
      </c>
      <c r="V321" s="43">
        <v>1</v>
      </c>
      <c r="W321" s="43" t="s">
        <v>53</v>
      </c>
      <c r="X321" s="43" t="s">
        <v>54</v>
      </c>
      <c r="Y321" s="7">
        <v>1</v>
      </c>
      <c r="Z321" s="46">
        <v>0</v>
      </c>
      <c r="AA321" s="47">
        <f t="shared" si="26"/>
        <v>0</v>
      </c>
      <c r="AB321" s="47">
        <f t="shared" si="21"/>
        <v>0</v>
      </c>
      <c r="AC321" s="47">
        <f t="shared" si="21"/>
        <v>0</v>
      </c>
      <c r="AD321" s="47">
        <f t="shared" si="21"/>
        <v>0</v>
      </c>
      <c r="AE321" s="47">
        <f t="shared" si="22"/>
        <v>0</v>
      </c>
      <c r="AF321" s="47">
        <f t="shared" si="22"/>
        <v>0</v>
      </c>
      <c r="AG321" s="47">
        <f t="shared" si="22"/>
        <v>0</v>
      </c>
      <c r="AH321" s="47">
        <f t="shared" si="22"/>
        <v>0</v>
      </c>
      <c r="AI321" s="47">
        <f t="shared" si="24"/>
        <v>0</v>
      </c>
      <c r="AJ321" s="47">
        <f t="shared" si="23"/>
        <v>0</v>
      </c>
    </row>
    <row r="322" spans="1:36" ht="14.45">
      <c r="A322" s="43" t="s">
        <v>588</v>
      </c>
      <c r="B322" s="43"/>
      <c r="C322" s="57">
        <v>3</v>
      </c>
      <c r="D322" s="57"/>
      <c r="E322" s="43" t="s">
        <v>596</v>
      </c>
      <c r="F322" s="43" t="s">
        <v>590</v>
      </c>
      <c r="G322" s="49" t="s">
        <v>46</v>
      </c>
      <c r="H322" s="43" t="s">
        <v>597</v>
      </c>
      <c r="I322" s="44">
        <v>45292</v>
      </c>
      <c r="J322" s="43" t="s">
        <v>48</v>
      </c>
      <c r="K322" s="43" t="s">
        <v>47</v>
      </c>
      <c r="L322" s="43" t="s">
        <v>49</v>
      </c>
      <c r="M322" s="43">
        <v>54</v>
      </c>
      <c r="N322" s="43" t="s">
        <v>50</v>
      </c>
      <c r="O322" s="43" t="s">
        <v>51</v>
      </c>
      <c r="P322" s="43" t="s">
        <v>52</v>
      </c>
      <c r="Q322" s="43"/>
      <c r="R322" s="43"/>
      <c r="S322" s="44">
        <v>42867</v>
      </c>
      <c r="T322" s="43">
        <v>2017</v>
      </c>
      <c r="U322" s="43">
        <f>VLOOKUP(E322,'[1]PIB Export Onderhoudsactiviteit'!$E$2:$AK$490,33,FALSE)</f>
        <v>59</v>
      </c>
      <c r="V322" s="43">
        <v>1</v>
      </c>
      <c r="W322" s="43" t="s">
        <v>53</v>
      </c>
      <c r="X322" s="43" t="s">
        <v>54</v>
      </c>
      <c r="Y322" s="7">
        <v>1</v>
      </c>
      <c r="Z322" s="46">
        <v>0</v>
      </c>
      <c r="AA322" s="47">
        <f t="shared" si="26"/>
        <v>0</v>
      </c>
      <c r="AB322" s="47">
        <f t="shared" si="21"/>
        <v>0</v>
      </c>
      <c r="AC322" s="47">
        <f t="shared" si="21"/>
        <v>0</v>
      </c>
      <c r="AD322" s="47">
        <f t="shared" si="21"/>
        <v>0</v>
      </c>
      <c r="AE322" s="47">
        <f t="shared" si="22"/>
        <v>0</v>
      </c>
      <c r="AF322" s="47">
        <f t="shared" si="22"/>
        <v>0</v>
      </c>
      <c r="AG322" s="47">
        <f t="shared" si="22"/>
        <v>0</v>
      </c>
      <c r="AH322" s="47">
        <f t="shared" si="22"/>
        <v>0</v>
      </c>
      <c r="AI322" s="47">
        <f t="shared" si="24"/>
        <v>0</v>
      </c>
      <c r="AJ322" s="47">
        <f t="shared" si="23"/>
        <v>0</v>
      </c>
    </row>
    <row r="323" spans="1:36" ht="14.45">
      <c r="A323" s="43" t="s">
        <v>588</v>
      </c>
      <c r="B323" s="43"/>
      <c r="C323" s="57">
        <v>4</v>
      </c>
      <c r="D323" s="57"/>
      <c r="E323" s="43" t="s">
        <v>598</v>
      </c>
      <c r="F323" s="43" t="s">
        <v>590</v>
      </c>
      <c r="G323" s="49" t="s">
        <v>46</v>
      </c>
      <c r="H323" s="43" t="s">
        <v>599</v>
      </c>
      <c r="I323" s="44">
        <v>45292</v>
      </c>
      <c r="J323" s="43" t="s">
        <v>48</v>
      </c>
      <c r="K323" s="43" t="s">
        <v>47</v>
      </c>
      <c r="L323" s="43" t="s">
        <v>49</v>
      </c>
      <c r="M323" s="43">
        <v>54</v>
      </c>
      <c r="N323" s="43" t="s">
        <v>50</v>
      </c>
      <c r="O323" s="43" t="s">
        <v>51</v>
      </c>
      <c r="P323" s="43" t="s">
        <v>52</v>
      </c>
      <c r="Q323" s="43"/>
      <c r="R323" s="43"/>
      <c r="S323" s="44">
        <v>42867</v>
      </c>
      <c r="T323" s="43">
        <v>2017</v>
      </c>
      <c r="U323" s="43">
        <f>VLOOKUP(E323,'[1]PIB Export Onderhoudsactiviteit'!$E$2:$AK$490,33,FALSE)</f>
        <v>760</v>
      </c>
      <c r="V323" s="43">
        <v>1</v>
      </c>
      <c r="W323" s="43" t="s">
        <v>53</v>
      </c>
      <c r="X323" s="43" t="s">
        <v>54</v>
      </c>
      <c r="Y323" s="7">
        <v>1</v>
      </c>
      <c r="Z323" s="46">
        <v>0</v>
      </c>
      <c r="AA323" s="47">
        <f t="shared" si="26"/>
        <v>0</v>
      </c>
      <c r="AB323" s="47">
        <f t="shared" si="21"/>
        <v>0</v>
      </c>
      <c r="AC323" s="47">
        <f t="shared" si="21"/>
        <v>0</v>
      </c>
      <c r="AD323" s="47">
        <f t="shared" si="21"/>
        <v>0</v>
      </c>
      <c r="AE323" s="47">
        <f t="shared" si="22"/>
        <v>0</v>
      </c>
      <c r="AF323" s="47">
        <f t="shared" si="22"/>
        <v>0</v>
      </c>
      <c r="AG323" s="47">
        <f t="shared" si="22"/>
        <v>0</v>
      </c>
      <c r="AH323" s="47">
        <f t="shared" si="22"/>
        <v>0</v>
      </c>
      <c r="AI323" s="47">
        <f t="shared" si="24"/>
        <v>0</v>
      </c>
      <c r="AJ323" s="47">
        <f t="shared" si="23"/>
        <v>0</v>
      </c>
    </row>
    <row r="324" spans="1:36" ht="14.45">
      <c r="A324" s="43" t="s">
        <v>588</v>
      </c>
      <c r="B324" s="43"/>
      <c r="C324" s="57">
        <v>5</v>
      </c>
      <c r="D324" s="57"/>
      <c r="E324" s="43" t="s">
        <v>600</v>
      </c>
      <c r="F324" s="43" t="s">
        <v>590</v>
      </c>
      <c r="G324" s="49" t="s">
        <v>46</v>
      </c>
      <c r="H324" s="43" t="s">
        <v>601</v>
      </c>
      <c r="I324" s="44">
        <v>45292</v>
      </c>
      <c r="J324" s="43" t="s">
        <v>48</v>
      </c>
      <c r="K324" s="43" t="s">
        <v>47</v>
      </c>
      <c r="L324" s="43" t="s">
        <v>49</v>
      </c>
      <c r="M324" s="43">
        <v>54</v>
      </c>
      <c r="N324" s="43" t="s">
        <v>50</v>
      </c>
      <c r="O324" s="43" t="s">
        <v>51</v>
      </c>
      <c r="P324" s="43" t="s">
        <v>52</v>
      </c>
      <c r="Q324" s="43"/>
      <c r="R324" s="43"/>
      <c r="S324" s="44">
        <v>42867</v>
      </c>
      <c r="T324" s="43">
        <v>2017</v>
      </c>
      <c r="U324" s="43">
        <f>VLOOKUP(E324,'[1]PIB Export Onderhoudsactiviteit'!$E$2:$AK$490,33,FALSE)</f>
        <v>255</v>
      </c>
      <c r="V324" s="43">
        <v>1</v>
      </c>
      <c r="W324" s="43" t="s">
        <v>53</v>
      </c>
      <c r="X324" s="43" t="s">
        <v>54</v>
      </c>
      <c r="Y324" s="7">
        <v>1</v>
      </c>
      <c r="Z324" s="46">
        <v>0</v>
      </c>
      <c r="AA324" s="47">
        <f t="shared" si="26"/>
        <v>0</v>
      </c>
      <c r="AB324" s="47">
        <f t="shared" si="21"/>
        <v>0</v>
      </c>
      <c r="AC324" s="47">
        <f t="shared" si="21"/>
        <v>0</v>
      </c>
      <c r="AD324" s="47">
        <f t="shared" si="21"/>
        <v>0</v>
      </c>
      <c r="AE324" s="47">
        <f t="shared" si="22"/>
        <v>0</v>
      </c>
      <c r="AF324" s="47">
        <f t="shared" si="22"/>
        <v>0</v>
      </c>
      <c r="AG324" s="47">
        <f t="shared" si="22"/>
        <v>0</v>
      </c>
      <c r="AH324" s="47">
        <f t="shared" si="22"/>
        <v>0</v>
      </c>
      <c r="AI324" s="47">
        <f t="shared" si="24"/>
        <v>0</v>
      </c>
      <c r="AJ324" s="47">
        <f t="shared" si="23"/>
        <v>0</v>
      </c>
    </row>
    <row r="325" spans="1:36" ht="14.45">
      <c r="A325" s="43" t="s">
        <v>588</v>
      </c>
      <c r="B325" s="43"/>
      <c r="C325" s="57">
        <v>6</v>
      </c>
      <c r="D325" s="57"/>
      <c r="E325" s="43" t="s">
        <v>602</v>
      </c>
      <c r="F325" s="43" t="s">
        <v>590</v>
      </c>
      <c r="G325" s="49" t="s">
        <v>46</v>
      </c>
      <c r="H325" s="43" t="s">
        <v>603</v>
      </c>
      <c r="I325" s="44">
        <v>45292</v>
      </c>
      <c r="J325" s="43" t="s">
        <v>48</v>
      </c>
      <c r="K325" s="43" t="s">
        <v>47</v>
      </c>
      <c r="L325" s="43" t="s">
        <v>49</v>
      </c>
      <c r="M325" s="43">
        <v>54</v>
      </c>
      <c r="N325" s="43" t="s">
        <v>50</v>
      </c>
      <c r="O325" s="43" t="s">
        <v>51</v>
      </c>
      <c r="P325" s="43" t="s">
        <v>52</v>
      </c>
      <c r="Q325" s="43"/>
      <c r="R325" s="43"/>
      <c r="S325" s="44">
        <v>42867</v>
      </c>
      <c r="T325" s="43">
        <v>2017</v>
      </c>
      <c r="U325" s="43">
        <f>VLOOKUP(E325,'[1]PIB Export Onderhoudsactiviteit'!$E$2:$AK$490,33,FALSE)</f>
        <v>934</v>
      </c>
      <c r="V325" s="43">
        <v>1</v>
      </c>
      <c r="W325" s="43" t="s">
        <v>53</v>
      </c>
      <c r="X325" s="43" t="s">
        <v>54</v>
      </c>
      <c r="Y325" s="7">
        <v>1</v>
      </c>
      <c r="Z325" s="46">
        <v>0</v>
      </c>
      <c r="AA325" s="47">
        <f t="shared" si="26"/>
        <v>0</v>
      </c>
      <c r="AB325" s="47">
        <f t="shared" si="21"/>
        <v>0</v>
      </c>
      <c r="AC325" s="47">
        <f t="shared" si="21"/>
        <v>0</v>
      </c>
      <c r="AD325" s="47">
        <f t="shared" si="21"/>
        <v>0</v>
      </c>
      <c r="AE325" s="47">
        <f t="shared" si="22"/>
        <v>0</v>
      </c>
      <c r="AF325" s="47">
        <f t="shared" si="22"/>
        <v>0</v>
      </c>
      <c r="AG325" s="47">
        <f t="shared" si="22"/>
        <v>0</v>
      </c>
      <c r="AH325" s="47">
        <f t="shared" si="22"/>
        <v>0</v>
      </c>
      <c r="AI325" s="47">
        <f t="shared" si="24"/>
        <v>0</v>
      </c>
      <c r="AJ325" s="47">
        <f t="shared" si="23"/>
        <v>0</v>
      </c>
    </row>
    <row r="326" spans="1:36" ht="14.45">
      <c r="A326" s="43" t="s">
        <v>588</v>
      </c>
      <c r="B326" s="43" t="s">
        <v>604</v>
      </c>
      <c r="C326" s="57">
        <v>7</v>
      </c>
      <c r="D326" s="57"/>
      <c r="E326" s="43" t="s">
        <v>605</v>
      </c>
      <c r="F326" s="43"/>
      <c r="G326" s="49" t="s">
        <v>46</v>
      </c>
      <c r="H326" s="43" t="s">
        <v>541</v>
      </c>
      <c r="I326" s="44">
        <v>45292</v>
      </c>
      <c r="J326" s="43" t="s">
        <v>58</v>
      </c>
      <c r="K326" s="43" t="s">
        <v>59</v>
      </c>
      <c r="L326" s="43" t="s">
        <v>606</v>
      </c>
      <c r="M326" s="43">
        <v>54</v>
      </c>
      <c r="N326" s="43" t="s">
        <v>50</v>
      </c>
      <c r="O326" s="43" t="s">
        <v>60</v>
      </c>
      <c r="P326" s="43" t="s">
        <v>61</v>
      </c>
      <c r="Q326" s="43"/>
      <c r="R326" s="43"/>
      <c r="S326" s="44">
        <v>43101</v>
      </c>
      <c r="T326" s="43">
        <v>2017</v>
      </c>
      <c r="U326" s="43">
        <f>VLOOKUP(E326,'[1]PIB Export Onderhoudsactiviteit'!$E$2:$AK$490,33,FALSE)</f>
        <v>0</v>
      </c>
      <c r="V326" s="43">
        <v>1</v>
      </c>
      <c r="W326" s="43" t="s">
        <v>64</v>
      </c>
      <c r="X326" s="43" t="s">
        <v>54</v>
      </c>
      <c r="Y326" s="7">
        <v>1</v>
      </c>
      <c r="Z326" s="46">
        <v>0</v>
      </c>
      <c r="AA326" s="47">
        <f t="shared" si="26"/>
        <v>0</v>
      </c>
      <c r="AB326" s="47">
        <f t="shared" si="21"/>
        <v>0</v>
      </c>
      <c r="AC326" s="47">
        <f t="shared" si="21"/>
        <v>0</v>
      </c>
      <c r="AD326" s="47">
        <f t="shared" ref="AD326:AH389" si="27">$Z326*$V326*$Y326</f>
        <v>0</v>
      </c>
      <c r="AE326" s="47">
        <f t="shared" si="22"/>
        <v>0</v>
      </c>
      <c r="AF326" s="47">
        <f t="shared" si="22"/>
        <v>0</v>
      </c>
      <c r="AG326" s="47">
        <f t="shared" si="22"/>
        <v>0</v>
      </c>
      <c r="AH326" s="47">
        <f t="shared" si="22"/>
        <v>0</v>
      </c>
      <c r="AI326" s="47">
        <f t="shared" si="24"/>
        <v>0</v>
      </c>
      <c r="AJ326" s="47">
        <f t="shared" si="23"/>
        <v>0</v>
      </c>
    </row>
    <row r="327" spans="1:36" ht="14.45">
      <c r="A327" s="43" t="s">
        <v>588</v>
      </c>
      <c r="B327" s="43" t="s">
        <v>604</v>
      </c>
      <c r="C327" s="57">
        <v>7</v>
      </c>
      <c r="D327" s="57"/>
      <c r="E327" s="43" t="s">
        <v>607</v>
      </c>
      <c r="F327" s="43"/>
      <c r="G327" s="49" t="s">
        <v>46</v>
      </c>
      <c r="H327" s="43" t="s">
        <v>538</v>
      </c>
      <c r="I327" s="44">
        <v>45292</v>
      </c>
      <c r="J327" s="43" t="s">
        <v>58</v>
      </c>
      <c r="K327" s="43" t="s">
        <v>59</v>
      </c>
      <c r="L327" s="43" t="s">
        <v>608</v>
      </c>
      <c r="M327" s="43">
        <v>54</v>
      </c>
      <c r="N327" s="43" t="s">
        <v>50</v>
      </c>
      <c r="O327" s="43" t="s">
        <v>60</v>
      </c>
      <c r="P327" s="43" t="s">
        <v>61</v>
      </c>
      <c r="Q327" s="43"/>
      <c r="R327" s="43"/>
      <c r="S327" s="44">
        <v>43101</v>
      </c>
      <c r="T327" s="43">
        <v>2017</v>
      </c>
      <c r="U327" s="43">
        <f>VLOOKUP(E327,'[1]PIB Export Onderhoudsactiviteit'!$E$2:$AK$490,33,FALSE)</f>
        <v>0</v>
      </c>
      <c r="V327" s="43">
        <v>1</v>
      </c>
      <c r="W327" s="43" t="s">
        <v>64</v>
      </c>
      <c r="X327" s="43" t="s">
        <v>54</v>
      </c>
      <c r="Y327" s="7">
        <v>1</v>
      </c>
      <c r="Z327" s="46">
        <v>0</v>
      </c>
      <c r="AA327" s="47">
        <f t="shared" si="26"/>
        <v>0</v>
      </c>
      <c r="AB327" s="47">
        <f t="shared" ref="AA327:AG390" si="28">$Z327*$V327*$Y327</f>
        <v>0</v>
      </c>
      <c r="AC327" s="47">
        <f t="shared" si="28"/>
        <v>0</v>
      </c>
      <c r="AD327" s="47">
        <f t="shared" si="27"/>
        <v>0</v>
      </c>
      <c r="AE327" s="47">
        <f t="shared" si="27"/>
        <v>0</v>
      </c>
      <c r="AF327" s="47">
        <f t="shared" si="27"/>
        <v>0</v>
      </c>
      <c r="AG327" s="47">
        <f t="shared" si="27"/>
        <v>0</v>
      </c>
      <c r="AH327" s="47">
        <f t="shared" si="27"/>
        <v>0</v>
      </c>
      <c r="AI327" s="47">
        <f t="shared" si="24"/>
        <v>0</v>
      </c>
      <c r="AJ327" s="47">
        <f t="shared" si="23"/>
        <v>0</v>
      </c>
    </row>
    <row r="328" spans="1:36" ht="14.45">
      <c r="A328" s="43" t="s">
        <v>588</v>
      </c>
      <c r="B328" s="43" t="s">
        <v>604</v>
      </c>
      <c r="C328" s="57">
        <v>7</v>
      </c>
      <c r="D328" s="57"/>
      <c r="E328" s="43" t="s">
        <v>609</v>
      </c>
      <c r="F328" s="43"/>
      <c r="G328" s="49" t="s">
        <v>46</v>
      </c>
      <c r="H328" s="43" t="s">
        <v>543</v>
      </c>
      <c r="I328" s="44">
        <v>45292</v>
      </c>
      <c r="J328" s="43" t="s">
        <v>58</v>
      </c>
      <c r="K328" s="43" t="s">
        <v>59</v>
      </c>
      <c r="L328" s="43" t="s">
        <v>610</v>
      </c>
      <c r="M328" s="43">
        <v>54</v>
      </c>
      <c r="N328" s="43" t="s">
        <v>50</v>
      </c>
      <c r="O328" s="43" t="s">
        <v>60</v>
      </c>
      <c r="P328" s="43" t="s">
        <v>61</v>
      </c>
      <c r="Q328" s="43"/>
      <c r="R328" s="43"/>
      <c r="S328" s="44">
        <v>43101</v>
      </c>
      <c r="T328" s="43">
        <v>2017</v>
      </c>
      <c r="U328" s="43">
        <f>VLOOKUP(E328,'[1]PIB Export Onderhoudsactiviteit'!$E$2:$AK$490,33,FALSE)</f>
        <v>0</v>
      </c>
      <c r="V328" s="43">
        <v>1</v>
      </c>
      <c r="W328" s="43" t="s">
        <v>64</v>
      </c>
      <c r="X328" s="43" t="s">
        <v>54</v>
      </c>
      <c r="Y328" s="7">
        <v>1</v>
      </c>
      <c r="Z328" s="46">
        <v>0</v>
      </c>
      <c r="AA328" s="47">
        <f t="shared" si="26"/>
        <v>0</v>
      </c>
      <c r="AB328" s="47">
        <f t="shared" si="28"/>
        <v>0</v>
      </c>
      <c r="AC328" s="47">
        <f t="shared" si="28"/>
        <v>0</v>
      </c>
      <c r="AD328" s="47">
        <f t="shared" si="27"/>
        <v>0</v>
      </c>
      <c r="AE328" s="47">
        <f t="shared" si="27"/>
        <v>0</v>
      </c>
      <c r="AF328" s="47">
        <f t="shared" si="27"/>
        <v>0</v>
      </c>
      <c r="AG328" s="47">
        <f t="shared" si="27"/>
        <v>0</v>
      </c>
      <c r="AH328" s="47">
        <f t="shared" si="27"/>
        <v>0</v>
      </c>
      <c r="AI328" s="47">
        <f t="shared" si="24"/>
        <v>0</v>
      </c>
      <c r="AJ328" s="47">
        <f t="shared" si="23"/>
        <v>0</v>
      </c>
    </row>
    <row r="329" spans="1:36" ht="14.45">
      <c r="A329" s="43" t="s">
        <v>588</v>
      </c>
      <c r="B329" s="43"/>
      <c r="C329" s="57">
        <v>7</v>
      </c>
      <c r="D329" s="57"/>
      <c r="E329" s="43" t="s">
        <v>611</v>
      </c>
      <c r="F329" s="43" t="s">
        <v>590</v>
      </c>
      <c r="G329" s="49" t="s">
        <v>46</v>
      </c>
      <c r="H329" s="43" t="s">
        <v>612</v>
      </c>
      <c r="I329" s="44">
        <v>45292</v>
      </c>
      <c r="J329" s="43" t="s">
        <v>48</v>
      </c>
      <c r="K329" s="43" t="s">
        <v>47</v>
      </c>
      <c r="L329" s="43" t="s">
        <v>49</v>
      </c>
      <c r="M329" s="43">
        <v>54</v>
      </c>
      <c r="N329" s="43" t="s">
        <v>50</v>
      </c>
      <c r="O329" s="43" t="s">
        <v>51</v>
      </c>
      <c r="P329" s="43" t="s">
        <v>52</v>
      </c>
      <c r="Q329" s="43"/>
      <c r="R329" s="43"/>
      <c r="S329" s="44">
        <v>42867</v>
      </c>
      <c r="T329" s="43">
        <v>2017</v>
      </c>
      <c r="U329" s="43">
        <f>VLOOKUP(E329,'[1]PIB Export Onderhoudsactiviteit'!$E$2:$AK$490,33,FALSE)</f>
        <v>419</v>
      </c>
      <c r="V329" s="43">
        <v>1</v>
      </c>
      <c r="W329" s="43" t="s">
        <v>53</v>
      </c>
      <c r="X329" s="43" t="s">
        <v>54</v>
      </c>
      <c r="Y329" s="7">
        <v>1</v>
      </c>
      <c r="Z329" s="46">
        <v>0</v>
      </c>
      <c r="AA329" s="47">
        <f t="shared" si="26"/>
        <v>0</v>
      </c>
      <c r="AB329" s="47">
        <f t="shared" si="28"/>
        <v>0</v>
      </c>
      <c r="AC329" s="47">
        <f t="shared" si="28"/>
        <v>0</v>
      </c>
      <c r="AD329" s="47">
        <f t="shared" si="27"/>
        <v>0</v>
      </c>
      <c r="AE329" s="47">
        <f t="shared" si="27"/>
        <v>0</v>
      </c>
      <c r="AF329" s="47">
        <f t="shared" si="27"/>
        <v>0</v>
      </c>
      <c r="AG329" s="47">
        <f t="shared" si="27"/>
        <v>0</v>
      </c>
      <c r="AH329" s="47">
        <f t="shared" ref="AH329:AJ392" si="29">$Z329*$V329*$Y329</f>
        <v>0</v>
      </c>
      <c r="AI329" s="47">
        <f t="shared" si="24"/>
        <v>0</v>
      </c>
      <c r="AJ329" s="47">
        <f t="shared" si="24"/>
        <v>0</v>
      </c>
    </row>
    <row r="330" spans="1:36" ht="14.45">
      <c r="A330" s="43" t="s">
        <v>588</v>
      </c>
      <c r="B330" s="43"/>
      <c r="C330" s="57">
        <v>8</v>
      </c>
      <c r="D330" s="57"/>
      <c r="E330" s="43" t="s">
        <v>613</v>
      </c>
      <c r="F330" s="43" t="s">
        <v>590</v>
      </c>
      <c r="G330" s="49" t="s">
        <v>46</v>
      </c>
      <c r="H330" s="43" t="s">
        <v>614</v>
      </c>
      <c r="I330" s="44">
        <v>45292</v>
      </c>
      <c r="J330" s="43" t="s">
        <v>48</v>
      </c>
      <c r="K330" s="43" t="s">
        <v>47</v>
      </c>
      <c r="L330" s="43" t="s">
        <v>49</v>
      </c>
      <c r="M330" s="43">
        <v>54</v>
      </c>
      <c r="N330" s="43" t="s">
        <v>50</v>
      </c>
      <c r="O330" s="43" t="s">
        <v>51</v>
      </c>
      <c r="P330" s="43" t="s">
        <v>52</v>
      </c>
      <c r="Q330" s="43"/>
      <c r="R330" s="43"/>
      <c r="S330" s="44">
        <v>42867</v>
      </c>
      <c r="T330" s="43">
        <v>2017</v>
      </c>
      <c r="U330" s="43">
        <f>VLOOKUP(E330,'[1]PIB Export Onderhoudsactiviteit'!$E$2:$AK$490,33,FALSE)</f>
        <v>463</v>
      </c>
      <c r="V330" s="43">
        <v>1</v>
      </c>
      <c r="W330" s="43" t="s">
        <v>53</v>
      </c>
      <c r="X330" s="43" t="s">
        <v>54</v>
      </c>
      <c r="Y330" s="7">
        <v>1</v>
      </c>
      <c r="Z330" s="46">
        <v>0</v>
      </c>
      <c r="AA330" s="47">
        <f t="shared" si="26"/>
        <v>0</v>
      </c>
      <c r="AB330" s="47">
        <f t="shared" si="28"/>
        <v>0</v>
      </c>
      <c r="AC330" s="47">
        <f t="shared" si="28"/>
        <v>0</v>
      </c>
      <c r="AD330" s="47">
        <f t="shared" si="27"/>
        <v>0</v>
      </c>
      <c r="AE330" s="47">
        <f t="shared" si="27"/>
        <v>0</v>
      </c>
      <c r="AF330" s="47">
        <f t="shared" si="27"/>
        <v>0</v>
      </c>
      <c r="AG330" s="47">
        <f t="shared" si="27"/>
        <v>0</v>
      </c>
      <c r="AH330" s="47">
        <f t="shared" si="29"/>
        <v>0</v>
      </c>
      <c r="AI330" s="47">
        <f t="shared" si="29"/>
        <v>0</v>
      </c>
      <c r="AJ330" s="47">
        <f t="shared" si="29"/>
        <v>0</v>
      </c>
    </row>
    <row r="331" spans="1:36" ht="14.45">
      <c r="A331" s="43" t="s">
        <v>588</v>
      </c>
      <c r="B331" s="43"/>
      <c r="C331" s="57">
        <v>9</v>
      </c>
      <c r="D331" s="57"/>
      <c r="E331" s="43" t="s">
        <v>615</v>
      </c>
      <c r="F331" s="43" t="s">
        <v>590</v>
      </c>
      <c r="G331" s="49" t="s">
        <v>46</v>
      </c>
      <c r="H331" s="43" t="s">
        <v>616</v>
      </c>
      <c r="I331" s="44">
        <v>45292</v>
      </c>
      <c r="J331" s="43" t="s">
        <v>48</v>
      </c>
      <c r="K331" s="43" t="s">
        <v>47</v>
      </c>
      <c r="L331" s="43" t="s">
        <v>49</v>
      </c>
      <c r="M331" s="43">
        <v>54</v>
      </c>
      <c r="N331" s="43" t="s">
        <v>50</v>
      </c>
      <c r="O331" s="43" t="s">
        <v>51</v>
      </c>
      <c r="P331" s="43" t="s">
        <v>52</v>
      </c>
      <c r="Q331" s="43"/>
      <c r="R331" s="43"/>
      <c r="S331" s="44">
        <v>42867</v>
      </c>
      <c r="T331" s="43">
        <v>2017</v>
      </c>
      <c r="U331" s="43">
        <f>VLOOKUP(E331,'[1]PIB Export Onderhoudsactiviteit'!$E$2:$AK$490,33,FALSE)</f>
        <v>467</v>
      </c>
      <c r="V331" s="43">
        <v>1</v>
      </c>
      <c r="W331" s="43" t="s">
        <v>53</v>
      </c>
      <c r="X331" s="43" t="s">
        <v>54</v>
      </c>
      <c r="Y331" s="7">
        <v>1</v>
      </c>
      <c r="Z331" s="46">
        <v>0</v>
      </c>
      <c r="AA331" s="47">
        <f t="shared" si="26"/>
        <v>0</v>
      </c>
      <c r="AB331" s="47">
        <f t="shared" si="28"/>
        <v>0</v>
      </c>
      <c r="AC331" s="47">
        <f t="shared" si="28"/>
        <v>0</v>
      </c>
      <c r="AD331" s="47">
        <f t="shared" si="27"/>
        <v>0</v>
      </c>
      <c r="AE331" s="47">
        <f t="shared" si="27"/>
        <v>0</v>
      </c>
      <c r="AF331" s="47">
        <f t="shared" si="27"/>
        <v>0</v>
      </c>
      <c r="AG331" s="47">
        <f t="shared" si="27"/>
        <v>0</v>
      </c>
      <c r="AH331" s="47">
        <f t="shared" si="29"/>
        <v>0</v>
      </c>
      <c r="AI331" s="47">
        <f t="shared" si="29"/>
        <v>0</v>
      </c>
      <c r="AJ331" s="47">
        <f t="shared" si="29"/>
        <v>0</v>
      </c>
    </row>
    <row r="332" spans="1:36" ht="14.45">
      <c r="A332" s="43" t="s">
        <v>588</v>
      </c>
      <c r="B332" s="43"/>
      <c r="C332" s="57">
        <v>10</v>
      </c>
      <c r="D332" s="57"/>
      <c r="E332" s="43" t="s">
        <v>617</v>
      </c>
      <c r="F332" s="43" t="s">
        <v>590</v>
      </c>
      <c r="G332" s="49" t="s">
        <v>46</v>
      </c>
      <c r="H332" s="43" t="s">
        <v>618</v>
      </c>
      <c r="I332" s="44">
        <v>45292</v>
      </c>
      <c r="J332" s="43" t="s">
        <v>48</v>
      </c>
      <c r="K332" s="43" t="s">
        <v>47</v>
      </c>
      <c r="L332" s="43" t="s">
        <v>49</v>
      </c>
      <c r="M332" s="43">
        <v>54</v>
      </c>
      <c r="N332" s="43" t="s">
        <v>50</v>
      </c>
      <c r="O332" s="43" t="s">
        <v>51</v>
      </c>
      <c r="P332" s="43" t="s">
        <v>52</v>
      </c>
      <c r="Q332" s="43"/>
      <c r="R332" s="43"/>
      <c r="S332" s="44">
        <v>42867</v>
      </c>
      <c r="T332" s="43">
        <v>2017</v>
      </c>
      <c r="U332" s="43">
        <f>VLOOKUP(E332,'[1]PIB Export Onderhoudsactiviteit'!$E$2:$AK$490,33,FALSE)</f>
        <v>458</v>
      </c>
      <c r="V332" s="43">
        <v>1</v>
      </c>
      <c r="W332" s="43" t="s">
        <v>53</v>
      </c>
      <c r="X332" s="43" t="s">
        <v>54</v>
      </c>
      <c r="Y332" s="7">
        <v>1</v>
      </c>
      <c r="Z332" s="46">
        <v>0</v>
      </c>
      <c r="AA332" s="47">
        <f t="shared" si="26"/>
        <v>0</v>
      </c>
      <c r="AB332" s="47">
        <f t="shared" si="28"/>
        <v>0</v>
      </c>
      <c r="AC332" s="47">
        <f t="shared" si="28"/>
        <v>0</v>
      </c>
      <c r="AD332" s="47">
        <f t="shared" si="27"/>
        <v>0</v>
      </c>
      <c r="AE332" s="47">
        <f t="shared" si="27"/>
        <v>0</v>
      </c>
      <c r="AF332" s="47">
        <f t="shared" si="27"/>
        <v>0</v>
      </c>
      <c r="AG332" s="47">
        <f t="shared" si="27"/>
        <v>0</v>
      </c>
      <c r="AH332" s="47">
        <f t="shared" si="29"/>
        <v>0</v>
      </c>
      <c r="AI332" s="47">
        <f t="shared" si="29"/>
        <v>0</v>
      </c>
      <c r="AJ332" s="47">
        <f t="shared" si="29"/>
        <v>0</v>
      </c>
    </row>
    <row r="333" spans="1:36" ht="14.45">
      <c r="A333" s="43" t="s">
        <v>588</v>
      </c>
      <c r="B333" s="43"/>
      <c r="C333" s="48" t="s">
        <v>102</v>
      </c>
      <c r="D333" s="43" t="s">
        <v>44</v>
      </c>
      <c r="E333" s="43" t="s">
        <v>590</v>
      </c>
      <c r="F333" s="43"/>
      <c r="G333" s="49" t="s">
        <v>46</v>
      </c>
      <c r="H333" s="43" t="s">
        <v>47</v>
      </c>
      <c r="I333" s="44">
        <v>45292</v>
      </c>
      <c r="J333" s="43" t="s">
        <v>48</v>
      </c>
      <c r="K333" s="43" t="s">
        <v>47</v>
      </c>
      <c r="L333" s="43" t="s">
        <v>49</v>
      </c>
      <c r="M333" s="43">
        <v>54</v>
      </c>
      <c r="N333" s="43" t="s">
        <v>50</v>
      </c>
      <c r="O333" s="43" t="s">
        <v>51</v>
      </c>
      <c r="P333" s="43" t="s">
        <v>52</v>
      </c>
      <c r="Q333" s="43"/>
      <c r="R333" s="43"/>
      <c r="S333" s="44">
        <v>42867</v>
      </c>
      <c r="T333" s="43">
        <v>2017</v>
      </c>
      <c r="U333" s="43">
        <f>VLOOKUP(E333,'[1]PIB Export Onderhoudsactiviteit'!$E$2:$AK$490,33,FALSE)</f>
        <v>4057</v>
      </c>
      <c r="V333" s="43">
        <v>1</v>
      </c>
      <c r="W333" s="43" t="s">
        <v>53</v>
      </c>
      <c r="X333" s="43" t="s">
        <v>54</v>
      </c>
      <c r="Y333" s="7">
        <v>1</v>
      </c>
      <c r="Z333" s="46">
        <v>0</v>
      </c>
      <c r="AA333" s="47">
        <f t="shared" si="26"/>
        <v>0</v>
      </c>
      <c r="AB333" s="47">
        <f t="shared" si="28"/>
        <v>0</v>
      </c>
      <c r="AC333" s="47">
        <f t="shared" si="28"/>
        <v>0</v>
      </c>
      <c r="AD333" s="47">
        <f t="shared" si="27"/>
        <v>0</v>
      </c>
      <c r="AE333" s="47">
        <f t="shared" si="27"/>
        <v>0</v>
      </c>
      <c r="AF333" s="47">
        <f t="shared" si="27"/>
        <v>0</v>
      </c>
      <c r="AG333" s="47">
        <f t="shared" si="27"/>
        <v>0</v>
      </c>
      <c r="AH333" s="47">
        <f t="shared" si="29"/>
        <v>0</v>
      </c>
      <c r="AI333" s="47">
        <f t="shared" si="29"/>
        <v>0</v>
      </c>
      <c r="AJ333" s="47">
        <f t="shared" si="29"/>
        <v>0</v>
      </c>
    </row>
    <row r="334" spans="1:36" ht="14.45">
      <c r="A334" s="43" t="s">
        <v>619</v>
      </c>
      <c r="B334" s="43"/>
      <c r="C334" s="57">
        <v>0</v>
      </c>
      <c r="D334" s="57"/>
      <c r="E334" s="43" t="s">
        <v>620</v>
      </c>
      <c r="F334" s="43" t="s">
        <v>621</v>
      </c>
      <c r="G334" s="49" t="s">
        <v>46</v>
      </c>
      <c r="H334" s="43" t="s">
        <v>622</v>
      </c>
      <c r="I334" s="44">
        <v>45292</v>
      </c>
      <c r="J334" s="43" t="s">
        <v>48</v>
      </c>
      <c r="K334" s="43" t="s">
        <v>47</v>
      </c>
      <c r="L334" s="43" t="s">
        <v>49</v>
      </c>
      <c r="M334" s="43">
        <v>54</v>
      </c>
      <c r="N334" s="43" t="s">
        <v>50</v>
      </c>
      <c r="O334" s="43" t="s">
        <v>51</v>
      </c>
      <c r="P334" s="43" t="s">
        <v>52</v>
      </c>
      <c r="Q334" s="43"/>
      <c r="R334" s="43"/>
      <c r="S334" s="44">
        <v>42867</v>
      </c>
      <c r="T334" s="43">
        <v>2017</v>
      </c>
      <c r="U334" s="43">
        <f>VLOOKUP(E334,'[1]PIB Export Onderhoudsactiviteit'!$E$2:$AK$490,33,FALSE)</f>
        <v>164</v>
      </c>
      <c r="V334" s="43">
        <v>1</v>
      </c>
      <c r="W334" s="43" t="s">
        <v>53</v>
      </c>
      <c r="X334" s="43" t="s">
        <v>54</v>
      </c>
      <c r="Y334" s="7">
        <v>1</v>
      </c>
      <c r="Z334" s="46">
        <v>0</v>
      </c>
      <c r="AA334" s="47">
        <f t="shared" si="26"/>
        <v>0</v>
      </c>
      <c r="AB334" s="47">
        <f t="shared" si="28"/>
        <v>0</v>
      </c>
      <c r="AC334" s="47">
        <f t="shared" si="28"/>
        <v>0</v>
      </c>
      <c r="AD334" s="47">
        <f t="shared" si="27"/>
        <v>0</v>
      </c>
      <c r="AE334" s="47">
        <f t="shared" si="27"/>
        <v>0</v>
      </c>
      <c r="AF334" s="47">
        <f t="shared" si="27"/>
        <v>0</v>
      </c>
      <c r="AG334" s="47">
        <f t="shared" si="27"/>
        <v>0</v>
      </c>
      <c r="AH334" s="47">
        <f t="shared" si="29"/>
        <v>0</v>
      </c>
      <c r="AI334" s="47">
        <f t="shared" si="29"/>
        <v>0</v>
      </c>
      <c r="AJ334" s="47">
        <f t="shared" si="29"/>
        <v>0</v>
      </c>
    </row>
    <row r="335" spans="1:36" ht="14.45">
      <c r="A335" s="43" t="s">
        <v>619</v>
      </c>
      <c r="B335" s="43"/>
      <c r="C335" s="57">
        <v>1</v>
      </c>
      <c r="D335" s="57"/>
      <c r="E335" s="43" t="s">
        <v>623</v>
      </c>
      <c r="F335" s="43" t="s">
        <v>621</v>
      </c>
      <c r="G335" s="49" t="s">
        <v>46</v>
      </c>
      <c r="H335" s="43" t="s">
        <v>624</v>
      </c>
      <c r="I335" s="44">
        <v>45292</v>
      </c>
      <c r="J335" s="43" t="s">
        <v>48</v>
      </c>
      <c r="K335" s="43" t="s">
        <v>47</v>
      </c>
      <c r="L335" s="43" t="s">
        <v>49</v>
      </c>
      <c r="M335" s="43">
        <v>54</v>
      </c>
      <c r="N335" s="43" t="s">
        <v>50</v>
      </c>
      <c r="O335" s="43" t="s">
        <v>51</v>
      </c>
      <c r="P335" s="43" t="s">
        <v>52</v>
      </c>
      <c r="Q335" s="43"/>
      <c r="R335" s="43"/>
      <c r="S335" s="44">
        <v>42867</v>
      </c>
      <c r="T335" s="43">
        <v>2017</v>
      </c>
      <c r="U335" s="43">
        <f>VLOOKUP(E335,'[1]PIB Export Onderhoudsactiviteit'!$E$2:$AK$490,33,FALSE)</f>
        <v>14</v>
      </c>
      <c r="V335" s="43">
        <v>1</v>
      </c>
      <c r="W335" s="43" t="s">
        <v>53</v>
      </c>
      <c r="X335" s="43" t="s">
        <v>54</v>
      </c>
      <c r="Y335" s="7">
        <v>1</v>
      </c>
      <c r="Z335" s="46">
        <v>0</v>
      </c>
      <c r="AA335" s="47">
        <f t="shared" si="26"/>
        <v>0</v>
      </c>
      <c r="AB335" s="47">
        <f t="shared" si="28"/>
        <v>0</v>
      </c>
      <c r="AC335" s="47">
        <f t="shared" si="28"/>
        <v>0</v>
      </c>
      <c r="AD335" s="47">
        <f t="shared" si="27"/>
        <v>0</v>
      </c>
      <c r="AE335" s="47">
        <f t="shared" si="27"/>
        <v>0</v>
      </c>
      <c r="AF335" s="47">
        <f t="shared" si="27"/>
        <v>0</v>
      </c>
      <c r="AG335" s="47">
        <f t="shared" si="27"/>
        <v>0</v>
      </c>
      <c r="AH335" s="47">
        <f t="shared" si="29"/>
        <v>0</v>
      </c>
      <c r="AI335" s="47">
        <f t="shared" si="29"/>
        <v>0</v>
      </c>
      <c r="AJ335" s="47">
        <f t="shared" si="29"/>
        <v>0</v>
      </c>
    </row>
    <row r="336" spans="1:36" ht="14.45">
      <c r="A336" s="43" t="s">
        <v>619</v>
      </c>
      <c r="B336" s="43"/>
      <c r="C336" s="57">
        <v>2</v>
      </c>
      <c r="D336" s="57"/>
      <c r="E336" s="43" t="s">
        <v>625</v>
      </c>
      <c r="F336" s="43" t="s">
        <v>621</v>
      </c>
      <c r="G336" s="49" t="s">
        <v>46</v>
      </c>
      <c r="H336" s="43" t="s">
        <v>626</v>
      </c>
      <c r="I336" s="44">
        <v>45292</v>
      </c>
      <c r="J336" s="43" t="s">
        <v>48</v>
      </c>
      <c r="K336" s="43" t="s">
        <v>47</v>
      </c>
      <c r="L336" s="43" t="s">
        <v>49</v>
      </c>
      <c r="M336" s="43">
        <v>54</v>
      </c>
      <c r="N336" s="43" t="s">
        <v>50</v>
      </c>
      <c r="O336" s="43" t="s">
        <v>51</v>
      </c>
      <c r="P336" s="43" t="s">
        <v>52</v>
      </c>
      <c r="Q336" s="43"/>
      <c r="R336" s="43"/>
      <c r="S336" s="44">
        <v>42867</v>
      </c>
      <c r="T336" s="43">
        <v>2017</v>
      </c>
      <c r="U336" s="43">
        <f>VLOOKUP(E336,'[1]PIB Export Onderhoudsactiviteit'!$E$2:$AK$490,33,FALSE)</f>
        <v>40</v>
      </c>
      <c r="V336" s="43">
        <v>1</v>
      </c>
      <c r="W336" s="43" t="s">
        <v>53</v>
      </c>
      <c r="X336" s="43" t="s">
        <v>54</v>
      </c>
      <c r="Y336" s="7">
        <v>1</v>
      </c>
      <c r="Z336" s="46">
        <v>0</v>
      </c>
      <c r="AA336" s="47">
        <f t="shared" si="26"/>
        <v>0</v>
      </c>
      <c r="AB336" s="47">
        <f t="shared" si="28"/>
        <v>0</v>
      </c>
      <c r="AC336" s="47">
        <f t="shared" si="28"/>
        <v>0</v>
      </c>
      <c r="AD336" s="47">
        <f t="shared" si="27"/>
        <v>0</v>
      </c>
      <c r="AE336" s="47">
        <f t="shared" si="27"/>
        <v>0</v>
      </c>
      <c r="AF336" s="47">
        <f t="shared" si="27"/>
        <v>0</v>
      </c>
      <c r="AG336" s="47">
        <f t="shared" si="27"/>
        <v>0</v>
      </c>
      <c r="AH336" s="47">
        <f t="shared" si="29"/>
        <v>0</v>
      </c>
      <c r="AI336" s="47">
        <f t="shared" si="29"/>
        <v>0</v>
      </c>
      <c r="AJ336" s="47">
        <f t="shared" si="29"/>
        <v>0</v>
      </c>
    </row>
    <row r="337" spans="1:36" ht="14.45">
      <c r="A337" s="43" t="s">
        <v>619</v>
      </c>
      <c r="B337" s="43"/>
      <c r="C337" s="57">
        <v>3</v>
      </c>
      <c r="D337" s="57"/>
      <c r="E337" s="43" t="s">
        <v>627</v>
      </c>
      <c r="F337" s="43" t="s">
        <v>621</v>
      </c>
      <c r="G337" s="49" t="s">
        <v>46</v>
      </c>
      <c r="H337" s="43" t="s">
        <v>628</v>
      </c>
      <c r="I337" s="44">
        <v>45292</v>
      </c>
      <c r="J337" s="43" t="s">
        <v>48</v>
      </c>
      <c r="K337" s="43" t="s">
        <v>47</v>
      </c>
      <c r="L337" s="43" t="s">
        <v>49</v>
      </c>
      <c r="M337" s="43">
        <v>54</v>
      </c>
      <c r="N337" s="43" t="s">
        <v>50</v>
      </c>
      <c r="O337" s="43" t="s">
        <v>51</v>
      </c>
      <c r="P337" s="43" t="s">
        <v>52</v>
      </c>
      <c r="Q337" s="43"/>
      <c r="R337" s="43"/>
      <c r="S337" s="44">
        <v>42867</v>
      </c>
      <c r="T337" s="43">
        <v>2017</v>
      </c>
      <c r="U337" s="43">
        <f>VLOOKUP(E337,'[1]PIB Export Onderhoudsactiviteit'!$E$2:$AK$490,33,FALSE)</f>
        <v>20</v>
      </c>
      <c r="V337" s="43">
        <v>1</v>
      </c>
      <c r="W337" s="43" t="s">
        <v>53</v>
      </c>
      <c r="X337" s="43" t="s">
        <v>54</v>
      </c>
      <c r="Y337" s="7">
        <v>1</v>
      </c>
      <c r="Z337" s="46">
        <v>0</v>
      </c>
      <c r="AA337" s="47">
        <f t="shared" si="26"/>
        <v>0</v>
      </c>
      <c r="AB337" s="47">
        <f t="shared" si="28"/>
        <v>0</v>
      </c>
      <c r="AC337" s="47">
        <f t="shared" si="28"/>
        <v>0</v>
      </c>
      <c r="AD337" s="47">
        <f t="shared" si="27"/>
        <v>0</v>
      </c>
      <c r="AE337" s="47">
        <f t="shared" si="27"/>
        <v>0</v>
      </c>
      <c r="AF337" s="47">
        <f t="shared" si="27"/>
        <v>0</v>
      </c>
      <c r="AG337" s="47">
        <f t="shared" si="27"/>
        <v>0</v>
      </c>
      <c r="AH337" s="47">
        <f t="shared" si="29"/>
        <v>0</v>
      </c>
      <c r="AI337" s="47">
        <f t="shared" si="29"/>
        <v>0</v>
      </c>
      <c r="AJ337" s="47">
        <f t="shared" si="29"/>
        <v>0</v>
      </c>
    </row>
    <row r="338" spans="1:36" ht="14.45">
      <c r="A338" s="43" t="s">
        <v>619</v>
      </c>
      <c r="B338" s="43"/>
      <c r="C338" s="57">
        <v>4</v>
      </c>
      <c r="D338" s="57"/>
      <c r="E338" s="43" t="s">
        <v>629</v>
      </c>
      <c r="F338" s="43" t="s">
        <v>621</v>
      </c>
      <c r="G338" s="49" t="s">
        <v>46</v>
      </c>
      <c r="H338" s="43" t="s">
        <v>630</v>
      </c>
      <c r="I338" s="44">
        <v>45292</v>
      </c>
      <c r="J338" s="43" t="s">
        <v>48</v>
      </c>
      <c r="K338" s="43" t="s">
        <v>47</v>
      </c>
      <c r="L338" s="43" t="s">
        <v>49</v>
      </c>
      <c r="M338" s="43">
        <v>54</v>
      </c>
      <c r="N338" s="43" t="s">
        <v>50</v>
      </c>
      <c r="O338" s="43" t="s">
        <v>51</v>
      </c>
      <c r="P338" s="43" t="s">
        <v>52</v>
      </c>
      <c r="Q338" s="43"/>
      <c r="R338" s="43"/>
      <c r="S338" s="44">
        <v>42867</v>
      </c>
      <c r="T338" s="43">
        <v>2017</v>
      </c>
      <c r="U338" s="43">
        <f>VLOOKUP(E338,'[1]PIB Export Onderhoudsactiviteit'!$E$2:$AK$490,33,FALSE)</f>
        <v>66</v>
      </c>
      <c r="V338" s="43">
        <v>1</v>
      </c>
      <c r="W338" s="43" t="s">
        <v>53</v>
      </c>
      <c r="X338" s="43" t="s">
        <v>54</v>
      </c>
      <c r="Y338" s="7">
        <v>1</v>
      </c>
      <c r="Z338" s="46">
        <v>0</v>
      </c>
      <c r="AA338" s="47">
        <f t="shared" si="26"/>
        <v>0</v>
      </c>
      <c r="AB338" s="47">
        <f t="shared" si="28"/>
        <v>0</v>
      </c>
      <c r="AC338" s="47">
        <f t="shared" si="28"/>
        <v>0</v>
      </c>
      <c r="AD338" s="47">
        <f t="shared" si="27"/>
        <v>0</v>
      </c>
      <c r="AE338" s="47">
        <f t="shared" si="27"/>
        <v>0</v>
      </c>
      <c r="AF338" s="47">
        <f t="shared" si="27"/>
        <v>0</v>
      </c>
      <c r="AG338" s="47">
        <f t="shared" si="27"/>
        <v>0</v>
      </c>
      <c r="AH338" s="47">
        <f t="shared" si="29"/>
        <v>0</v>
      </c>
      <c r="AI338" s="47">
        <f t="shared" si="29"/>
        <v>0</v>
      </c>
      <c r="AJ338" s="47">
        <f t="shared" si="29"/>
        <v>0</v>
      </c>
    </row>
    <row r="339" spans="1:36" ht="14.45">
      <c r="A339" s="43" t="s">
        <v>619</v>
      </c>
      <c r="B339" s="43"/>
      <c r="C339" s="57">
        <v>5</v>
      </c>
      <c r="D339" s="57"/>
      <c r="E339" s="43" t="s">
        <v>631</v>
      </c>
      <c r="F339" s="43" t="s">
        <v>621</v>
      </c>
      <c r="G339" s="49" t="s">
        <v>46</v>
      </c>
      <c r="H339" s="43" t="s">
        <v>632</v>
      </c>
      <c r="I339" s="44">
        <v>45292</v>
      </c>
      <c r="J339" s="43" t="s">
        <v>48</v>
      </c>
      <c r="K339" s="43" t="s">
        <v>47</v>
      </c>
      <c r="L339" s="43" t="s">
        <v>49</v>
      </c>
      <c r="M339" s="43">
        <v>54</v>
      </c>
      <c r="N339" s="43" t="s">
        <v>50</v>
      </c>
      <c r="O339" s="43" t="s">
        <v>51</v>
      </c>
      <c r="P339" s="43" t="s">
        <v>52</v>
      </c>
      <c r="Q339" s="43"/>
      <c r="R339" s="43"/>
      <c r="S339" s="44">
        <v>42867</v>
      </c>
      <c r="T339" s="43">
        <v>2017</v>
      </c>
      <c r="U339" s="43">
        <f>VLOOKUP(E339,'[1]PIB Export Onderhoudsactiviteit'!$E$2:$AK$490,33,FALSE)</f>
        <v>29</v>
      </c>
      <c r="V339" s="43">
        <v>1</v>
      </c>
      <c r="W339" s="43" t="s">
        <v>53</v>
      </c>
      <c r="X339" s="43" t="s">
        <v>54</v>
      </c>
      <c r="Y339" s="7">
        <v>1</v>
      </c>
      <c r="Z339" s="46">
        <v>0</v>
      </c>
      <c r="AA339" s="47">
        <f t="shared" si="26"/>
        <v>0</v>
      </c>
      <c r="AB339" s="47">
        <f t="shared" si="28"/>
        <v>0</v>
      </c>
      <c r="AC339" s="47">
        <f t="shared" si="28"/>
        <v>0</v>
      </c>
      <c r="AD339" s="47">
        <f t="shared" si="27"/>
        <v>0</v>
      </c>
      <c r="AE339" s="47">
        <f t="shared" si="27"/>
        <v>0</v>
      </c>
      <c r="AF339" s="47">
        <f t="shared" si="27"/>
        <v>0</v>
      </c>
      <c r="AG339" s="47">
        <f t="shared" si="27"/>
        <v>0</v>
      </c>
      <c r="AH339" s="47">
        <f t="shared" si="29"/>
        <v>0</v>
      </c>
      <c r="AI339" s="47">
        <f t="shared" si="29"/>
        <v>0</v>
      </c>
      <c r="AJ339" s="47">
        <f t="shared" si="29"/>
        <v>0</v>
      </c>
    </row>
    <row r="340" spans="1:36" ht="14.45">
      <c r="A340" s="43" t="s">
        <v>619</v>
      </c>
      <c r="B340" s="43"/>
      <c r="C340" s="57">
        <v>6</v>
      </c>
      <c r="D340" s="57"/>
      <c r="E340" s="43" t="s">
        <v>633</v>
      </c>
      <c r="F340" s="43" t="s">
        <v>621</v>
      </c>
      <c r="G340" s="49" t="s">
        <v>46</v>
      </c>
      <c r="H340" s="43" t="s">
        <v>634</v>
      </c>
      <c r="I340" s="44">
        <v>45292</v>
      </c>
      <c r="J340" s="43" t="s">
        <v>48</v>
      </c>
      <c r="K340" s="43" t="s">
        <v>47</v>
      </c>
      <c r="L340" s="43" t="s">
        <v>49</v>
      </c>
      <c r="M340" s="43">
        <v>54</v>
      </c>
      <c r="N340" s="43" t="s">
        <v>50</v>
      </c>
      <c r="O340" s="43" t="s">
        <v>51</v>
      </c>
      <c r="P340" s="43" t="s">
        <v>52</v>
      </c>
      <c r="Q340" s="43"/>
      <c r="R340" s="43"/>
      <c r="S340" s="44">
        <v>42867</v>
      </c>
      <c r="T340" s="43">
        <v>2017</v>
      </c>
      <c r="U340" s="43">
        <f>VLOOKUP(E340,'[1]PIB Export Onderhoudsactiviteit'!$E$2:$AK$490,33,FALSE)</f>
        <v>72</v>
      </c>
      <c r="V340" s="43">
        <v>1</v>
      </c>
      <c r="W340" s="43" t="s">
        <v>53</v>
      </c>
      <c r="X340" s="43" t="s">
        <v>54</v>
      </c>
      <c r="Y340" s="7">
        <v>1</v>
      </c>
      <c r="Z340" s="46">
        <v>0</v>
      </c>
      <c r="AA340" s="47">
        <f t="shared" si="26"/>
        <v>0</v>
      </c>
      <c r="AB340" s="47">
        <f t="shared" si="28"/>
        <v>0</v>
      </c>
      <c r="AC340" s="47">
        <f t="shared" si="28"/>
        <v>0</v>
      </c>
      <c r="AD340" s="47">
        <f t="shared" si="27"/>
        <v>0</v>
      </c>
      <c r="AE340" s="47">
        <f t="shared" si="27"/>
        <v>0</v>
      </c>
      <c r="AF340" s="47">
        <f t="shared" si="27"/>
        <v>0</v>
      </c>
      <c r="AG340" s="47">
        <f t="shared" si="27"/>
        <v>0</v>
      </c>
      <c r="AH340" s="47">
        <f t="shared" si="29"/>
        <v>0</v>
      </c>
      <c r="AI340" s="47">
        <f t="shared" si="29"/>
        <v>0</v>
      </c>
      <c r="AJ340" s="47">
        <f t="shared" si="29"/>
        <v>0</v>
      </c>
    </row>
    <row r="341" spans="1:36" ht="14.45">
      <c r="A341" s="43" t="s">
        <v>619</v>
      </c>
      <c r="B341" s="43" t="s">
        <v>635</v>
      </c>
      <c r="C341" s="57">
        <v>7</v>
      </c>
      <c r="D341" s="57"/>
      <c r="E341" s="43" t="s">
        <v>636</v>
      </c>
      <c r="F341" s="43"/>
      <c r="G341" s="49" t="s">
        <v>46</v>
      </c>
      <c r="H341" s="43" t="s">
        <v>541</v>
      </c>
      <c r="I341" s="44">
        <v>45292</v>
      </c>
      <c r="J341" s="43" t="s">
        <v>58</v>
      </c>
      <c r="K341" s="43" t="s">
        <v>59</v>
      </c>
      <c r="L341" s="43" t="s">
        <v>606</v>
      </c>
      <c r="M341" s="43">
        <v>54</v>
      </c>
      <c r="N341" s="43" t="s">
        <v>50</v>
      </c>
      <c r="O341" s="43" t="s">
        <v>60</v>
      </c>
      <c r="P341" s="43" t="s">
        <v>61</v>
      </c>
      <c r="Q341" s="43"/>
      <c r="R341" s="43"/>
      <c r="S341" s="44">
        <v>43101</v>
      </c>
      <c r="T341" s="43">
        <v>2017</v>
      </c>
      <c r="U341" s="43">
        <f>VLOOKUP(E341,'[1]PIB Export Onderhoudsactiviteit'!$E$2:$AK$490,33,FALSE)</f>
        <v>0</v>
      </c>
      <c r="V341" s="43">
        <v>1</v>
      </c>
      <c r="W341" s="43" t="s">
        <v>64</v>
      </c>
      <c r="X341" s="43" t="s">
        <v>54</v>
      </c>
      <c r="Y341" s="7">
        <v>1</v>
      </c>
      <c r="Z341" s="46">
        <v>0</v>
      </c>
      <c r="AA341" s="47">
        <f t="shared" si="26"/>
        <v>0</v>
      </c>
      <c r="AB341" s="47">
        <f t="shared" si="28"/>
        <v>0</v>
      </c>
      <c r="AC341" s="47">
        <f t="shared" si="28"/>
        <v>0</v>
      </c>
      <c r="AD341" s="47">
        <f t="shared" si="27"/>
        <v>0</v>
      </c>
      <c r="AE341" s="47">
        <f t="shared" si="27"/>
        <v>0</v>
      </c>
      <c r="AF341" s="47">
        <f t="shared" si="27"/>
        <v>0</v>
      </c>
      <c r="AG341" s="47">
        <f t="shared" si="27"/>
        <v>0</v>
      </c>
      <c r="AH341" s="47">
        <f t="shared" si="29"/>
        <v>0</v>
      </c>
      <c r="AI341" s="47">
        <f t="shared" si="29"/>
        <v>0</v>
      </c>
      <c r="AJ341" s="47">
        <f t="shared" si="29"/>
        <v>0</v>
      </c>
    </row>
    <row r="342" spans="1:36" ht="14.45">
      <c r="A342" s="43" t="s">
        <v>619</v>
      </c>
      <c r="B342" s="43" t="s">
        <v>635</v>
      </c>
      <c r="C342" s="57">
        <v>7</v>
      </c>
      <c r="D342" s="57"/>
      <c r="E342" s="43" t="s">
        <v>637</v>
      </c>
      <c r="F342" s="43"/>
      <c r="G342" s="49" t="s">
        <v>46</v>
      </c>
      <c r="H342" s="43" t="s">
        <v>543</v>
      </c>
      <c r="I342" s="44">
        <v>45292</v>
      </c>
      <c r="J342" s="43" t="s">
        <v>58</v>
      </c>
      <c r="K342" s="43" t="s">
        <v>59</v>
      </c>
      <c r="L342" s="43" t="s">
        <v>610</v>
      </c>
      <c r="M342" s="43">
        <v>54</v>
      </c>
      <c r="N342" s="43" t="s">
        <v>50</v>
      </c>
      <c r="O342" s="43" t="s">
        <v>60</v>
      </c>
      <c r="P342" s="43" t="s">
        <v>61</v>
      </c>
      <c r="Q342" s="43"/>
      <c r="R342" s="43"/>
      <c r="S342" s="44">
        <v>43101</v>
      </c>
      <c r="T342" s="43">
        <v>2017</v>
      </c>
      <c r="U342" s="43">
        <f>VLOOKUP(E342,'[1]PIB Export Onderhoudsactiviteit'!$E$2:$AK$490,33,FALSE)</f>
        <v>0</v>
      </c>
      <c r="V342" s="43">
        <v>1</v>
      </c>
      <c r="W342" s="43" t="s">
        <v>64</v>
      </c>
      <c r="X342" s="43" t="s">
        <v>54</v>
      </c>
      <c r="Y342" s="7">
        <v>1</v>
      </c>
      <c r="Z342" s="46">
        <v>0</v>
      </c>
      <c r="AA342" s="47">
        <f t="shared" si="26"/>
        <v>0</v>
      </c>
      <c r="AB342" s="47">
        <f t="shared" si="28"/>
        <v>0</v>
      </c>
      <c r="AC342" s="47">
        <f t="shared" si="28"/>
        <v>0</v>
      </c>
      <c r="AD342" s="47">
        <f t="shared" si="27"/>
        <v>0</v>
      </c>
      <c r="AE342" s="47">
        <f t="shared" si="27"/>
        <v>0</v>
      </c>
      <c r="AF342" s="47">
        <f t="shared" si="27"/>
        <v>0</v>
      </c>
      <c r="AG342" s="47">
        <f t="shared" si="27"/>
        <v>0</v>
      </c>
      <c r="AH342" s="47">
        <f t="shared" si="29"/>
        <v>0</v>
      </c>
      <c r="AI342" s="47">
        <f t="shared" si="29"/>
        <v>0</v>
      </c>
      <c r="AJ342" s="47">
        <f t="shared" si="29"/>
        <v>0</v>
      </c>
    </row>
    <row r="343" spans="1:36" ht="14.45">
      <c r="A343" s="43" t="s">
        <v>619</v>
      </c>
      <c r="B343" s="43" t="s">
        <v>635</v>
      </c>
      <c r="C343" s="57">
        <v>7</v>
      </c>
      <c r="D343" s="57"/>
      <c r="E343" s="43" t="s">
        <v>638</v>
      </c>
      <c r="F343" s="43"/>
      <c r="G343" s="49" t="s">
        <v>46</v>
      </c>
      <c r="H343" s="43" t="s">
        <v>538</v>
      </c>
      <c r="I343" s="44">
        <v>45292</v>
      </c>
      <c r="J343" s="43" t="s">
        <v>58</v>
      </c>
      <c r="K343" s="43" t="s">
        <v>59</v>
      </c>
      <c r="L343" s="43" t="s">
        <v>608</v>
      </c>
      <c r="M343" s="43">
        <v>54</v>
      </c>
      <c r="N343" s="43" t="s">
        <v>50</v>
      </c>
      <c r="O343" s="43" t="s">
        <v>60</v>
      </c>
      <c r="P343" s="43" t="s">
        <v>61</v>
      </c>
      <c r="Q343" s="43"/>
      <c r="R343" s="43"/>
      <c r="S343" s="44">
        <v>43101</v>
      </c>
      <c r="T343" s="43">
        <v>2017</v>
      </c>
      <c r="U343" s="43">
        <f>VLOOKUP(E343,'[1]PIB Export Onderhoudsactiviteit'!$E$2:$AK$490,33,FALSE)</f>
        <v>0</v>
      </c>
      <c r="V343" s="43">
        <v>1</v>
      </c>
      <c r="W343" s="43" t="s">
        <v>64</v>
      </c>
      <c r="X343" s="43" t="s">
        <v>54</v>
      </c>
      <c r="Y343" s="7">
        <v>1</v>
      </c>
      <c r="Z343" s="46">
        <v>0</v>
      </c>
      <c r="AA343" s="47">
        <f t="shared" si="26"/>
        <v>0</v>
      </c>
      <c r="AB343" s="47">
        <f t="shared" si="28"/>
        <v>0</v>
      </c>
      <c r="AC343" s="47">
        <f t="shared" si="28"/>
        <v>0</v>
      </c>
      <c r="AD343" s="47">
        <f t="shared" si="27"/>
        <v>0</v>
      </c>
      <c r="AE343" s="47">
        <f t="shared" si="27"/>
        <v>0</v>
      </c>
      <c r="AF343" s="47">
        <f t="shared" si="27"/>
        <v>0</v>
      </c>
      <c r="AG343" s="47">
        <f t="shared" si="27"/>
        <v>0</v>
      </c>
      <c r="AH343" s="47">
        <f t="shared" si="29"/>
        <v>0</v>
      </c>
      <c r="AI343" s="47">
        <f t="shared" si="29"/>
        <v>0</v>
      </c>
      <c r="AJ343" s="47">
        <f t="shared" si="29"/>
        <v>0</v>
      </c>
    </row>
    <row r="344" spans="1:36" ht="14.45">
      <c r="A344" s="43" t="s">
        <v>619</v>
      </c>
      <c r="B344" s="43"/>
      <c r="C344" s="57">
        <v>7</v>
      </c>
      <c r="D344" s="57"/>
      <c r="E344" s="43" t="s">
        <v>639</v>
      </c>
      <c r="F344" s="43" t="s">
        <v>621</v>
      </c>
      <c r="G344" s="49" t="s">
        <v>46</v>
      </c>
      <c r="H344" s="43" t="s">
        <v>640</v>
      </c>
      <c r="I344" s="44">
        <v>45292</v>
      </c>
      <c r="J344" s="43" t="s">
        <v>48</v>
      </c>
      <c r="K344" s="43" t="s">
        <v>47</v>
      </c>
      <c r="L344" s="43" t="s">
        <v>49</v>
      </c>
      <c r="M344" s="43">
        <v>54</v>
      </c>
      <c r="N344" s="43" t="s">
        <v>50</v>
      </c>
      <c r="O344" s="43" t="s">
        <v>51</v>
      </c>
      <c r="P344" s="43" t="s">
        <v>52</v>
      </c>
      <c r="Q344" s="43"/>
      <c r="R344" s="43"/>
      <c r="S344" s="44">
        <v>42867</v>
      </c>
      <c r="T344" s="43">
        <v>2017</v>
      </c>
      <c r="U344" s="43">
        <f>VLOOKUP(E344,'[1]PIB Export Onderhoudsactiviteit'!$E$2:$AK$490,33,FALSE)</f>
        <v>206</v>
      </c>
      <c r="V344" s="43">
        <v>1</v>
      </c>
      <c r="W344" s="43" t="s">
        <v>53</v>
      </c>
      <c r="X344" s="43" t="s">
        <v>54</v>
      </c>
      <c r="Y344" s="7">
        <v>1</v>
      </c>
      <c r="Z344" s="46">
        <v>0</v>
      </c>
      <c r="AA344" s="47">
        <f t="shared" si="26"/>
        <v>0</v>
      </c>
      <c r="AB344" s="47">
        <f t="shared" si="28"/>
        <v>0</v>
      </c>
      <c r="AC344" s="47">
        <f t="shared" si="28"/>
        <v>0</v>
      </c>
      <c r="AD344" s="47">
        <f t="shared" si="27"/>
        <v>0</v>
      </c>
      <c r="AE344" s="47">
        <f t="shared" si="27"/>
        <v>0</v>
      </c>
      <c r="AF344" s="47">
        <f t="shared" si="27"/>
        <v>0</v>
      </c>
      <c r="AG344" s="47">
        <f t="shared" si="27"/>
        <v>0</v>
      </c>
      <c r="AH344" s="47">
        <f t="shared" si="29"/>
        <v>0</v>
      </c>
      <c r="AI344" s="47">
        <f t="shared" si="29"/>
        <v>0</v>
      </c>
      <c r="AJ344" s="47">
        <f t="shared" si="29"/>
        <v>0</v>
      </c>
    </row>
    <row r="345" spans="1:36" ht="14.45">
      <c r="A345" s="43" t="s">
        <v>619</v>
      </c>
      <c r="B345" s="43"/>
      <c r="C345" s="57">
        <v>8</v>
      </c>
      <c r="D345" s="57"/>
      <c r="E345" s="43" t="s">
        <v>641</v>
      </c>
      <c r="F345" s="43" t="s">
        <v>621</v>
      </c>
      <c r="G345" s="49" t="s">
        <v>46</v>
      </c>
      <c r="H345" s="43" t="s">
        <v>642</v>
      </c>
      <c r="I345" s="44">
        <v>45292</v>
      </c>
      <c r="J345" s="43" t="s">
        <v>48</v>
      </c>
      <c r="K345" s="43" t="s">
        <v>47</v>
      </c>
      <c r="L345" s="43" t="s">
        <v>49</v>
      </c>
      <c r="M345" s="43">
        <v>54</v>
      </c>
      <c r="N345" s="43" t="s">
        <v>50</v>
      </c>
      <c r="O345" s="43" t="s">
        <v>51</v>
      </c>
      <c r="P345" s="43" t="s">
        <v>52</v>
      </c>
      <c r="Q345" s="43"/>
      <c r="R345" s="43"/>
      <c r="S345" s="44">
        <v>42867</v>
      </c>
      <c r="T345" s="43">
        <v>2017</v>
      </c>
      <c r="U345" s="43">
        <f>VLOOKUP(E345,'[1]PIB Export Onderhoudsactiviteit'!$E$2:$AK$490,33,FALSE)</f>
        <v>424</v>
      </c>
      <c r="V345" s="43">
        <v>1</v>
      </c>
      <c r="W345" s="43" t="s">
        <v>53</v>
      </c>
      <c r="X345" s="43" t="s">
        <v>54</v>
      </c>
      <c r="Y345" s="7">
        <v>1</v>
      </c>
      <c r="Z345" s="46">
        <v>0</v>
      </c>
      <c r="AA345" s="47">
        <f t="shared" si="26"/>
        <v>0</v>
      </c>
      <c r="AB345" s="47">
        <f t="shared" si="28"/>
        <v>0</v>
      </c>
      <c r="AC345" s="47">
        <f t="shared" si="28"/>
        <v>0</v>
      </c>
      <c r="AD345" s="47">
        <f t="shared" si="27"/>
        <v>0</v>
      </c>
      <c r="AE345" s="47">
        <f t="shared" si="27"/>
        <v>0</v>
      </c>
      <c r="AF345" s="47">
        <f t="shared" si="27"/>
        <v>0</v>
      </c>
      <c r="AG345" s="47">
        <f t="shared" si="27"/>
        <v>0</v>
      </c>
      <c r="AH345" s="47">
        <f t="shared" si="29"/>
        <v>0</v>
      </c>
      <c r="AI345" s="47">
        <f t="shared" si="29"/>
        <v>0</v>
      </c>
      <c r="AJ345" s="47">
        <f t="shared" si="29"/>
        <v>0</v>
      </c>
    </row>
    <row r="346" spans="1:36" ht="14.45">
      <c r="A346" s="43" t="s">
        <v>619</v>
      </c>
      <c r="B346" s="43"/>
      <c r="C346" s="57">
        <v>9</v>
      </c>
      <c r="D346" s="57"/>
      <c r="E346" s="43" t="s">
        <v>643</v>
      </c>
      <c r="F346" s="43" t="s">
        <v>621</v>
      </c>
      <c r="G346" s="49" t="s">
        <v>46</v>
      </c>
      <c r="H346" s="43" t="s">
        <v>644</v>
      </c>
      <c r="I346" s="44">
        <v>45292</v>
      </c>
      <c r="J346" s="43" t="s">
        <v>48</v>
      </c>
      <c r="K346" s="43" t="s">
        <v>47</v>
      </c>
      <c r="L346" s="43" t="s">
        <v>49</v>
      </c>
      <c r="M346" s="43">
        <v>54</v>
      </c>
      <c r="N346" s="43" t="s">
        <v>50</v>
      </c>
      <c r="O346" s="43" t="s">
        <v>51</v>
      </c>
      <c r="P346" s="43" t="s">
        <v>52</v>
      </c>
      <c r="Q346" s="43"/>
      <c r="R346" s="43"/>
      <c r="S346" s="44">
        <v>42867</v>
      </c>
      <c r="T346" s="43">
        <v>2017</v>
      </c>
      <c r="U346" s="43">
        <f>VLOOKUP(E346,'[1]PIB Export Onderhoudsactiviteit'!$E$2:$AK$490,33,FALSE)</f>
        <v>408</v>
      </c>
      <c r="V346" s="43">
        <v>1</v>
      </c>
      <c r="W346" s="43" t="s">
        <v>53</v>
      </c>
      <c r="X346" s="43" t="s">
        <v>54</v>
      </c>
      <c r="Y346" s="7">
        <v>1</v>
      </c>
      <c r="Z346" s="46">
        <v>0</v>
      </c>
      <c r="AA346" s="47">
        <f t="shared" si="26"/>
        <v>0</v>
      </c>
      <c r="AB346" s="47">
        <f t="shared" si="28"/>
        <v>0</v>
      </c>
      <c r="AC346" s="47">
        <f t="shared" si="28"/>
        <v>0</v>
      </c>
      <c r="AD346" s="47">
        <f t="shared" si="27"/>
        <v>0</v>
      </c>
      <c r="AE346" s="47">
        <f t="shared" si="27"/>
        <v>0</v>
      </c>
      <c r="AF346" s="47">
        <f t="shared" si="27"/>
        <v>0</v>
      </c>
      <c r="AG346" s="47">
        <f t="shared" si="27"/>
        <v>0</v>
      </c>
      <c r="AH346" s="47">
        <f t="shared" si="29"/>
        <v>0</v>
      </c>
      <c r="AI346" s="47">
        <f t="shared" si="29"/>
        <v>0</v>
      </c>
      <c r="AJ346" s="47">
        <f t="shared" si="29"/>
        <v>0</v>
      </c>
    </row>
    <row r="347" spans="1:36" ht="14.45">
      <c r="A347" s="43" t="s">
        <v>619</v>
      </c>
      <c r="B347" s="43"/>
      <c r="C347" s="57">
        <v>10</v>
      </c>
      <c r="D347" s="57"/>
      <c r="E347" s="43" t="s">
        <v>645</v>
      </c>
      <c r="F347" s="43" t="s">
        <v>621</v>
      </c>
      <c r="G347" s="49" t="s">
        <v>46</v>
      </c>
      <c r="H347" s="43" t="s">
        <v>646</v>
      </c>
      <c r="I347" s="44">
        <v>45292</v>
      </c>
      <c r="J347" s="43" t="s">
        <v>48</v>
      </c>
      <c r="K347" s="43" t="s">
        <v>47</v>
      </c>
      <c r="L347" s="43" t="s">
        <v>49</v>
      </c>
      <c r="M347" s="43">
        <v>54</v>
      </c>
      <c r="N347" s="43" t="s">
        <v>50</v>
      </c>
      <c r="O347" s="43" t="s">
        <v>51</v>
      </c>
      <c r="P347" s="43" t="s">
        <v>52</v>
      </c>
      <c r="Q347" s="43"/>
      <c r="R347" s="43"/>
      <c r="S347" s="44">
        <v>42867</v>
      </c>
      <c r="T347" s="43">
        <v>2017</v>
      </c>
      <c r="U347" s="43">
        <f>VLOOKUP(E347,'[1]PIB Export Onderhoudsactiviteit'!$E$2:$AK$490,33,FALSE)</f>
        <v>416</v>
      </c>
      <c r="V347" s="43">
        <v>1</v>
      </c>
      <c r="W347" s="43" t="s">
        <v>53</v>
      </c>
      <c r="X347" s="43" t="s">
        <v>54</v>
      </c>
      <c r="Y347" s="7">
        <v>1</v>
      </c>
      <c r="Z347" s="46">
        <v>0</v>
      </c>
      <c r="AA347" s="47">
        <f t="shared" si="26"/>
        <v>0</v>
      </c>
      <c r="AB347" s="47">
        <f t="shared" si="28"/>
        <v>0</v>
      </c>
      <c r="AC347" s="47">
        <f t="shared" si="28"/>
        <v>0</v>
      </c>
      <c r="AD347" s="47">
        <f t="shared" si="27"/>
        <v>0</v>
      </c>
      <c r="AE347" s="47">
        <f t="shared" si="27"/>
        <v>0</v>
      </c>
      <c r="AF347" s="47">
        <f t="shared" si="27"/>
        <v>0</v>
      </c>
      <c r="AG347" s="47">
        <f t="shared" si="27"/>
        <v>0</v>
      </c>
      <c r="AH347" s="47">
        <f t="shared" si="29"/>
        <v>0</v>
      </c>
      <c r="AI347" s="47">
        <f t="shared" si="29"/>
        <v>0</v>
      </c>
      <c r="AJ347" s="47">
        <f t="shared" si="29"/>
        <v>0</v>
      </c>
    </row>
    <row r="348" spans="1:36" ht="14.45">
      <c r="A348" s="43" t="s">
        <v>619</v>
      </c>
      <c r="B348" s="43"/>
      <c r="C348" s="57">
        <v>11</v>
      </c>
      <c r="D348" s="57"/>
      <c r="E348" s="43" t="s">
        <v>647</v>
      </c>
      <c r="F348" s="43" t="s">
        <v>621</v>
      </c>
      <c r="G348" s="49" t="s">
        <v>46</v>
      </c>
      <c r="H348" s="43" t="s">
        <v>648</v>
      </c>
      <c r="I348" s="44">
        <v>45292</v>
      </c>
      <c r="J348" s="43" t="s">
        <v>48</v>
      </c>
      <c r="K348" s="43" t="s">
        <v>47</v>
      </c>
      <c r="L348" s="43" t="s">
        <v>49</v>
      </c>
      <c r="M348" s="43">
        <v>54</v>
      </c>
      <c r="N348" s="43" t="s">
        <v>50</v>
      </c>
      <c r="O348" s="43" t="s">
        <v>51</v>
      </c>
      <c r="P348" s="43" t="s">
        <v>52</v>
      </c>
      <c r="Q348" s="43"/>
      <c r="R348" s="43"/>
      <c r="S348" s="44">
        <v>42867</v>
      </c>
      <c r="T348" s="43">
        <v>2017</v>
      </c>
      <c r="U348" s="43">
        <f>VLOOKUP(E348,'[1]PIB Export Onderhoudsactiviteit'!$E$2:$AK$490,33,FALSE)</f>
        <v>489</v>
      </c>
      <c r="V348" s="43">
        <v>1</v>
      </c>
      <c r="W348" s="43" t="s">
        <v>53</v>
      </c>
      <c r="X348" s="43" t="s">
        <v>54</v>
      </c>
      <c r="Y348" s="7">
        <v>1</v>
      </c>
      <c r="Z348" s="46">
        <v>0</v>
      </c>
      <c r="AA348" s="47">
        <f t="shared" si="26"/>
        <v>0</v>
      </c>
      <c r="AB348" s="47">
        <f t="shared" si="28"/>
        <v>0</v>
      </c>
      <c r="AC348" s="47">
        <f t="shared" si="28"/>
        <v>0</v>
      </c>
      <c r="AD348" s="47">
        <f t="shared" si="27"/>
        <v>0</v>
      </c>
      <c r="AE348" s="47">
        <f t="shared" si="27"/>
        <v>0</v>
      </c>
      <c r="AF348" s="47">
        <f t="shared" si="27"/>
        <v>0</v>
      </c>
      <c r="AG348" s="47">
        <f t="shared" si="27"/>
        <v>0</v>
      </c>
      <c r="AH348" s="47">
        <f t="shared" si="29"/>
        <v>0</v>
      </c>
      <c r="AI348" s="47">
        <f t="shared" si="29"/>
        <v>0</v>
      </c>
      <c r="AJ348" s="47">
        <f t="shared" si="29"/>
        <v>0</v>
      </c>
    </row>
    <row r="349" spans="1:36" ht="14.45">
      <c r="A349" s="43" t="s">
        <v>619</v>
      </c>
      <c r="B349" s="43"/>
      <c r="C349" s="57">
        <v>12</v>
      </c>
      <c r="D349" s="57"/>
      <c r="E349" s="43" t="s">
        <v>649</v>
      </c>
      <c r="F349" s="43" t="s">
        <v>621</v>
      </c>
      <c r="G349" s="49" t="s">
        <v>46</v>
      </c>
      <c r="H349" s="43" t="s">
        <v>650</v>
      </c>
      <c r="I349" s="44">
        <v>45292</v>
      </c>
      <c r="J349" s="43" t="s">
        <v>48</v>
      </c>
      <c r="K349" s="43" t="s">
        <v>47</v>
      </c>
      <c r="L349" s="43" t="s">
        <v>49</v>
      </c>
      <c r="M349" s="43">
        <v>54</v>
      </c>
      <c r="N349" s="43" t="s">
        <v>50</v>
      </c>
      <c r="O349" s="43" t="s">
        <v>51</v>
      </c>
      <c r="P349" s="43" t="s">
        <v>52</v>
      </c>
      <c r="Q349" s="43"/>
      <c r="R349" s="43"/>
      <c r="S349" s="44">
        <v>42867</v>
      </c>
      <c r="T349" s="43">
        <v>2017</v>
      </c>
      <c r="U349" s="43">
        <f>VLOOKUP(E349,'[1]PIB Export Onderhoudsactiviteit'!$E$2:$AK$490,33,FALSE)</f>
        <v>432</v>
      </c>
      <c r="V349" s="43">
        <v>1</v>
      </c>
      <c r="W349" s="43" t="s">
        <v>53</v>
      </c>
      <c r="X349" s="43" t="s">
        <v>54</v>
      </c>
      <c r="Y349" s="7">
        <v>1</v>
      </c>
      <c r="Z349" s="46">
        <v>0</v>
      </c>
      <c r="AA349" s="47">
        <f t="shared" si="26"/>
        <v>0</v>
      </c>
      <c r="AB349" s="47">
        <f t="shared" si="28"/>
        <v>0</v>
      </c>
      <c r="AC349" s="47">
        <f t="shared" si="28"/>
        <v>0</v>
      </c>
      <c r="AD349" s="47">
        <f t="shared" si="27"/>
        <v>0</v>
      </c>
      <c r="AE349" s="47">
        <f t="shared" si="27"/>
        <v>0</v>
      </c>
      <c r="AF349" s="47">
        <f t="shared" si="27"/>
        <v>0</v>
      </c>
      <c r="AG349" s="47">
        <f t="shared" si="27"/>
        <v>0</v>
      </c>
      <c r="AH349" s="47">
        <f t="shared" si="29"/>
        <v>0</v>
      </c>
      <c r="AI349" s="47">
        <f t="shared" si="29"/>
        <v>0</v>
      </c>
      <c r="AJ349" s="47">
        <f t="shared" si="29"/>
        <v>0</v>
      </c>
    </row>
    <row r="350" spans="1:36" ht="14.45">
      <c r="A350" s="43" t="s">
        <v>619</v>
      </c>
      <c r="B350" s="43"/>
      <c r="C350" s="48" t="s">
        <v>102</v>
      </c>
      <c r="D350" s="43" t="s">
        <v>44</v>
      </c>
      <c r="E350" s="43" t="s">
        <v>621</v>
      </c>
      <c r="F350" s="43"/>
      <c r="G350" s="49" t="s">
        <v>46</v>
      </c>
      <c r="H350" s="43" t="s">
        <v>47</v>
      </c>
      <c r="I350" s="44">
        <v>45292</v>
      </c>
      <c r="J350" s="43" t="s">
        <v>48</v>
      </c>
      <c r="K350" s="43" t="s">
        <v>47</v>
      </c>
      <c r="L350" s="43" t="s">
        <v>49</v>
      </c>
      <c r="M350" s="43">
        <v>54</v>
      </c>
      <c r="N350" s="43" t="s">
        <v>50</v>
      </c>
      <c r="O350" s="43" t="s">
        <v>51</v>
      </c>
      <c r="P350" s="43" t="s">
        <v>52</v>
      </c>
      <c r="Q350" s="43"/>
      <c r="R350" s="43"/>
      <c r="S350" s="44">
        <v>42867</v>
      </c>
      <c r="T350" s="43">
        <v>2017</v>
      </c>
      <c r="U350" s="43">
        <f>VLOOKUP(E350,'[1]PIB Export Onderhoudsactiviteit'!$E$2:$AK$490,33,FALSE)</f>
        <v>2780</v>
      </c>
      <c r="V350" s="43">
        <v>1</v>
      </c>
      <c r="W350" s="43" t="s">
        <v>53</v>
      </c>
      <c r="X350" s="43" t="s">
        <v>54</v>
      </c>
      <c r="Y350" s="7">
        <v>1</v>
      </c>
      <c r="Z350" s="46">
        <v>0</v>
      </c>
      <c r="AA350" s="47">
        <f t="shared" si="26"/>
        <v>0</v>
      </c>
      <c r="AB350" s="47">
        <f t="shared" si="28"/>
        <v>0</v>
      </c>
      <c r="AC350" s="47">
        <f t="shared" si="28"/>
        <v>0</v>
      </c>
      <c r="AD350" s="47">
        <f t="shared" si="27"/>
        <v>0</v>
      </c>
      <c r="AE350" s="47">
        <f t="shared" si="27"/>
        <v>0</v>
      </c>
      <c r="AF350" s="47">
        <f t="shared" si="27"/>
        <v>0</v>
      </c>
      <c r="AG350" s="47">
        <f t="shared" si="27"/>
        <v>0</v>
      </c>
      <c r="AH350" s="47">
        <f t="shared" si="29"/>
        <v>0</v>
      </c>
      <c r="AI350" s="47">
        <f t="shared" si="29"/>
        <v>0</v>
      </c>
      <c r="AJ350" s="47">
        <f t="shared" si="29"/>
        <v>0</v>
      </c>
    </row>
    <row r="351" spans="1:36" ht="14.45">
      <c r="A351" s="43" t="s">
        <v>651</v>
      </c>
      <c r="B351" s="43"/>
      <c r="C351" s="57">
        <v>0</v>
      </c>
      <c r="D351" s="57"/>
      <c r="E351" s="43" t="s">
        <v>652</v>
      </c>
      <c r="F351" s="43" t="s">
        <v>653</v>
      </c>
      <c r="G351" s="49" t="s">
        <v>46</v>
      </c>
      <c r="H351" s="43" t="s">
        <v>654</v>
      </c>
      <c r="I351" s="44">
        <v>45292</v>
      </c>
      <c r="J351" s="43" t="s">
        <v>48</v>
      </c>
      <c r="K351" s="43" t="s">
        <v>47</v>
      </c>
      <c r="L351" s="43" t="s">
        <v>49</v>
      </c>
      <c r="M351" s="43">
        <v>54</v>
      </c>
      <c r="N351" s="43" t="s">
        <v>50</v>
      </c>
      <c r="O351" s="43" t="s">
        <v>51</v>
      </c>
      <c r="P351" s="43" t="s">
        <v>52</v>
      </c>
      <c r="Q351" s="43"/>
      <c r="R351" s="43"/>
      <c r="S351" s="44">
        <v>42867</v>
      </c>
      <c r="T351" s="43">
        <v>2017</v>
      </c>
      <c r="U351" s="43">
        <f>VLOOKUP(E351,'[1]PIB Export Onderhoudsactiviteit'!$E$2:$AK$490,33,FALSE)</f>
        <v>161</v>
      </c>
      <c r="V351" s="43">
        <v>1</v>
      </c>
      <c r="W351" s="43" t="s">
        <v>53</v>
      </c>
      <c r="X351" s="43" t="s">
        <v>54</v>
      </c>
      <c r="Y351" s="7">
        <v>1</v>
      </c>
      <c r="Z351" s="46">
        <v>0</v>
      </c>
      <c r="AA351" s="47">
        <f t="shared" si="26"/>
        <v>0</v>
      </c>
      <c r="AB351" s="47">
        <f t="shared" si="28"/>
        <v>0</v>
      </c>
      <c r="AC351" s="47">
        <f t="shared" si="28"/>
        <v>0</v>
      </c>
      <c r="AD351" s="47">
        <f t="shared" si="27"/>
        <v>0</v>
      </c>
      <c r="AE351" s="47">
        <f t="shared" si="27"/>
        <v>0</v>
      </c>
      <c r="AF351" s="47">
        <f t="shared" si="27"/>
        <v>0</v>
      </c>
      <c r="AG351" s="47">
        <f t="shared" si="27"/>
        <v>0</v>
      </c>
      <c r="AH351" s="47">
        <f t="shared" si="29"/>
        <v>0</v>
      </c>
      <c r="AI351" s="47">
        <f t="shared" si="29"/>
        <v>0</v>
      </c>
      <c r="AJ351" s="47">
        <f t="shared" si="29"/>
        <v>0</v>
      </c>
    </row>
    <row r="352" spans="1:36" ht="14.45">
      <c r="A352" s="43" t="s">
        <v>651</v>
      </c>
      <c r="B352" s="43"/>
      <c r="C352" s="57">
        <v>1</v>
      </c>
      <c r="D352" s="57"/>
      <c r="E352" s="43" t="s">
        <v>655</v>
      </c>
      <c r="F352" s="43" t="s">
        <v>653</v>
      </c>
      <c r="G352" s="49" t="s">
        <v>46</v>
      </c>
      <c r="H352" s="43" t="s">
        <v>656</v>
      </c>
      <c r="I352" s="44">
        <v>45292</v>
      </c>
      <c r="J352" s="43" t="s">
        <v>48</v>
      </c>
      <c r="K352" s="43" t="s">
        <v>47</v>
      </c>
      <c r="L352" s="43" t="s">
        <v>49</v>
      </c>
      <c r="M352" s="43">
        <v>54</v>
      </c>
      <c r="N352" s="43" t="s">
        <v>50</v>
      </c>
      <c r="O352" s="43" t="s">
        <v>51</v>
      </c>
      <c r="P352" s="43" t="s">
        <v>52</v>
      </c>
      <c r="Q352" s="43"/>
      <c r="R352" s="43"/>
      <c r="S352" s="44">
        <v>42867</v>
      </c>
      <c r="T352" s="43">
        <v>2017</v>
      </c>
      <c r="U352" s="43">
        <f>VLOOKUP(E352,'[1]PIB Export Onderhoudsactiviteit'!$E$2:$AK$490,33,FALSE)</f>
        <v>16</v>
      </c>
      <c r="V352" s="43">
        <v>1</v>
      </c>
      <c r="W352" s="43" t="s">
        <v>53</v>
      </c>
      <c r="X352" s="43" t="s">
        <v>54</v>
      </c>
      <c r="Y352" s="7">
        <v>1</v>
      </c>
      <c r="Z352" s="46">
        <v>0</v>
      </c>
      <c r="AA352" s="47">
        <f t="shared" si="26"/>
        <v>0</v>
      </c>
      <c r="AB352" s="47">
        <f t="shared" si="28"/>
        <v>0</v>
      </c>
      <c r="AC352" s="47">
        <f t="shared" si="28"/>
        <v>0</v>
      </c>
      <c r="AD352" s="47">
        <f t="shared" si="27"/>
        <v>0</v>
      </c>
      <c r="AE352" s="47">
        <f t="shared" si="27"/>
        <v>0</v>
      </c>
      <c r="AF352" s="47">
        <f t="shared" si="27"/>
        <v>0</v>
      </c>
      <c r="AG352" s="47">
        <f t="shared" si="27"/>
        <v>0</v>
      </c>
      <c r="AH352" s="47">
        <f t="shared" si="29"/>
        <v>0</v>
      </c>
      <c r="AI352" s="47">
        <f t="shared" si="29"/>
        <v>0</v>
      </c>
      <c r="AJ352" s="47">
        <f t="shared" si="29"/>
        <v>0</v>
      </c>
    </row>
    <row r="353" spans="1:36" ht="14.45">
      <c r="A353" s="43" t="s">
        <v>651</v>
      </c>
      <c r="B353" s="43"/>
      <c r="C353" s="57">
        <v>2</v>
      </c>
      <c r="D353" s="57"/>
      <c r="E353" s="43" t="s">
        <v>657</v>
      </c>
      <c r="F353" s="43" t="s">
        <v>653</v>
      </c>
      <c r="G353" s="49" t="s">
        <v>46</v>
      </c>
      <c r="H353" s="43" t="s">
        <v>658</v>
      </c>
      <c r="I353" s="44">
        <v>45292</v>
      </c>
      <c r="J353" s="43" t="s">
        <v>48</v>
      </c>
      <c r="K353" s="43" t="s">
        <v>47</v>
      </c>
      <c r="L353" s="43" t="s">
        <v>49</v>
      </c>
      <c r="M353" s="43">
        <v>54</v>
      </c>
      <c r="N353" s="43" t="s">
        <v>50</v>
      </c>
      <c r="O353" s="43" t="s">
        <v>51</v>
      </c>
      <c r="P353" s="43" t="s">
        <v>52</v>
      </c>
      <c r="Q353" s="43"/>
      <c r="R353" s="43"/>
      <c r="S353" s="44">
        <v>42867</v>
      </c>
      <c r="T353" s="43">
        <v>2017</v>
      </c>
      <c r="U353" s="43">
        <f>VLOOKUP(E353,'[1]PIB Export Onderhoudsactiviteit'!$E$2:$AK$490,33,FALSE)</f>
        <v>17</v>
      </c>
      <c r="V353" s="43">
        <v>1</v>
      </c>
      <c r="W353" s="43" t="s">
        <v>53</v>
      </c>
      <c r="X353" s="43" t="s">
        <v>54</v>
      </c>
      <c r="Y353" s="7">
        <v>1</v>
      </c>
      <c r="Z353" s="46">
        <v>0</v>
      </c>
      <c r="AA353" s="47">
        <f t="shared" si="26"/>
        <v>0</v>
      </c>
      <c r="AB353" s="47">
        <f t="shared" si="28"/>
        <v>0</v>
      </c>
      <c r="AC353" s="47">
        <f t="shared" si="28"/>
        <v>0</v>
      </c>
      <c r="AD353" s="47">
        <f t="shared" si="27"/>
        <v>0</v>
      </c>
      <c r="AE353" s="47">
        <f t="shared" si="27"/>
        <v>0</v>
      </c>
      <c r="AF353" s="47">
        <f t="shared" si="27"/>
        <v>0</v>
      </c>
      <c r="AG353" s="47">
        <f t="shared" si="27"/>
        <v>0</v>
      </c>
      <c r="AH353" s="47">
        <f t="shared" si="29"/>
        <v>0</v>
      </c>
      <c r="AI353" s="47">
        <f t="shared" si="29"/>
        <v>0</v>
      </c>
      <c r="AJ353" s="47">
        <f t="shared" si="29"/>
        <v>0</v>
      </c>
    </row>
    <row r="354" spans="1:36" ht="14.45">
      <c r="A354" s="43" t="s">
        <v>651</v>
      </c>
      <c r="B354" s="43"/>
      <c r="C354" s="57">
        <v>3</v>
      </c>
      <c r="D354" s="57"/>
      <c r="E354" s="43" t="s">
        <v>659</v>
      </c>
      <c r="F354" s="43" t="s">
        <v>653</v>
      </c>
      <c r="G354" s="49" t="s">
        <v>46</v>
      </c>
      <c r="H354" s="43" t="s">
        <v>660</v>
      </c>
      <c r="I354" s="44">
        <v>45292</v>
      </c>
      <c r="J354" s="43" t="s">
        <v>48</v>
      </c>
      <c r="K354" s="43" t="s">
        <v>47</v>
      </c>
      <c r="L354" s="43" t="s">
        <v>49</v>
      </c>
      <c r="M354" s="43">
        <v>54</v>
      </c>
      <c r="N354" s="43" t="s">
        <v>50</v>
      </c>
      <c r="O354" s="43" t="s">
        <v>51</v>
      </c>
      <c r="P354" s="43" t="s">
        <v>52</v>
      </c>
      <c r="Q354" s="43"/>
      <c r="R354" s="43"/>
      <c r="S354" s="44">
        <v>42867</v>
      </c>
      <c r="T354" s="43">
        <v>2017</v>
      </c>
      <c r="U354" s="43">
        <f>VLOOKUP(E354,'[1]PIB Export Onderhoudsactiviteit'!$E$2:$AK$490,33,FALSE)</f>
        <v>53</v>
      </c>
      <c r="V354" s="43">
        <v>1</v>
      </c>
      <c r="W354" s="43" t="s">
        <v>53</v>
      </c>
      <c r="X354" s="43" t="s">
        <v>54</v>
      </c>
      <c r="Y354" s="7">
        <v>1</v>
      </c>
      <c r="Z354" s="46">
        <v>0</v>
      </c>
      <c r="AA354" s="47">
        <f t="shared" si="26"/>
        <v>0</v>
      </c>
      <c r="AB354" s="47">
        <f t="shared" si="28"/>
        <v>0</v>
      </c>
      <c r="AC354" s="47">
        <f t="shared" si="28"/>
        <v>0</v>
      </c>
      <c r="AD354" s="47">
        <f t="shared" si="27"/>
        <v>0</v>
      </c>
      <c r="AE354" s="47">
        <f t="shared" si="27"/>
        <v>0</v>
      </c>
      <c r="AF354" s="47">
        <f t="shared" si="27"/>
        <v>0</v>
      </c>
      <c r="AG354" s="47">
        <f t="shared" si="27"/>
        <v>0</v>
      </c>
      <c r="AH354" s="47">
        <f t="shared" si="29"/>
        <v>0</v>
      </c>
      <c r="AI354" s="47">
        <f t="shared" si="29"/>
        <v>0</v>
      </c>
      <c r="AJ354" s="47">
        <f t="shared" si="29"/>
        <v>0</v>
      </c>
    </row>
    <row r="355" spans="1:36" ht="14.45">
      <c r="A355" s="43" t="s">
        <v>651</v>
      </c>
      <c r="B355" s="43"/>
      <c r="C355" s="57">
        <v>4</v>
      </c>
      <c r="D355" s="57"/>
      <c r="E355" s="43" t="s">
        <v>661</v>
      </c>
      <c r="F355" s="43" t="s">
        <v>653</v>
      </c>
      <c r="G355" s="49" t="s">
        <v>46</v>
      </c>
      <c r="H355" s="43" t="s">
        <v>662</v>
      </c>
      <c r="I355" s="44">
        <v>45292</v>
      </c>
      <c r="J355" s="43" t="s">
        <v>48</v>
      </c>
      <c r="K355" s="43" t="s">
        <v>47</v>
      </c>
      <c r="L355" s="43" t="s">
        <v>49</v>
      </c>
      <c r="M355" s="43">
        <v>54</v>
      </c>
      <c r="N355" s="43" t="s">
        <v>50</v>
      </c>
      <c r="O355" s="43" t="s">
        <v>51</v>
      </c>
      <c r="P355" s="43" t="s">
        <v>52</v>
      </c>
      <c r="Q355" s="43"/>
      <c r="R355" s="43"/>
      <c r="S355" s="44">
        <v>42867</v>
      </c>
      <c r="T355" s="43">
        <v>2017</v>
      </c>
      <c r="U355" s="43">
        <f>VLOOKUP(E355,'[1]PIB Export Onderhoudsactiviteit'!$E$2:$AK$490,33,FALSE)</f>
        <v>532</v>
      </c>
      <c r="V355" s="43">
        <v>1</v>
      </c>
      <c r="W355" s="43" t="s">
        <v>53</v>
      </c>
      <c r="X355" s="43" t="s">
        <v>54</v>
      </c>
      <c r="Y355" s="7">
        <v>1</v>
      </c>
      <c r="Z355" s="46">
        <v>0</v>
      </c>
      <c r="AA355" s="47">
        <f t="shared" si="26"/>
        <v>0</v>
      </c>
      <c r="AB355" s="47">
        <f t="shared" si="28"/>
        <v>0</v>
      </c>
      <c r="AC355" s="47">
        <f t="shared" si="28"/>
        <v>0</v>
      </c>
      <c r="AD355" s="47">
        <f t="shared" si="27"/>
        <v>0</v>
      </c>
      <c r="AE355" s="47">
        <f t="shared" si="27"/>
        <v>0</v>
      </c>
      <c r="AF355" s="47">
        <f t="shared" si="27"/>
        <v>0</v>
      </c>
      <c r="AG355" s="47">
        <f t="shared" si="27"/>
        <v>0</v>
      </c>
      <c r="AH355" s="47">
        <f t="shared" si="29"/>
        <v>0</v>
      </c>
      <c r="AI355" s="47">
        <f t="shared" si="29"/>
        <v>0</v>
      </c>
      <c r="AJ355" s="47">
        <f t="shared" si="29"/>
        <v>0</v>
      </c>
    </row>
    <row r="356" spans="1:36" ht="14.45">
      <c r="A356" s="43" t="s">
        <v>651</v>
      </c>
      <c r="B356" s="43"/>
      <c r="C356" s="57">
        <v>5</v>
      </c>
      <c r="D356" s="57"/>
      <c r="E356" s="43" t="s">
        <v>663</v>
      </c>
      <c r="F356" s="43" t="s">
        <v>653</v>
      </c>
      <c r="G356" s="49" t="s">
        <v>46</v>
      </c>
      <c r="H356" s="43" t="s">
        <v>664</v>
      </c>
      <c r="I356" s="44">
        <v>45292</v>
      </c>
      <c r="J356" s="43" t="s">
        <v>48</v>
      </c>
      <c r="K356" s="43" t="s">
        <v>47</v>
      </c>
      <c r="L356" s="43" t="s">
        <v>49</v>
      </c>
      <c r="M356" s="43">
        <v>54</v>
      </c>
      <c r="N356" s="43" t="s">
        <v>50</v>
      </c>
      <c r="O356" s="43" t="s">
        <v>51</v>
      </c>
      <c r="P356" s="43" t="s">
        <v>52</v>
      </c>
      <c r="Q356" s="43"/>
      <c r="R356" s="43"/>
      <c r="S356" s="44">
        <v>42867</v>
      </c>
      <c r="T356" s="43">
        <v>2017</v>
      </c>
      <c r="U356" s="43">
        <f>VLOOKUP(E356,'[1]PIB Export Onderhoudsactiviteit'!$E$2:$AK$490,33,FALSE)</f>
        <v>66</v>
      </c>
      <c r="V356" s="43">
        <v>1</v>
      </c>
      <c r="W356" s="43" t="s">
        <v>53</v>
      </c>
      <c r="X356" s="43" t="s">
        <v>54</v>
      </c>
      <c r="Y356" s="7">
        <v>1</v>
      </c>
      <c r="Z356" s="46">
        <v>0</v>
      </c>
      <c r="AA356" s="47">
        <f t="shared" si="26"/>
        <v>0</v>
      </c>
      <c r="AB356" s="47">
        <f t="shared" si="28"/>
        <v>0</v>
      </c>
      <c r="AC356" s="47">
        <f t="shared" si="28"/>
        <v>0</v>
      </c>
      <c r="AD356" s="47">
        <f t="shared" si="27"/>
        <v>0</v>
      </c>
      <c r="AE356" s="47">
        <f t="shared" si="27"/>
        <v>0</v>
      </c>
      <c r="AF356" s="47">
        <f t="shared" si="27"/>
        <v>0</v>
      </c>
      <c r="AG356" s="47">
        <f t="shared" si="27"/>
        <v>0</v>
      </c>
      <c r="AH356" s="47">
        <f t="shared" si="29"/>
        <v>0</v>
      </c>
      <c r="AI356" s="47">
        <f t="shared" si="29"/>
        <v>0</v>
      </c>
      <c r="AJ356" s="47">
        <f t="shared" si="29"/>
        <v>0</v>
      </c>
    </row>
    <row r="357" spans="1:36" ht="14.45">
      <c r="A357" s="43" t="s">
        <v>651</v>
      </c>
      <c r="B357" s="43"/>
      <c r="C357" s="57">
        <v>6</v>
      </c>
      <c r="D357" s="57"/>
      <c r="E357" s="43" t="s">
        <v>665</v>
      </c>
      <c r="F357" s="43" t="s">
        <v>653</v>
      </c>
      <c r="G357" s="49" t="s">
        <v>46</v>
      </c>
      <c r="H357" s="43" t="s">
        <v>666</v>
      </c>
      <c r="I357" s="44">
        <v>45292</v>
      </c>
      <c r="J357" s="43" t="s">
        <v>48</v>
      </c>
      <c r="K357" s="43" t="s">
        <v>47</v>
      </c>
      <c r="L357" s="43" t="s">
        <v>49</v>
      </c>
      <c r="M357" s="43">
        <v>54</v>
      </c>
      <c r="N357" s="43" t="s">
        <v>50</v>
      </c>
      <c r="O357" s="43" t="s">
        <v>51</v>
      </c>
      <c r="P357" s="43" t="s">
        <v>52</v>
      </c>
      <c r="Q357" s="43"/>
      <c r="R357" s="43"/>
      <c r="S357" s="44">
        <v>42867</v>
      </c>
      <c r="T357" s="43">
        <v>2017</v>
      </c>
      <c r="U357" s="43">
        <f>VLOOKUP(E357,'[1]PIB Export Onderhoudsactiviteit'!$E$2:$AK$490,33,FALSE)</f>
        <v>251</v>
      </c>
      <c r="V357" s="43">
        <v>1</v>
      </c>
      <c r="W357" s="43" t="s">
        <v>53</v>
      </c>
      <c r="X357" s="43" t="s">
        <v>54</v>
      </c>
      <c r="Y357" s="7">
        <v>1</v>
      </c>
      <c r="Z357" s="46">
        <v>0</v>
      </c>
      <c r="AA357" s="47">
        <f t="shared" si="26"/>
        <v>0</v>
      </c>
      <c r="AB357" s="47">
        <f t="shared" si="28"/>
        <v>0</v>
      </c>
      <c r="AC357" s="47">
        <f t="shared" si="28"/>
        <v>0</v>
      </c>
      <c r="AD357" s="47">
        <f t="shared" si="27"/>
        <v>0</v>
      </c>
      <c r="AE357" s="47">
        <f t="shared" si="27"/>
        <v>0</v>
      </c>
      <c r="AF357" s="47">
        <f t="shared" si="27"/>
        <v>0</v>
      </c>
      <c r="AG357" s="47">
        <f t="shared" si="27"/>
        <v>0</v>
      </c>
      <c r="AH357" s="47">
        <f t="shared" si="29"/>
        <v>0</v>
      </c>
      <c r="AI357" s="47">
        <f t="shared" si="29"/>
        <v>0</v>
      </c>
      <c r="AJ357" s="47">
        <f t="shared" si="29"/>
        <v>0</v>
      </c>
    </row>
    <row r="358" spans="1:36" ht="14.45">
      <c r="A358" s="43" t="s">
        <v>651</v>
      </c>
      <c r="B358" s="43" t="s">
        <v>667</v>
      </c>
      <c r="C358" s="57">
        <v>7</v>
      </c>
      <c r="D358" s="57"/>
      <c r="E358" s="43" t="s">
        <v>668</v>
      </c>
      <c r="F358" s="43"/>
      <c r="G358" s="49" t="s">
        <v>46</v>
      </c>
      <c r="H358" s="43" t="s">
        <v>543</v>
      </c>
      <c r="I358" s="44">
        <v>45292</v>
      </c>
      <c r="J358" s="43" t="s">
        <v>58</v>
      </c>
      <c r="K358" s="43" t="s">
        <v>59</v>
      </c>
      <c r="L358" s="43" t="s">
        <v>669</v>
      </c>
      <c r="M358" s="43">
        <v>54</v>
      </c>
      <c r="N358" s="43" t="s">
        <v>50</v>
      </c>
      <c r="O358" s="43" t="s">
        <v>60</v>
      </c>
      <c r="P358" s="43" t="s">
        <v>61</v>
      </c>
      <c r="Q358" s="43"/>
      <c r="R358" s="43"/>
      <c r="S358" s="44">
        <v>43101</v>
      </c>
      <c r="T358" s="43">
        <v>2017</v>
      </c>
      <c r="U358" s="43">
        <f>VLOOKUP(E358,'[1]PIB Export Onderhoudsactiviteit'!$E$2:$AK$490,33,FALSE)</f>
        <v>0</v>
      </c>
      <c r="V358" s="43">
        <v>1</v>
      </c>
      <c r="W358" s="43" t="s">
        <v>64</v>
      </c>
      <c r="X358" s="43" t="s">
        <v>54</v>
      </c>
      <c r="Y358" s="7">
        <v>1</v>
      </c>
      <c r="Z358" s="46">
        <v>0</v>
      </c>
      <c r="AA358" s="47">
        <f t="shared" si="26"/>
        <v>0</v>
      </c>
      <c r="AB358" s="47">
        <f t="shared" si="28"/>
        <v>0</v>
      </c>
      <c r="AC358" s="47">
        <f t="shared" si="28"/>
        <v>0</v>
      </c>
      <c r="AD358" s="47">
        <f t="shared" si="27"/>
        <v>0</v>
      </c>
      <c r="AE358" s="47">
        <f t="shared" si="27"/>
        <v>0</v>
      </c>
      <c r="AF358" s="47">
        <f t="shared" si="27"/>
        <v>0</v>
      </c>
      <c r="AG358" s="47">
        <f t="shared" si="27"/>
        <v>0</v>
      </c>
      <c r="AH358" s="47">
        <f t="shared" si="29"/>
        <v>0</v>
      </c>
      <c r="AI358" s="47">
        <f t="shared" si="29"/>
        <v>0</v>
      </c>
      <c r="AJ358" s="47">
        <f t="shared" si="29"/>
        <v>0</v>
      </c>
    </row>
    <row r="359" spans="1:36" ht="14.45">
      <c r="A359" s="43" t="s">
        <v>651</v>
      </c>
      <c r="B359" s="43" t="s">
        <v>667</v>
      </c>
      <c r="C359" s="57">
        <v>7</v>
      </c>
      <c r="D359" s="57"/>
      <c r="E359" s="43" t="s">
        <v>670</v>
      </c>
      <c r="F359" s="43"/>
      <c r="G359" s="49" t="s">
        <v>46</v>
      </c>
      <c r="H359" s="43" t="s">
        <v>541</v>
      </c>
      <c r="I359" s="44">
        <v>45292</v>
      </c>
      <c r="J359" s="43" t="s">
        <v>58</v>
      </c>
      <c r="K359" s="43" t="s">
        <v>59</v>
      </c>
      <c r="L359" s="43" t="s">
        <v>671</v>
      </c>
      <c r="M359" s="43">
        <v>54</v>
      </c>
      <c r="N359" s="43" t="s">
        <v>50</v>
      </c>
      <c r="O359" s="43" t="s">
        <v>60</v>
      </c>
      <c r="P359" s="43" t="s">
        <v>61</v>
      </c>
      <c r="Q359" s="43"/>
      <c r="R359" s="43"/>
      <c r="S359" s="44">
        <v>43101</v>
      </c>
      <c r="T359" s="43">
        <v>2017</v>
      </c>
      <c r="U359" s="43">
        <f>VLOOKUP(E359,'[1]PIB Export Onderhoudsactiviteit'!$E$2:$AK$490,33,FALSE)</f>
        <v>0</v>
      </c>
      <c r="V359" s="43">
        <v>1</v>
      </c>
      <c r="W359" s="43" t="s">
        <v>64</v>
      </c>
      <c r="X359" s="43" t="s">
        <v>54</v>
      </c>
      <c r="Y359" s="7">
        <v>1</v>
      </c>
      <c r="Z359" s="46">
        <v>0</v>
      </c>
      <c r="AA359" s="47">
        <f t="shared" si="26"/>
        <v>0</v>
      </c>
      <c r="AB359" s="47">
        <f t="shared" si="28"/>
        <v>0</v>
      </c>
      <c r="AC359" s="47">
        <f t="shared" si="28"/>
        <v>0</v>
      </c>
      <c r="AD359" s="47">
        <f t="shared" si="27"/>
        <v>0</v>
      </c>
      <c r="AE359" s="47">
        <f t="shared" si="27"/>
        <v>0</v>
      </c>
      <c r="AF359" s="47">
        <f t="shared" si="27"/>
        <v>0</v>
      </c>
      <c r="AG359" s="47">
        <f t="shared" si="27"/>
        <v>0</v>
      </c>
      <c r="AH359" s="47">
        <f t="shared" si="29"/>
        <v>0</v>
      </c>
      <c r="AI359" s="47">
        <f t="shared" si="29"/>
        <v>0</v>
      </c>
      <c r="AJ359" s="47">
        <f t="shared" si="29"/>
        <v>0</v>
      </c>
    </row>
    <row r="360" spans="1:36" ht="14.45">
      <c r="A360" s="43" t="s">
        <v>651</v>
      </c>
      <c r="B360" s="43" t="s">
        <v>667</v>
      </c>
      <c r="C360" s="57">
        <v>7</v>
      </c>
      <c r="D360" s="57"/>
      <c r="E360" s="43" t="s">
        <v>672</v>
      </c>
      <c r="F360" s="43"/>
      <c r="G360" s="49" t="s">
        <v>46</v>
      </c>
      <c r="H360" s="43" t="s">
        <v>538</v>
      </c>
      <c r="I360" s="44">
        <v>45292</v>
      </c>
      <c r="J360" s="43" t="s">
        <v>58</v>
      </c>
      <c r="K360" s="43" t="s">
        <v>59</v>
      </c>
      <c r="L360" s="43" t="s">
        <v>673</v>
      </c>
      <c r="M360" s="43">
        <v>54</v>
      </c>
      <c r="N360" s="43" t="s">
        <v>50</v>
      </c>
      <c r="O360" s="43" t="s">
        <v>60</v>
      </c>
      <c r="P360" s="43" t="s">
        <v>61</v>
      </c>
      <c r="Q360" s="43"/>
      <c r="R360" s="43"/>
      <c r="S360" s="44">
        <v>43101</v>
      </c>
      <c r="T360" s="43">
        <v>2017</v>
      </c>
      <c r="U360" s="43">
        <f>VLOOKUP(E360,'[1]PIB Export Onderhoudsactiviteit'!$E$2:$AK$490,33,FALSE)</f>
        <v>0</v>
      </c>
      <c r="V360" s="43">
        <v>1</v>
      </c>
      <c r="W360" s="43" t="s">
        <v>64</v>
      </c>
      <c r="X360" s="43" t="s">
        <v>54</v>
      </c>
      <c r="Y360" s="7">
        <v>1</v>
      </c>
      <c r="Z360" s="46">
        <v>0</v>
      </c>
      <c r="AA360" s="47">
        <f t="shared" si="26"/>
        <v>0</v>
      </c>
      <c r="AB360" s="47">
        <f t="shared" si="28"/>
        <v>0</v>
      </c>
      <c r="AC360" s="47">
        <f t="shared" si="28"/>
        <v>0</v>
      </c>
      <c r="AD360" s="47">
        <f t="shared" si="27"/>
        <v>0</v>
      </c>
      <c r="AE360" s="47">
        <f t="shared" si="27"/>
        <v>0</v>
      </c>
      <c r="AF360" s="47">
        <f t="shared" si="27"/>
        <v>0</v>
      </c>
      <c r="AG360" s="47">
        <f t="shared" si="27"/>
        <v>0</v>
      </c>
      <c r="AH360" s="47">
        <f t="shared" si="29"/>
        <v>0</v>
      </c>
      <c r="AI360" s="47">
        <f t="shared" si="29"/>
        <v>0</v>
      </c>
      <c r="AJ360" s="47">
        <f t="shared" si="29"/>
        <v>0</v>
      </c>
    </row>
    <row r="361" spans="1:36" ht="14.45">
      <c r="A361" s="43" t="s">
        <v>651</v>
      </c>
      <c r="B361" s="43"/>
      <c r="C361" s="57">
        <v>7</v>
      </c>
      <c r="D361" s="57"/>
      <c r="E361" s="43" t="s">
        <v>674</v>
      </c>
      <c r="F361" s="43" t="s">
        <v>653</v>
      </c>
      <c r="G361" s="49" t="s">
        <v>46</v>
      </c>
      <c r="H361" s="43" t="s">
        <v>675</v>
      </c>
      <c r="I361" s="44">
        <v>45292</v>
      </c>
      <c r="J361" s="43" t="s">
        <v>48</v>
      </c>
      <c r="K361" s="43" t="s">
        <v>47</v>
      </c>
      <c r="L361" s="43" t="s">
        <v>49</v>
      </c>
      <c r="M361" s="43">
        <v>54</v>
      </c>
      <c r="N361" s="43" t="s">
        <v>50</v>
      </c>
      <c r="O361" s="43" t="s">
        <v>51</v>
      </c>
      <c r="P361" s="43" t="s">
        <v>52</v>
      </c>
      <c r="Q361" s="43"/>
      <c r="R361" s="43"/>
      <c r="S361" s="44">
        <v>42867</v>
      </c>
      <c r="T361" s="43">
        <v>2017</v>
      </c>
      <c r="U361" s="43">
        <f>VLOOKUP(E361,'[1]PIB Export Onderhoudsactiviteit'!$E$2:$AK$490,33,FALSE)</f>
        <v>280</v>
      </c>
      <c r="V361" s="43">
        <v>1</v>
      </c>
      <c r="W361" s="43" t="s">
        <v>53</v>
      </c>
      <c r="X361" s="43" t="s">
        <v>54</v>
      </c>
      <c r="Y361" s="7">
        <v>1</v>
      </c>
      <c r="Z361" s="46">
        <v>0</v>
      </c>
      <c r="AA361" s="47">
        <f t="shared" si="26"/>
        <v>0</v>
      </c>
      <c r="AB361" s="47">
        <f t="shared" si="28"/>
        <v>0</v>
      </c>
      <c r="AC361" s="47">
        <f t="shared" si="28"/>
        <v>0</v>
      </c>
      <c r="AD361" s="47">
        <f t="shared" si="27"/>
        <v>0</v>
      </c>
      <c r="AE361" s="47">
        <f t="shared" si="27"/>
        <v>0</v>
      </c>
      <c r="AF361" s="47">
        <f t="shared" si="27"/>
        <v>0</v>
      </c>
      <c r="AG361" s="47">
        <f t="shared" si="27"/>
        <v>0</v>
      </c>
      <c r="AH361" s="47">
        <f t="shared" si="29"/>
        <v>0</v>
      </c>
      <c r="AI361" s="47">
        <f t="shared" si="29"/>
        <v>0</v>
      </c>
      <c r="AJ361" s="47">
        <f t="shared" si="29"/>
        <v>0</v>
      </c>
    </row>
    <row r="362" spans="1:36" ht="14.45">
      <c r="A362" s="43" t="s">
        <v>651</v>
      </c>
      <c r="B362" s="43"/>
      <c r="C362" s="57">
        <v>8</v>
      </c>
      <c r="D362" s="57"/>
      <c r="E362" s="43" t="s">
        <v>676</v>
      </c>
      <c r="F362" s="43" t="s">
        <v>653</v>
      </c>
      <c r="G362" s="49" t="s">
        <v>46</v>
      </c>
      <c r="H362" s="43" t="s">
        <v>677</v>
      </c>
      <c r="I362" s="44">
        <v>45292</v>
      </c>
      <c r="J362" s="43" t="s">
        <v>48</v>
      </c>
      <c r="K362" s="43" t="s">
        <v>47</v>
      </c>
      <c r="L362" s="43" t="s">
        <v>49</v>
      </c>
      <c r="M362" s="43">
        <v>54</v>
      </c>
      <c r="N362" s="43" t="s">
        <v>50</v>
      </c>
      <c r="O362" s="43" t="s">
        <v>51</v>
      </c>
      <c r="P362" s="43" t="s">
        <v>52</v>
      </c>
      <c r="Q362" s="43"/>
      <c r="R362" s="43"/>
      <c r="S362" s="44">
        <v>42867</v>
      </c>
      <c r="T362" s="43">
        <v>2017</v>
      </c>
      <c r="U362" s="43">
        <f>VLOOKUP(E362,'[1]PIB Export Onderhoudsactiviteit'!$E$2:$AK$490,33,FALSE)</f>
        <v>554</v>
      </c>
      <c r="V362" s="43">
        <v>1</v>
      </c>
      <c r="W362" s="43" t="s">
        <v>53</v>
      </c>
      <c r="X362" s="43" t="s">
        <v>54</v>
      </c>
      <c r="Y362" s="7">
        <v>1</v>
      </c>
      <c r="Z362" s="46">
        <v>0</v>
      </c>
      <c r="AA362" s="47">
        <f t="shared" si="26"/>
        <v>0</v>
      </c>
      <c r="AB362" s="47">
        <f t="shared" si="28"/>
        <v>0</v>
      </c>
      <c r="AC362" s="47">
        <f t="shared" si="28"/>
        <v>0</v>
      </c>
      <c r="AD362" s="47">
        <f t="shared" si="27"/>
        <v>0</v>
      </c>
      <c r="AE362" s="47">
        <f t="shared" si="27"/>
        <v>0</v>
      </c>
      <c r="AF362" s="47">
        <f t="shared" si="27"/>
        <v>0</v>
      </c>
      <c r="AG362" s="47">
        <f t="shared" si="27"/>
        <v>0</v>
      </c>
      <c r="AH362" s="47">
        <f t="shared" si="29"/>
        <v>0</v>
      </c>
      <c r="AI362" s="47">
        <f t="shared" si="29"/>
        <v>0</v>
      </c>
      <c r="AJ362" s="47">
        <f t="shared" si="29"/>
        <v>0</v>
      </c>
    </row>
    <row r="363" spans="1:36" ht="14.45">
      <c r="A363" s="43" t="s">
        <v>651</v>
      </c>
      <c r="B363" s="43"/>
      <c r="C363" s="57">
        <v>9</v>
      </c>
      <c r="D363" s="57"/>
      <c r="E363" s="43" t="s">
        <v>678</v>
      </c>
      <c r="F363" s="43" t="s">
        <v>653</v>
      </c>
      <c r="G363" s="49" t="s">
        <v>46</v>
      </c>
      <c r="H363" s="43" t="s">
        <v>679</v>
      </c>
      <c r="I363" s="44">
        <v>45292</v>
      </c>
      <c r="J363" s="43" t="s">
        <v>48</v>
      </c>
      <c r="K363" s="43" t="s">
        <v>47</v>
      </c>
      <c r="L363" s="43" t="s">
        <v>49</v>
      </c>
      <c r="M363" s="43">
        <v>54</v>
      </c>
      <c r="N363" s="43" t="s">
        <v>50</v>
      </c>
      <c r="O363" s="43" t="s">
        <v>51</v>
      </c>
      <c r="P363" s="43" t="s">
        <v>52</v>
      </c>
      <c r="Q363" s="43"/>
      <c r="R363" s="43"/>
      <c r="S363" s="44">
        <v>42867</v>
      </c>
      <c r="T363" s="43">
        <v>2017</v>
      </c>
      <c r="U363" s="43">
        <f>VLOOKUP(E363,'[1]PIB Export Onderhoudsactiviteit'!$E$2:$AK$490,33,FALSE)</f>
        <v>604</v>
      </c>
      <c r="V363" s="43">
        <v>1</v>
      </c>
      <c r="W363" s="43" t="s">
        <v>53</v>
      </c>
      <c r="X363" s="43" t="s">
        <v>54</v>
      </c>
      <c r="Y363" s="7">
        <v>1</v>
      </c>
      <c r="Z363" s="46">
        <v>0</v>
      </c>
      <c r="AA363" s="47">
        <f t="shared" si="26"/>
        <v>0</v>
      </c>
      <c r="AB363" s="47">
        <f t="shared" si="28"/>
        <v>0</v>
      </c>
      <c r="AC363" s="47">
        <f t="shared" si="28"/>
        <v>0</v>
      </c>
      <c r="AD363" s="47">
        <f t="shared" si="27"/>
        <v>0</v>
      </c>
      <c r="AE363" s="47">
        <f t="shared" si="27"/>
        <v>0</v>
      </c>
      <c r="AF363" s="47">
        <f t="shared" si="27"/>
        <v>0</v>
      </c>
      <c r="AG363" s="47">
        <f t="shared" si="27"/>
        <v>0</v>
      </c>
      <c r="AH363" s="47">
        <f t="shared" si="29"/>
        <v>0</v>
      </c>
      <c r="AI363" s="47">
        <f t="shared" si="29"/>
        <v>0</v>
      </c>
      <c r="AJ363" s="47">
        <f t="shared" si="29"/>
        <v>0</v>
      </c>
    </row>
    <row r="364" spans="1:36" ht="14.45">
      <c r="A364" s="43" t="s">
        <v>651</v>
      </c>
      <c r="B364" s="43"/>
      <c r="C364" s="57">
        <v>10</v>
      </c>
      <c r="D364" s="57"/>
      <c r="E364" s="43" t="s">
        <v>680</v>
      </c>
      <c r="F364" s="43" t="s">
        <v>653</v>
      </c>
      <c r="G364" s="49" t="s">
        <v>46</v>
      </c>
      <c r="H364" s="43" t="s">
        <v>681</v>
      </c>
      <c r="I364" s="44">
        <v>45292</v>
      </c>
      <c r="J364" s="43" t="s">
        <v>48</v>
      </c>
      <c r="K364" s="43" t="s">
        <v>47</v>
      </c>
      <c r="L364" s="43" t="s">
        <v>49</v>
      </c>
      <c r="M364" s="43">
        <v>54</v>
      </c>
      <c r="N364" s="43" t="s">
        <v>50</v>
      </c>
      <c r="O364" s="43" t="s">
        <v>51</v>
      </c>
      <c r="P364" s="43" t="s">
        <v>52</v>
      </c>
      <c r="Q364" s="43"/>
      <c r="R364" s="43"/>
      <c r="S364" s="44">
        <v>42867</v>
      </c>
      <c r="T364" s="43">
        <v>2017</v>
      </c>
      <c r="U364" s="43">
        <f>VLOOKUP(E364,'[1]PIB Export Onderhoudsactiviteit'!$E$2:$AK$490,33,FALSE)</f>
        <v>609</v>
      </c>
      <c r="V364" s="43">
        <v>1</v>
      </c>
      <c r="W364" s="43" t="s">
        <v>53</v>
      </c>
      <c r="X364" s="43" t="s">
        <v>54</v>
      </c>
      <c r="Y364" s="7">
        <v>1</v>
      </c>
      <c r="Z364" s="46">
        <v>0</v>
      </c>
      <c r="AA364" s="47">
        <f t="shared" ref="AA364:AC416" si="30">$Z364*$V364*$Y364</f>
        <v>0</v>
      </c>
      <c r="AB364" s="47">
        <f t="shared" si="28"/>
        <v>0</v>
      </c>
      <c r="AC364" s="47">
        <f t="shared" si="28"/>
        <v>0</v>
      </c>
      <c r="AD364" s="47">
        <f t="shared" si="27"/>
        <v>0</v>
      </c>
      <c r="AE364" s="47">
        <f t="shared" si="27"/>
        <v>0</v>
      </c>
      <c r="AF364" s="47">
        <f t="shared" si="27"/>
        <v>0</v>
      </c>
      <c r="AG364" s="47">
        <f t="shared" si="27"/>
        <v>0</v>
      </c>
      <c r="AH364" s="47">
        <f t="shared" si="29"/>
        <v>0</v>
      </c>
      <c r="AI364" s="47">
        <f t="shared" si="29"/>
        <v>0</v>
      </c>
      <c r="AJ364" s="47">
        <f t="shared" si="29"/>
        <v>0</v>
      </c>
    </row>
    <row r="365" spans="1:36" ht="14.45">
      <c r="A365" s="43" t="s">
        <v>651</v>
      </c>
      <c r="B365" s="43"/>
      <c r="C365" s="57">
        <v>11</v>
      </c>
      <c r="D365" s="57"/>
      <c r="E365" s="43" t="s">
        <v>682</v>
      </c>
      <c r="F365" s="43" t="s">
        <v>653</v>
      </c>
      <c r="G365" s="49" t="s">
        <v>46</v>
      </c>
      <c r="H365" s="43" t="s">
        <v>683</v>
      </c>
      <c r="I365" s="44">
        <v>45292</v>
      </c>
      <c r="J365" s="43" t="s">
        <v>48</v>
      </c>
      <c r="K365" s="43" t="s">
        <v>47</v>
      </c>
      <c r="L365" s="43" t="s">
        <v>49</v>
      </c>
      <c r="M365" s="43">
        <v>54</v>
      </c>
      <c r="N365" s="43" t="s">
        <v>50</v>
      </c>
      <c r="O365" s="43" t="s">
        <v>51</v>
      </c>
      <c r="P365" s="43" t="s">
        <v>52</v>
      </c>
      <c r="Q365" s="43"/>
      <c r="R365" s="43"/>
      <c r="S365" s="44">
        <v>42867</v>
      </c>
      <c r="T365" s="43">
        <v>2017</v>
      </c>
      <c r="U365" s="43">
        <f>VLOOKUP(E365,'[1]PIB Export Onderhoudsactiviteit'!$E$2:$AK$490,33,FALSE)</f>
        <v>552</v>
      </c>
      <c r="V365" s="43">
        <v>1</v>
      </c>
      <c r="W365" s="43" t="s">
        <v>53</v>
      </c>
      <c r="X365" s="43" t="s">
        <v>54</v>
      </c>
      <c r="Y365" s="7">
        <v>1</v>
      </c>
      <c r="Z365" s="46">
        <v>0</v>
      </c>
      <c r="AA365" s="47">
        <f t="shared" si="30"/>
        <v>0</v>
      </c>
      <c r="AB365" s="47">
        <f t="shared" si="28"/>
        <v>0</v>
      </c>
      <c r="AC365" s="47">
        <f t="shared" si="28"/>
        <v>0</v>
      </c>
      <c r="AD365" s="47">
        <f t="shared" si="27"/>
        <v>0</v>
      </c>
      <c r="AE365" s="47">
        <f t="shared" si="27"/>
        <v>0</v>
      </c>
      <c r="AF365" s="47">
        <f t="shared" si="27"/>
        <v>0</v>
      </c>
      <c r="AG365" s="47">
        <f t="shared" si="27"/>
        <v>0</v>
      </c>
      <c r="AH365" s="47">
        <f t="shared" si="29"/>
        <v>0</v>
      </c>
      <c r="AI365" s="47">
        <f t="shared" si="29"/>
        <v>0</v>
      </c>
      <c r="AJ365" s="47">
        <f t="shared" si="29"/>
        <v>0</v>
      </c>
    </row>
    <row r="366" spans="1:36" ht="14.45">
      <c r="A366" s="43" t="s">
        <v>651</v>
      </c>
      <c r="B366" s="43"/>
      <c r="C366" s="57">
        <v>12</v>
      </c>
      <c r="D366" s="57"/>
      <c r="E366" s="43" t="s">
        <v>684</v>
      </c>
      <c r="F366" s="43" t="s">
        <v>653</v>
      </c>
      <c r="G366" s="49" t="s">
        <v>46</v>
      </c>
      <c r="H366" s="43" t="s">
        <v>685</v>
      </c>
      <c r="I366" s="44">
        <v>45292</v>
      </c>
      <c r="J366" s="43" t="s">
        <v>48</v>
      </c>
      <c r="K366" s="43" t="s">
        <v>47</v>
      </c>
      <c r="L366" s="43" t="s">
        <v>49</v>
      </c>
      <c r="M366" s="43">
        <v>54</v>
      </c>
      <c r="N366" s="43" t="s">
        <v>50</v>
      </c>
      <c r="O366" s="43" t="s">
        <v>51</v>
      </c>
      <c r="P366" s="43" t="s">
        <v>52</v>
      </c>
      <c r="Q366" s="43"/>
      <c r="R366" s="43"/>
      <c r="S366" s="44">
        <v>42867</v>
      </c>
      <c r="T366" s="43">
        <v>2017</v>
      </c>
      <c r="U366" s="43">
        <f>VLOOKUP(E366,'[1]PIB Export Onderhoudsactiviteit'!$E$2:$AK$490,33,FALSE)</f>
        <v>604</v>
      </c>
      <c r="V366" s="43">
        <v>1</v>
      </c>
      <c r="W366" s="43" t="s">
        <v>53</v>
      </c>
      <c r="X366" s="43" t="s">
        <v>54</v>
      </c>
      <c r="Y366" s="7">
        <v>1</v>
      </c>
      <c r="Z366" s="46">
        <v>0</v>
      </c>
      <c r="AA366" s="47">
        <f t="shared" si="30"/>
        <v>0</v>
      </c>
      <c r="AB366" s="47">
        <f t="shared" si="28"/>
        <v>0</v>
      </c>
      <c r="AC366" s="47">
        <f t="shared" si="28"/>
        <v>0</v>
      </c>
      <c r="AD366" s="47">
        <f t="shared" si="27"/>
        <v>0</v>
      </c>
      <c r="AE366" s="47">
        <f t="shared" si="27"/>
        <v>0</v>
      </c>
      <c r="AF366" s="47">
        <f t="shared" si="27"/>
        <v>0</v>
      </c>
      <c r="AG366" s="47">
        <f t="shared" si="27"/>
        <v>0</v>
      </c>
      <c r="AH366" s="47">
        <f t="shared" si="29"/>
        <v>0</v>
      </c>
      <c r="AI366" s="47">
        <f t="shared" si="29"/>
        <v>0</v>
      </c>
      <c r="AJ366" s="47">
        <f t="shared" si="29"/>
        <v>0</v>
      </c>
    </row>
    <row r="367" spans="1:36" ht="14.45">
      <c r="A367" s="43" t="s">
        <v>651</v>
      </c>
      <c r="B367" s="43"/>
      <c r="C367" s="48" t="s">
        <v>102</v>
      </c>
      <c r="D367" s="43" t="s">
        <v>44</v>
      </c>
      <c r="E367" s="43" t="s">
        <v>653</v>
      </c>
      <c r="F367" s="43"/>
      <c r="G367" s="49" t="s">
        <v>46</v>
      </c>
      <c r="H367" s="43" t="s">
        <v>47</v>
      </c>
      <c r="I367" s="44">
        <v>45292</v>
      </c>
      <c r="J367" s="43" t="s">
        <v>48</v>
      </c>
      <c r="K367" s="43" t="s">
        <v>47</v>
      </c>
      <c r="L367" s="43" t="s">
        <v>49</v>
      </c>
      <c r="M367" s="43">
        <v>54</v>
      </c>
      <c r="N367" s="43" t="s">
        <v>50</v>
      </c>
      <c r="O367" s="43" t="s">
        <v>51</v>
      </c>
      <c r="P367" s="43" t="s">
        <v>52</v>
      </c>
      <c r="Q367" s="43"/>
      <c r="R367" s="43"/>
      <c r="S367" s="44">
        <v>42867</v>
      </c>
      <c r="T367" s="43">
        <v>2017</v>
      </c>
      <c r="U367" s="43">
        <f>VLOOKUP(E367,'[1]PIB Export Onderhoudsactiviteit'!$E$2:$AK$490,33,FALSE)</f>
        <v>4685</v>
      </c>
      <c r="V367" s="43">
        <v>1</v>
      </c>
      <c r="W367" s="43" t="s">
        <v>53</v>
      </c>
      <c r="X367" s="43" t="s">
        <v>54</v>
      </c>
      <c r="Y367" s="7">
        <v>1</v>
      </c>
      <c r="Z367" s="46">
        <v>0</v>
      </c>
      <c r="AA367" s="47">
        <f t="shared" si="30"/>
        <v>0</v>
      </c>
      <c r="AB367" s="47">
        <f t="shared" si="28"/>
        <v>0</v>
      </c>
      <c r="AC367" s="47">
        <f t="shared" si="28"/>
        <v>0</v>
      </c>
      <c r="AD367" s="47">
        <f t="shared" si="27"/>
        <v>0</v>
      </c>
      <c r="AE367" s="47">
        <f t="shared" si="27"/>
        <v>0</v>
      </c>
      <c r="AF367" s="47">
        <f t="shared" si="27"/>
        <v>0</v>
      </c>
      <c r="AG367" s="47">
        <f t="shared" si="27"/>
        <v>0</v>
      </c>
      <c r="AH367" s="47">
        <f t="shared" si="29"/>
        <v>0</v>
      </c>
      <c r="AI367" s="47">
        <f t="shared" si="29"/>
        <v>0</v>
      </c>
      <c r="AJ367" s="47">
        <f t="shared" si="29"/>
        <v>0</v>
      </c>
    </row>
    <row r="368" spans="1:36" ht="14.45">
      <c r="A368" s="43" t="s">
        <v>651</v>
      </c>
      <c r="B368" s="43"/>
      <c r="C368" s="57" t="s">
        <v>686</v>
      </c>
      <c r="D368" s="57"/>
      <c r="E368" s="43" t="s">
        <v>687</v>
      </c>
      <c r="F368" s="43" t="s">
        <v>653</v>
      </c>
      <c r="G368" s="49" t="s">
        <v>46</v>
      </c>
      <c r="H368" s="43" t="s">
        <v>688</v>
      </c>
      <c r="I368" s="44">
        <v>45292</v>
      </c>
      <c r="J368" s="43" t="s">
        <v>48</v>
      </c>
      <c r="K368" s="43" t="s">
        <v>47</v>
      </c>
      <c r="L368" s="43" t="s">
        <v>49</v>
      </c>
      <c r="M368" s="43">
        <v>54</v>
      </c>
      <c r="N368" s="43" t="s">
        <v>50</v>
      </c>
      <c r="O368" s="43" t="s">
        <v>51</v>
      </c>
      <c r="P368" s="43" t="s">
        <v>52</v>
      </c>
      <c r="Q368" s="43"/>
      <c r="R368" s="43"/>
      <c r="S368" s="44">
        <v>42867</v>
      </c>
      <c r="T368" s="43">
        <v>2017</v>
      </c>
      <c r="U368" s="43">
        <f>VLOOKUP(E368,'[1]PIB Export Onderhoudsactiviteit'!$E$2:$AK$490,33,FALSE)</f>
        <v>385</v>
      </c>
      <c r="V368" s="43">
        <v>1</v>
      </c>
      <c r="W368" s="43" t="s">
        <v>53</v>
      </c>
      <c r="X368" s="43" t="s">
        <v>54</v>
      </c>
      <c r="Y368" s="7">
        <v>1</v>
      </c>
      <c r="Z368" s="46">
        <v>0</v>
      </c>
      <c r="AA368" s="47">
        <f t="shared" si="30"/>
        <v>0</v>
      </c>
      <c r="AB368" s="47">
        <f t="shared" si="28"/>
        <v>0</v>
      </c>
      <c r="AC368" s="47">
        <f t="shared" si="28"/>
        <v>0</v>
      </c>
      <c r="AD368" s="47">
        <f t="shared" si="27"/>
        <v>0</v>
      </c>
      <c r="AE368" s="47">
        <f t="shared" si="27"/>
        <v>0</v>
      </c>
      <c r="AF368" s="47">
        <f t="shared" si="27"/>
        <v>0</v>
      </c>
      <c r="AG368" s="47">
        <f t="shared" si="27"/>
        <v>0</v>
      </c>
      <c r="AH368" s="47">
        <f t="shared" si="29"/>
        <v>0</v>
      </c>
      <c r="AI368" s="47">
        <f t="shared" si="29"/>
        <v>0</v>
      </c>
      <c r="AJ368" s="47">
        <f t="shared" si="29"/>
        <v>0</v>
      </c>
    </row>
    <row r="369" spans="1:36" ht="14.45">
      <c r="A369" s="43" t="s">
        <v>689</v>
      </c>
      <c r="B369" s="43"/>
      <c r="C369" s="48" t="s">
        <v>102</v>
      </c>
      <c r="D369" s="43" t="s">
        <v>44</v>
      </c>
      <c r="E369" s="43" t="s">
        <v>690</v>
      </c>
      <c r="F369" s="43"/>
      <c r="G369" s="49" t="s">
        <v>46</v>
      </c>
      <c r="H369" s="43" t="s">
        <v>47</v>
      </c>
      <c r="I369" s="44">
        <v>45292</v>
      </c>
      <c r="J369" s="43" t="s">
        <v>48</v>
      </c>
      <c r="K369" s="43" t="s">
        <v>47</v>
      </c>
      <c r="L369" s="43" t="s">
        <v>49</v>
      </c>
      <c r="M369" s="43">
        <v>54</v>
      </c>
      <c r="N369" s="43" t="s">
        <v>50</v>
      </c>
      <c r="O369" s="43" t="s">
        <v>51</v>
      </c>
      <c r="P369" s="43" t="s">
        <v>52</v>
      </c>
      <c r="Q369" s="43"/>
      <c r="R369" s="43"/>
      <c r="S369" s="44">
        <v>42867</v>
      </c>
      <c r="T369" s="43">
        <v>2017</v>
      </c>
      <c r="U369" s="43">
        <f>VLOOKUP(E369,'[1]PIB Export Onderhoudsactiviteit'!$E$2:$AK$490,33,FALSE)</f>
        <v>6270</v>
      </c>
      <c r="V369" s="43">
        <v>1</v>
      </c>
      <c r="W369" s="43" t="s">
        <v>53</v>
      </c>
      <c r="X369" s="43" t="s">
        <v>54</v>
      </c>
      <c r="Y369" s="7">
        <v>1</v>
      </c>
      <c r="Z369" s="46">
        <v>0</v>
      </c>
      <c r="AA369" s="47">
        <f t="shared" si="30"/>
        <v>0</v>
      </c>
      <c r="AB369" s="47">
        <f t="shared" si="28"/>
        <v>0</v>
      </c>
      <c r="AC369" s="47">
        <f t="shared" si="28"/>
        <v>0</v>
      </c>
      <c r="AD369" s="47">
        <f t="shared" si="27"/>
        <v>0</v>
      </c>
      <c r="AE369" s="47">
        <f t="shared" si="27"/>
        <v>0</v>
      </c>
      <c r="AF369" s="47">
        <f t="shared" si="27"/>
        <v>0</v>
      </c>
      <c r="AG369" s="47">
        <f t="shared" si="27"/>
        <v>0</v>
      </c>
      <c r="AH369" s="47">
        <f t="shared" si="29"/>
        <v>0</v>
      </c>
      <c r="AI369" s="47">
        <f t="shared" si="29"/>
        <v>0</v>
      </c>
      <c r="AJ369" s="47">
        <f t="shared" si="29"/>
        <v>0</v>
      </c>
    </row>
    <row r="370" spans="1:36" ht="14.45">
      <c r="A370" s="43" t="s">
        <v>689</v>
      </c>
      <c r="B370" s="43"/>
      <c r="C370" s="57">
        <v>0</v>
      </c>
      <c r="D370" s="57"/>
      <c r="E370" s="43" t="s">
        <v>691</v>
      </c>
      <c r="F370" s="43" t="s">
        <v>690</v>
      </c>
      <c r="G370" s="49" t="s">
        <v>46</v>
      </c>
      <c r="H370" s="43" t="s">
        <v>692</v>
      </c>
      <c r="I370" s="44">
        <v>45292</v>
      </c>
      <c r="J370" s="43" t="s">
        <v>48</v>
      </c>
      <c r="K370" s="43" t="s">
        <v>47</v>
      </c>
      <c r="L370" s="43" t="s">
        <v>49</v>
      </c>
      <c r="M370" s="43">
        <v>54</v>
      </c>
      <c r="N370" s="43" t="s">
        <v>50</v>
      </c>
      <c r="O370" s="43" t="s">
        <v>51</v>
      </c>
      <c r="P370" s="43" t="s">
        <v>52</v>
      </c>
      <c r="Q370" s="43"/>
      <c r="R370" s="43"/>
      <c r="S370" s="44">
        <v>42867</v>
      </c>
      <c r="T370" s="43">
        <v>2017</v>
      </c>
      <c r="U370" s="43">
        <f>VLOOKUP(E370,'[1]PIB Export Onderhoudsactiviteit'!$E$2:$AK$490,33,FALSE)</f>
        <v>109</v>
      </c>
      <c r="V370" s="43">
        <v>1</v>
      </c>
      <c r="W370" s="43" t="s">
        <v>53</v>
      </c>
      <c r="X370" s="43" t="s">
        <v>54</v>
      </c>
      <c r="Y370" s="7">
        <v>1</v>
      </c>
      <c r="Z370" s="46">
        <v>0</v>
      </c>
      <c r="AA370" s="47">
        <f t="shared" si="30"/>
        <v>0</v>
      </c>
      <c r="AB370" s="47">
        <f t="shared" si="28"/>
        <v>0</v>
      </c>
      <c r="AC370" s="47">
        <f t="shared" si="28"/>
        <v>0</v>
      </c>
      <c r="AD370" s="47">
        <f t="shared" si="27"/>
        <v>0</v>
      </c>
      <c r="AE370" s="47">
        <f t="shared" si="27"/>
        <v>0</v>
      </c>
      <c r="AF370" s="47">
        <f t="shared" si="27"/>
        <v>0</v>
      </c>
      <c r="AG370" s="47">
        <f t="shared" si="27"/>
        <v>0</v>
      </c>
      <c r="AH370" s="47">
        <f t="shared" si="29"/>
        <v>0</v>
      </c>
      <c r="AI370" s="47">
        <f t="shared" si="29"/>
        <v>0</v>
      </c>
      <c r="AJ370" s="47">
        <f t="shared" si="29"/>
        <v>0</v>
      </c>
    </row>
    <row r="371" spans="1:36" ht="14.45">
      <c r="A371" s="43" t="s">
        <v>689</v>
      </c>
      <c r="B371" s="43"/>
      <c r="C371" s="57">
        <v>1</v>
      </c>
      <c r="D371" s="57"/>
      <c r="E371" s="43" t="s">
        <v>693</v>
      </c>
      <c r="F371" s="43" t="s">
        <v>690</v>
      </c>
      <c r="G371" s="49" t="s">
        <v>46</v>
      </c>
      <c r="H371" s="43" t="s">
        <v>694</v>
      </c>
      <c r="I371" s="44">
        <v>45292</v>
      </c>
      <c r="J371" s="43" t="s">
        <v>48</v>
      </c>
      <c r="K371" s="43" t="s">
        <v>47</v>
      </c>
      <c r="L371" s="43" t="s">
        <v>49</v>
      </c>
      <c r="M371" s="43">
        <v>54</v>
      </c>
      <c r="N371" s="43" t="s">
        <v>50</v>
      </c>
      <c r="O371" s="43" t="s">
        <v>51</v>
      </c>
      <c r="P371" s="43" t="s">
        <v>52</v>
      </c>
      <c r="Q371" s="43"/>
      <c r="R371" s="43"/>
      <c r="S371" s="44">
        <v>42867</v>
      </c>
      <c r="T371" s="43">
        <v>2017</v>
      </c>
      <c r="U371" s="43">
        <f>VLOOKUP(E371,'[1]PIB Export Onderhoudsactiviteit'!$E$2:$AK$490,33,FALSE)</f>
        <v>20</v>
      </c>
      <c r="V371" s="43">
        <v>1</v>
      </c>
      <c r="W371" s="43" t="s">
        <v>53</v>
      </c>
      <c r="X371" s="43" t="s">
        <v>54</v>
      </c>
      <c r="Y371" s="7">
        <v>1</v>
      </c>
      <c r="Z371" s="46">
        <v>0</v>
      </c>
      <c r="AA371" s="47">
        <f t="shared" si="30"/>
        <v>0</v>
      </c>
      <c r="AB371" s="47">
        <f t="shared" si="28"/>
        <v>0</v>
      </c>
      <c r="AC371" s="47">
        <f t="shared" si="28"/>
        <v>0</v>
      </c>
      <c r="AD371" s="47">
        <f t="shared" si="27"/>
        <v>0</v>
      </c>
      <c r="AE371" s="47">
        <f t="shared" si="27"/>
        <v>0</v>
      </c>
      <c r="AF371" s="47">
        <f t="shared" si="27"/>
        <v>0</v>
      </c>
      <c r="AG371" s="47">
        <f t="shared" si="27"/>
        <v>0</v>
      </c>
      <c r="AH371" s="47">
        <f t="shared" si="29"/>
        <v>0</v>
      </c>
      <c r="AI371" s="47">
        <f t="shared" si="29"/>
        <v>0</v>
      </c>
      <c r="AJ371" s="47">
        <f t="shared" si="29"/>
        <v>0</v>
      </c>
    </row>
    <row r="372" spans="1:36" ht="14.45">
      <c r="A372" s="43" t="s">
        <v>689</v>
      </c>
      <c r="B372" s="43"/>
      <c r="C372" s="57">
        <v>3</v>
      </c>
      <c r="D372" s="57"/>
      <c r="E372" s="43" t="s">
        <v>695</v>
      </c>
      <c r="F372" s="43" t="s">
        <v>690</v>
      </c>
      <c r="G372" s="49" t="s">
        <v>46</v>
      </c>
      <c r="H372" s="43" t="s">
        <v>696</v>
      </c>
      <c r="I372" s="44">
        <v>45292</v>
      </c>
      <c r="J372" s="43" t="s">
        <v>48</v>
      </c>
      <c r="K372" s="43" t="s">
        <v>47</v>
      </c>
      <c r="L372" s="43" t="s">
        <v>49</v>
      </c>
      <c r="M372" s="43">
        <v>54</v>
      </c>
      <c r="N372" s="43" t="s">
        <v>50</v>
      </c>
      <c r="O372" s="43" t="s">
        <v>51</v>
      </c>
      <c r="P372" s="43" t="s">
        <v>52</v>
      </c>
      <c r="Q372" s="43"/>
      <c r="R372" s="43"/>
      <c r="S372" s="44">
        <v>42867</v>
      </c>
      <c r="T372" s="43">
        <v>2017</v>
      </c>
      <c r="U372" s="43">
        <f>VLOOKUP(E372,'[1]PIB Export Onderhoudsactiviteit'!$E$2:$AK$490,33,FALSE)</f>
        <v>80</v>
      </c>
      <c r="V372" s="43">
        <v>1</v>
      </c>
      <c r="W372" s="43" t="s">
        <v>53</v>
      </c>
      <c r="X372" s="43" t="s">
        <v>54</v>
      </c>
      <c r="Y372" s="7">
        <v>1</v>
      </c>
      <c r="Z372" s="46">
        <v>0</v>
      </c>
      <c r="AA372" s="47">
        <f t="shared" si="30"/>
        <v>0</v>
      </c>
      <c r="AB372" s="47">
        <f t="shared" si="28"/>
        <v>0</v>
      </c>
      <c r="AC372" s="47">
        <f t="shared" si="28"/>
        <v>0</v>
      </c>
      <c r="AD372" s="47">
        <f t="shared" si="27"/>
        <v>0</v>
      </c>
      <c r="AE372" s="47">
        <f t="shared" si="27"/>
        <v>0</v>
      </c>
      <c r="AF372" s="47">
        <f t="shared" si="27"/>
        <v>0</v>
      </c>
      <c r="AG372" s="47">
        <f t="shared" si="27"/>
        <v>0</v>
      </c>
      <c r="AH372" s="47">
        <f t="shared" si="29"/>
        <v>0</v>
      </c>
      <c r="AI372" s="47">
        <f t="shared" si="29"/>
        <v>0</v>
      </c>
      <c r="AJ372" s="47">
        <f t="shared" si="29"/>
        <v>0</v>
      </c>
    </row>
    <row r="373" spans="1:36" ht="14.45">
      <c r="A373" s="43" t="s">
        <v>689</v>
      </c>
      <c r="B373" s="43"/>
      <c r="C373" s="57">
        <v>4</v>
      </c>
      <c r="D373" s="57"/>
      <c r="E373" s="43" t="s">
        <v>697</v>
      </c>
      <c r="F373" s="43" t="s">
        <v>690</v>
      </c>
      <c r="G373" s="49" t="s">
        <v>46</v>
      </c>
      <c r="H373" s="43" t="s">
        <v>698</v>
      </c>
      <c r="I373" s="44">
        <v>45292</v>
      </c>
      <c r="J373" s="43" t="s">
        <v>48</v>
      </c>
      <c r="K373" s="43" t="s">
        <v>47</v>
      </c>
      <c r="L373" s="43" t="s">
        <v>49</v>
      </c>
      <c r="M373" s="43">
        <v>54</v>
      </c>
      <c r="N373" s="43" t="s">
        <v>50</v>
      </c>
      <c r="O373" s="43" t="s">
        <v>51</v>
      </c>
      <c r="P373" s="43" t="s">
        <v>52</v>
      </c>
      <c r="Q373" s="43"/>
      <c r="R373" s="43"/>
      <c r="S373" s="44">
        <v>42867</v>
      </c>
      <c r="T373" s="43">
        <v>2017</v>
      </c>
      <c r="U373" s="43">
        <f>VLOOKUP(E373,'[1]PIB Export Onderhoudsactiviteit'!$E$2:$AK$490,33,FALSE)</f>
        <v>669</v>
      </c>
      <c r="V373" s="43">
        <v>1</v>
      </c>
      <c r="W373" s="43" t="s">
        <v>53</v>
      </c>
      <c r="X373" s="43" t="s">
        <v>54</v>
      </c>
      <c r="Y373" s="7">
        <v>1</v>
      </c>
      <c r="Z373" s="46">
        <v>0</v>
      </c>
      <c r="AA373" s="47">
        <f t="shared" si="30"/>
        <v>0</v>
      </c>
      <c r="AB373" s="47">
        <f t="shared" si="28"/>
        <v>0</v>
      </c>
      <c r="AC373" s="47">
        <f t="shared" si="28"/>
        <v>0</v>
      </c>
      <c r="AD373" s="47">
        <f t="shared" si="27"/>
        <v>0</v>
      </c>
      <c r="AE373" s="47">
        <f t="shared" si="27"/>
        <v>0</v>
      </c>
      <c r="AF373" s="47">
        <f t="shared" si="27"/>
        <v>0</v>
      </c>
      <c r="AG373" s="47">
        <f t="shared" si="27"/>
        <v>0</v>
      </c>
      <c r="AH373" s="47">
        <f t="shared" si="29"/>
        <v>0</v>
      </c>
      <c r="AI373" s="47">
        <f t="shared" si="29"/>
        <v>0</v>
      </c>
      <c r="AJ373" s="47">
        <f t="shared" si="29"/>
        <v>0</v>
      </c>
    </row>
    <row r="374" spans="1:36" ht="14.45">
      <c r="A374" s="43" t="s">
        <v>689</v>
      </c>
      <c r="B374" s="43"/>
      <c r="C374" s="57">
        <v>5</v>
      </c>
      <c r="D374" s="57"/>
      <c r="E374" s="43" t="s">
        <v>699</v>
      </c>
      <c r="F374" s="43" t="s">
        <v>690</v>
      </c>
      <c r="G374" s="49" t="s">
        <v>46</v>
      </c>
      <c r="H374" s="43" t="s">
        <v>700</v>
      </c>
      <c r="I374" s="44">
        <v>45292</v>
      </c>
      <c r="J374" s="43" t="s">
        <v>48</v>
      </c>
      <c r="K374" s="43" t="s">
        <v>47</v>
      </c>
      <c r="L374" s="43" t="s">
        <v>49</v>
      </c>
      <c r="M374" s="43">
        <v>54</v>
      </c>
      <c r="N374" s="43" t="s">
        <v>50</v>
      </c>
      <c r="O374" s="43" t="s">
        <v>51</v>
      </c>
      <c r="P374" s="43" t="s">
        <v>52</v>
      </c>
      <c r="Q374" s="43"/>
      <c r="R374" s="43"/>
      <c r="S374" s="44">
        <v>42867</v>
      </c>
      <c r="T374" s="43">
        <v>2017</v>
      </c>
      <c r="U374" s="43">
        <f>VLOOKUP(E374,'[1]PIB Export Onderhoudsactiviteit'!$E$2:$AK$490,33,FALSE)</f>
        <v>216</v>
      </c>
      <c r="V374" s="43">
        <v>1</v>
      </c>
      <c r="W374" s="43" t="s">
        <v>53</v>
      </c>
      <c r="X374" s="43" t="s">
        <v>54</v>
      </c>
      <c r="Y374" s="7">
        <v>1</v>
      </c>
      <c r="Z374" s="46">
        <v>0</v>
      </c>
      <c r="AA374" s="47">
        <f t="shared" si="30"/>
        <v>0</v>
      </c>
      <c r="AB374" s="47">
        <f t="shared" si="28"/>
        <v>0</v>
      </c>
      <c r="AC374" s="47">
        <f t="shared" si="28"/>
        <v>0</v>
      </c>
      <c r="AD374" s="47">
        <f t="shared" si="27"/>
        <v>0</v>
      </c>
      <c r="AE374" s="47">
        <f t="shared" si="27"/>
        <v>0</v>
      </c>
      <c r="AF374" s="47">
        <f t="shared" si="27"/>
        <v>0</v>
      </c>
      <c r="AG374" s="47">
        <f t="shared" si="27"/>
        <v>0</v>
      </c>
      <c r="AH374" s="47">
        <f t="shared" si="29"/>
        <v>0</v>
      </c>
      <c r="AI374" s="47">
        <f t="shared" si="29"/>
        <v>0</v>
      </c>
      <c r="AJ374" s="47">
        <f t="shared" si="29"/>
        <v>0</v>
      </c>
    </row>
    <row r="375" spans="1:36" ht="14.45">
      <c r="A375" s="43" t="s">
        <v>689</v>
      </c>
      <c r="B375" s="43"/>
      <c r="C375" s="57">
        <v>6</v>
      </c>
      <c r="D375" s="57"/>
      <c r="E375" s="43" t="s">
        <v>701</v>
      </c>
      <c r="F375" s="43" t="s">
        <v>690</v>
      </c>
      <c r="G375" s="49" t="s">
        <v>46</v>
      </c>
      <c r="H375" s="43" t="s">
        <v>702</v>
      </c>
      <c r="I375" s="44">
        <v>45292</v>
      </c>
      <c r="J375" s="43" t="s">
        <v>48</v>
      </c>
      <c r="K375" s="43" t="s">
        <v>47</v>
      </c>
      <c r="L375" s="43" t="s">
        <v>49</v>
      </c>
      <c r="M375" s="43">
        <v>54</v>
      </c>
      <c r="N375" s="43" t="s">
        <v>50</v>
      </c>
      <c r="O375" s="43" t="s">
        <v>51</v>
      </c>
      <c r="P375" s="43" t="s">
        <v>52</v>
      </c>
      <c r="Q375" s="43"/>
      <c r="R375" s="43"/>
      <c r="S375" s="44">
        <v>42867</v>
      </c>
      <c r="T375" s="43">
        <v>2017</v>
      </c>
      <c r="U375" s="43">
        <f>VLOOKUP(E375,'[1]PIB Export Onderhoudsactiviteit'!$E$2:$AK$490,33,FALSE)</f>
        <v>498</v>
      </c>
      <c r="V375" s="43">
        <v>1</v>
      </c>
      <c r="W375" s="43" t="s">
        <v>53</v>
      </c>
      <c r="X375" s="43" t="s">
        <v>54</v>
      </c>
      <c r="Y375" s="7">
        <v>1</v>
      </c>
      <c r="Z375" s="46">
        <v>0</v>
      </c>
      <c r="AA375" s="47">
        <f t="shared" si="30"/>
        <v>0</v>
      </c>
      <c r="AB375" s="47">
        <f t="shared" si="28"/>
        <v>0</v>
      </c>
      <c r="AC375" s="47">
        <f t="shared" si="28"/>
        <v>0</v>
      </c>
      <c r="AD375" s="47">
        <f t="shared" si="27"/>
        <v>0</v>
      </c>
      <c r="AE375" s="47">
        <f t="shared" si="27"/>
        <v>0</v>
      </c>
      <c r="AF375" s="47">
        <f t="shared" si="27"/>
        <v>0</v>
      </c>
      <c r="AG375" s="47">
        <f t="shared" si="27"/>
        <v>0</v>
      </c>
      <c r="AH375" s="47">
        <f t="shared" si="29"/>
        <v>0</v>
      </c>
      <c r="AI375" s="47">
        <f t="shared" si="29"/>
        <v>0</v>
      </c>
      <c r="AJ375" s="47">
        <f t="shared" si="29"/>
        <v>0</v>
      </c>
    </row>
    <row r="376" spans="1:36" ht="14.45">
      <c r="A376" s="43" t="s">
        <v>689</v>
      </c>
      <c r="B376" s="43" t="s">
        <v>703</v>
      </c>
      <c r="C376" s="57">
        <v>7</v>
      </c>
      <c r="D376" s="57"/>
      <c r="E376" s="43" t="s">
        <v>704</v>
      </c>
      <c r="F376" s="43"/>
      <c r="G376" s="49" t="s">
        <v>46</v>
      </c>
      <c r="H376" s="43" t="s">
        <v>538</v>
      </c>
      <c r="I376" s="44">
        <v>45292</v>
      </c>
      <c r="J376" s="43" t="s">
        <v>58</v>
      </c>
      <c r="K376" s="43" t="s">
        <v>59</v>
      </c>
      <c r="L376" s="43" t="s">
        <v>705</v>
      </c>
      <c r="M376" s="43">
        <v>54</v>
      </c>
      <c r="N376" s="43" t="s">
        <v>50</v>
      </c>
      <c r="O376" s="43" t="s">
        <v>60</v>
      </c>
      <c r="P376" s="43" t="s">
        <v>61</v>
      </c>
      <c r="Q376" s="43"/>
      <c r="R376" s="43"/>
      <c r="S376" s="44">
        <v>43101</v>
      </c>
      <c r="T376" s="43">
        <v>2017</v>
      </c>
      <c r="U376" s="43">
        <f>VLOOKUP(E376,'[1]PIB Export Onderhoudsactiviteit'!$E$2:$AK$490,33,FALSE)</f>
        <v>0</v>
      </c>
      <c r="V376" s="43">
        <v>1</v>
      </c>
      <c r="W376" s="43" t="s">
        <v>64</v>
      </c>
      <c r="X376" s="43" t="s">
        <v>54</v>
      </c>
      <c r="Y376" s="7">
        <v>1</v>
      </c>
      <c r="Z376" s="46">
        <v>0</v>
      </c>
      <c r="AA376" s="47">
        <f t="shared" si="30"/>
        <v>0</v>
      </c>
      <c r="AB376" s="47">
        <f t="shared" si="28"/>
        <v>0</v>
      </c>
      <c r="AC376" s="47">
        <f t="shared" si="28"/>
        <v>0</v>
      </c>
      <c r="AD376" s="47">
        <f t="shared" si="27"/>
        <v>0</v>
      </c>
      <c r="AE376" s="47">
        <f t="shared" si="27"/>
        <v>0</v>
      </c>
      <c r="AF376" s="47">
        <f t="shared" si="27"/>
        <v>0</v>
      </c>
      <c r="AG376" s="47">
        <f t="shared" si="27"/>
        <v>0</v>
      </c>
      <c r="AH376" s="47">
        <f t="shared" si="29"/>
        <v>0</v>
      </c>
      <c r="AI376" s="47">
        <f t="shared" si="29"/>
        <v>0</v>
      </c>
      <c r="AJ376" s="47">
        <f t="shared" si="29"/>
        <v>0</v>
      </c>
    </row>
    <row r="377" spans="1:36" ht="14.45">
      <c r="A377" s="43" t="s">
        <v>689</v>
      </c>
      <c r="B377" s="43" t="s">
        <v>703</v>
      </c>
      <c r="C377" s="57">
        <v>7</v>
      </c>
      <c r="D377" s="57"/>
      <c r="E377" s="43" t="s">
        <v>706</v>
      </c>
      <c r="F377" s="43"/>
      <c r="G377" s="49" t="s">
        <v>46</v>
      </c>
      <c r="H377" s="43" t="s">
        <v>541</v>
      </c>
      <c r="I377" s="44">
        <v>45292</v>
      </c>
      <c r="J377" s="43" t="s">
        <v>58</v>
      </c>
      <c r="K377" s="43" t="s">
        <v>59</v>
      </c>
      <c r="L377" s="43" t="s">
        <v>707</v>
      </c>
      <c r="M377" s="43">
        <v>54</v>
      </c>
      <c r="N377" s="43" t="s">
        <v>50</v>
      </c>
      <c r="O377" s="43" t="s">
        <v>60</v>
      </c>
      <c r="P377" s="43" t="s">
        <v>61</v>
      </c>
      <c r="Q377" s="43"/>
      <c r="R377" s="43"/>
      <c r="S377" s="44">
        <v>43101</v>
      </c>
      <c r="T377" s="43">
        <v>2017</v>
      </c>
      <c r="U377" s="43">
        <f>VLOOKUP(E377,'[1]PIB Export Onderhoudsactiviteit'!$E$2:$AK$490,33,FALSE)</f>
        <v>0</v>
      </c>
      <c r="V377" s="43">
        <v>1</v>
      </c>
      <c r="W377" s="43" t="s">
        <v>64</v>
      </c>
      <c r="X377" s="43" t="s">
        <v>54</v>
      </c>
      <c r="Y377" s="7">
        <v>1</v>
      </c>
      <c r="Z377" s="46">
        <v>0</v>
      </c>
      <c r="AA377" s="47">
        <f t="shared" si="30"/>
        <v>0</v>
      </c>
      <c r="AB377" s="47">
        <f t="shared" si="28"/>
        <v>0</v>
      </c>
      <c r="AC377" s="47">
        <f t="shared" si="28"/>
        <v>0</v>
      </c>
      <c r="AD377" s="47">
        <f t="shared" si="27"/>
        <v>0</v>
      </c>
      <c r="AE377" s="47">
        <f t="shared" si="27"/>
        <v>0</v>
      </c>
      <c r="AF377" s="47">
        <f t="shared" si="27"/>
        <v>0</v>
      </c>
      <c r="AG377" s="47">
        <f t="shared" si="27"/>
        <v>0</v>
      </c>
      <c r="AH377" s="47">
        <f t="shared" si="29"/>
        <v>0</v>
      </c>
      <c r="AI377" s="47">
        <f t="shared" si="29"/>
        <v>0</v>
      </c>
      <c r="AJ377" s="47">
        <f t="shared" si="29"/>
        <v>0</v>
      </c>
    </row>
    <row r="378" spans="1:36" ht="14.45">
      <c r="A378" s="43" t="s">
        <v>689</v>
      </c>
      <c r="B378" s="43" t="s">
        <v>703</v>
      </c>
      <c r="C378" s="57">
        <v>7</v>
      </c>
      <c r="D378" s="57"/>
      <c r="E378" s="43" t="s">
        <v>708</v>
      </c>
      <c r="F378" s="43"/>
      <c r="G378" s="49" t="s">
        <v>46</v>
      </c>
      <c r="H378" s="43" t="s">
        <v>543</v>
      </c>
      <c r="I378" s="44">
        <v>45292</v>
      </c>
      <c r="J378" s="43" t="s">
        <v>58</v>
      </c>
      <c r="K378" s="43" t="s">
        <v>59</v>
      </c>
      <c r="L378" s="43" t="s">
        <v>709</v>
      </c>
      <c r="M378" s="43">
        <v>54</v>
      </c>
      <c r="N378" s="43" t="s">
        <v>50</v>
      </c>
      <c r="O378" s="43" t="s">
        <v>60</v>
      </c>
      <c r="P378" s="43" t="s">
        <v>61</v>
      </c>
      <c r="Q378" s="43"/>
      <c r="R378" s="43"/>
      <c r="S378" s="44">
        <v>43101</v>
      </c>
      <c r="T378" s="43">
        <v>2017</v>
      </c>
      <c r="U378" s="43">
        <f>VLOOKUP(E378,'[1]PIB Export Onderhoudsactiviteit'!$E$2:$AK$490,33,FALSE)</f>
        <v>0</v>
      </c>
      <c r="V378" s="43">
        <v>1</v>
      </c>
      <c r="W378" s="43" t="s">
        <v>64</v>
      </c>
      <c r="X378" s="43" t="s">
        <v>54</v>
      </c>
      <c r="Y378" s="7">
        <v>1</v>
      </c>
      <c r="Z378" s="46">
        <v>0</v>
      </c>
      <c r="AA378" s="47">
        <f t="shared" si="30"/>
        <v>0</v>
      </c>
      <c r="AB378" s="47">
        <f t="shared" si="28"/>
        <v>0</v>
      </c>
      <c r="AC378" s="47">
        <f t="shared" si="28"/>
        <v>0</v>
      </c>
      <c r="AD378" s="47">
        <f t="shared" si="27"/>
        <v>0</v>
      </c>
      <c r="AE378" s="47">
        <f t="shared" si="27"/>
        <v>0</v>
      </c>
      <c r="AF378" s="47">
        <f t="shared" si="27"/>
        <v>0</v>
      </c>
      <c r="AG378" s="47">
        <f t="shared" si="27"/>
        <v>0</v>
      </c>
      <c r="AH378" s="47">
        <f t="shared" si="29"/>
        <v>0</v>
      </c>
      <c r="AI378" s="47">
        <f t="shared" si="29"/>
        <v>0</v>
      </c>
      <c r="AJ378" s="47">
        <f t="shared" si="29"/>
        <v>0</v>
      </c>
    </row>
    <row r="379" spans="1:36" ht="14.45">
      <c r="A379" s="43" t="s">
        <v>689</v>
      </c>
      <c r="B379" s="43"/>
      <c r="C379" s="57">
        <v>7</v>
      </c>
      <c r="D379" s="57"/>
      <c r="E379" s="43" t="s">
        <v>710</v>
      </c>
      <c r="F379" s="43" t="s">
        <v>690</v>
      </c>
      <c r="G379" s="49" t="s">
        <v>46</v>
      </c>
      <c r="H379" s="43" t="s">
        <v>711</v>
      </c>
      <c r="I379" s="44">
        <v>45292</v>
      </c>
      <c r="J379" s="43" t="s">
        <v>48</v>
      </c>
      <c r="K379" s="43" t="s">
        <v>47</v>
      </c>
      <c r="L379" s="43" t="s">
        <v>49</v>
      </c>
      <c r="M379" s="43">
        <v>54</v>
      </c>
      <c r="N379" s="43" t="s">
        <v>50</v>
      </c>
      <c r="O379" s="43" t="s">
        <v>51</v>
      </c>
      <c r="P379" s="43" t="s">
        <v>52</v>
      </c>
      <c r="Q379" s="43"/>
      <c r="R379" s="43"/>
      <c r="S379" s="44">
        <v>42867</v>
      </c>
      <c r="T379" s="43">
        <v>2017</v>
      </c>
      <c r="U379" s="43">
        <f>VLOOKUP(E379,'[1]PIB Export Onderhoudsactiviteit'!$E$2:$AK$490,33,FALSE)</f>
        <v>590</v>
      </c>
      <c r="V379" s="43">
        <v>1</v>
      </c>
      <c r="W379" s="43" t="s">
        <v>53</v>
      </c>
      <c r="X379" s="43" t="s">
        <v>54</v>
      </c>
      <c r="Y379" s="7">
        <v>1</v>
      </c>
      <c r="Z379" s="46">
        <v>0</v>
      </c>
      <c r="AA379" s="47">
        <f t="shared" si="30"/>
        <v>0</v>
      </c>
      <c r="AB379" s="47">
        <f t="shared" si="28"/>
        <v>0</v>
      </c>
      <c r="AC379" s="47">
        <f t="shared" si="28"/>
        <v>0</v>
      </c>
      <c r="AD379" s="47">
        <f t="shared" si="27"/>
        <v>0</v>
      </c>
      <c r="AE379" s="47">
        <f t="shared" si="27"/>
        <v>0</v>
      </c>
      <c r="AF379" s="47">
        <f t="shared" si="27"/>
        <v>0</v>
      </c>
      <c r="AG379" s="47">
        <f t="shared" si="27"/>
        <v>0</v>
      </c>
      <c r="AH379" s="47">
        <f t="shared" si="29"/>
        <v>0</v>
      </c>
      <c r="AI379" s="47">
        <f t="shared" si="29"/>
        <v>0</v>
      </c>
      <c r="AJ379" s="47">
        <f t="shared" si="29"/>
        <v>0</v>
      </c>
    </row>
    <row r="380" spans="1:36" ht="14.45">
      <c r="A380" s="43" t="s">
        <v>689</v>
      </c>
      <c r="B380" s="43"/>
      <c r="C380" s="57">
        <v>8</v>
      </c>
      <c r="D380" s="57"/>
      <c r="E380" s="43" t="s">
        <v>712</v>
      </c>
      <c r="F380" s="43" t="s">
        <v>690</v>
      </c>
      <c r="G380" s="49" t="s">
        <v>46</v>
      </c>
      <c r="H380" s="43" t="s">
        <v>713</v>
      </c>
      <c r="I380" s="44">
        <v>45292</v>
      </c>
      <c r="J380" s="43" t="s">
        <v>48</v>
      </c>
      <c r="K380" s="43" t="s">
        <v>47</v>
      </c>
      <c r="L380" s="43" t="s">
        <v>49</v>
      </c>
      <c r="M380" s="43">
        <v>54</v>
      </c>
      <c r="N380" s="43" t="s">
        <v>50</v>
      </c>
      <c r="O380" s="43" t="s">
        <v>51</v>
      </c>
      <c r="P380" s="43" t="s">
        <v>52</v>
      </c>
      <c r="Q380" s="43"/>
      <c r="R380" s="43"/>
      <c r="S380" s="44">
        <v>42867</v>
      </c>
      <c r="T380" s="43">
        <v>2017</v>
      </c>
      <c r="U380" s="43">
        <f>VLOOKUP(E380,'[1]PIB Export Onderhoudsactiviteit'!$E$2:$AK$490,33,FALSE)</f>
        <v>716</v>
      </c>
      <c r="V380" s="43">
        <v>1</v>
      </c>
      <c r="W380" s="43" t="s">
        <v>53</v>
      </c>
      <c r="X380" s="43" t="s">
        <v>54</v>
      </c>
      <c r="Y380" s="7">
        <v>1</v>
      </c>
      <c r="Z380" s="46">
        <v>0</v>
      </c>
      <c r="AA380" s="47">
        <f t="shared" si="30"/>
        <v>0</v>
      </c>
      <c r="AB380" s="47">
        <f t="shared" si="28"/>
        <v>0</v>
      </c>
      <c r="AC380" s="47">
        <f t="shared" si="28"/>
        <v>0</v>
      </c>
      <c r="AD380" s="47">
        <f t="shared" si="27"/>
        <v>0</v>
      </c>
      <c r="AE380" s="47">
        <f t="shared" si="27"/>
        <v>0</v>
      </c>
      <c r="AF380" s="47">
        <f t="shared" si="27"/>
        <v>0</v>
      </c>
      <c r="AG380" s="47">
        <f t="shared" si="27"/>
        <v>0</v>
      </c>
      <c r="AH380" s="47">
        <f t="shared" si="29"/>
        <v>0</v>
      </c>
      <c r="AI380" s="47">
        <f t="shared" si="29"/>
        <v>0</v>
      </c>
      <c r="AJ380" s="47">
        <f t="shared" si="29"/>
        <v>0</v>
      </c>
    </row>
    <row r="381" spans="1:36" ht="14.45">
      <c r="A381" s="43" t="s">
        <v>689</v>
      </c>
      <c r="B381" s="43"/>
      <c r="C381" s="57">
        <v>9</v>
      </c>
      <c r="D381" s="57"/>
      <c r="E381" s="43" t="s">
        <v>714</v>
      </c>
      <c r="F381" s="43" t="s">
        <v>690</v>
      </c>
      <c r="G381" s="49" t="s">
        <v>46</v>
      </c>
      <c r="H381" s="43" t="s">
        <v>715</v>
      </c>
      <c r="I381" s="44">
        <v>45292</v>
      </c>
      <c r="J381" s="43" t="s">
        <v>48</v>
      </c>
      <c r="K381" s="43" t="s">
        <v>47</v>
      </c>
      <c r="L381" s="43" t="s">
        <v>49</v>
      </c>
      <c r="M381" s="43">
        <v>54</v>
      </c>
      <c r="N381" s="43" t="s">
        <v>50</v>
      </c>
      <c r="O381" s="43" t="s">
        <v>51</v>
      </c>
      <c r="P381" s="43" t="s">
        <v>52</v>
      </c>
      <c r="Q381" s="43"/>
      <c r="R381" s="43"/>
      <c r="S381" s="44">
        <v>42867</v>
      </c>
      <c r="T381" s="43">
        <v>2017</v>
      </c>
      <c r="U381" s="43">
        <f>VLOOKUP(E381,'[1]PIB Export Onderhoudsactiviteit'!$E$2:$AK$490,33,FALSE)</f>
        <v>767</v>
      </c>
      <c r="V381" s="43">
        <v>1</v>
      </c>
      <c r="W381" s="43" t="s">
        <v>53</v>
      </c>
      <c r="X381" s="43" t="s">
        <v>54</v>
      </c>
      <c r="Y381" s="7">
        <v>1</v>
      </c>
      <c r="Z381" s="46">
        <v>0</v>
      </c>
      <c r="AA381" s="47">
        <f t="shared" si="30"/>
        <v>0</v>
      </c>
      <c r="AB381" s="47">
        <f t="shared" si="28"/>
        <v>0</v>
      </c>
      <c r="AC381" s="47">
        <f t="shared" si="28"/>
        <v>0</v>
      </c>
      <c r="AD381" s="47">
        <f t="shared" si="27"/>
        <v>0</v>
      </c>
      <c r="AE381" s="47">
        <f t="shared" si="27"/>
        <v>0</v>
      </c>
      <c r="AF381" s="47">
        <f t="shared" si="27"/>
        <v>0</v>
      </c>
      <c r="AG381" s="47">
        <f t="shared" si="27"/>
        <v>0</v>
      </c>
      <c r="AH381" s="47">
        <f t="shared" si="29"/>
        <v>0</v>
      </c>
      <c r="AI381" s="47">
        <f t="shared" si="29"/>
        <v>0</v>
      </c>
      <c r="AJ381" s="47">
        <f t="shared" si="29"/>
        <v>0</v>
      </c>
    </row>
    <row r="382" spans="1:36" ht="14.45">
      <c r="A382" s="43" t="s">
        <v>689</v>
      </c>
      <c r="B382" s="43"/>
      <c r="C382" s="57">
        <v>10</v>
      </c>
      <c r="D382" s="57"/>
      <c r="E382" s="43" t="s">
        <v>716</v>
      </c>
      <c r="F382" s="43" t="s">
        <v>690</v>
      </c>
      <c r="G382" s="49" t="s">
        <v>46</v>
      </c>
      <c r="H382" s="43" t="s">
        <v>717</v>
      </c>
      <c r="I382" s="44">
        <v>45292</v>
      </c>
      <c r="J382" s="43" t="s">
        <v>48</v>
      </c>
      <c r="K382" s="43" t="s">
        <v>47</v>
      </c>
      <c r="L382" s="43" t="s">
        <v>49</v>
      </c>
      <c r="M382" s="43">
        <v>54</v>
      </c>
      <c r="N382" s="43" t="s">
        <v>50</v>
      </c>
      <c r="O382" s="43" t="s">
        <v>51</v>
      </c>
      <c r="P382" s="43" t="s">
        <v>52</v>
      </c>
      <c r="Q382" s="43"/>
      <c r="R382" s="43"/>
      <c r="S382" s="44">
        <v>42867</v>
      </c>
      <c r="T382" s="43">
        <v>2017</v>
      </c>
      <c r="U382" s="43">
        <f>VLOOKUP(E382,'[1]PIB Export Onderhoudsactiviteit'!$E$2:$AK$490,33,FALSE)</f>
        <v>738</v>
      </c>
      <c r="V382" s="43">
        <v>1</v>
      </c>
      <c r="W382" s="43" t="s">
        <v>53</v>
      </c>
      <c r="X382" s="43" t="s">
        <v>54</v>
      </c>
      <c r="Y382" s="7">
        <v>1</v>
      </c>
      <c r="Z382" s="46">
        <v>0</v>
      </c>
      <c r="AA382" s="47">
        <f t="shared" si="30"/>
        <v>0</v>
      </c>
      <c r="AB382" s="47">
        <f t="shared" si="28"/>
        <v>0</v>
      </c>
      <c r="AC382" s="47">
        <f t="shared" si="28"/>
        <v>0</v>
      </c>
      <c r="AD382" s="47">
        <f t="shared" si="27"/>
        <v>0</v>
      </c>
      <c r="AE382" s="47">
        <f t="shared" si="27"/>
        <v>0</v>
      </c>
      <c r="AF382" s="47">
        <f t="shared" si="27"/>
        <v>0</v>
      </c>
      <c r="AG382" s="47">
        <f t="shared" si="27"/>
        <v>0</v>
      </c>
      <c r="AH382" s="47">
        <f t="shared" si="29"/>
        <v>0</v>
      </c>
      <c r="AI382" s="47">
        <f t="shared" si="29"/>
        <v>0</v>
      </c>
      <c r="AJ382" s="47">
        <f t="shared" si="29"/>
        <v>0</v>
      </c>
    </row>
    <row r="383" spans="1:36" ht="14.45">
      <c r="A383" s="43" t="s">
        <v>689</v>
      </c>
      <c r="B383" s="43"/>
      <c r="C383" s="57">
        <v>11</v>
      </c>
      <c r="D383" s="57"/>
      <c r="E383" s="43" t="s">
        <v>718</v>
      </c>
      <c r="F383" s="43" t="s">
        <v>690</v>
      </c>
      <c r="G383" s="49" t="s">
        <v>46</v>
      </c>
      <c r="H383" s="43" t="s">
        <v>719</v>
      </c>
      <c r="I383" s="44">
        <v>45292</v>
      </c>
      <c r="J383" s="43" t="s">
        <v>48</v>
      </c>
      <c r="K383" s="43" t="s">
        <v>47</v>
      </c>
      <c r="L383" s="43" t="s">
        <v>49</v>
      </c>
      <c r="M383" s="43">
        <v>54</v>
      </c>
      <c r="N383" s="43" t="s">
        <v>50</v>
      </c>
      <c r="O383" s="43" t="s">
        <v>51</v>
      </c>
      <c r="P383" s="43" t="s">
        <v>52</v>
      </c>
      <c r="Q383" s="43"/>
      <c r="R383" s="43"/>
      <c r="S383" s="44">
        <v>42867</v>
      </c>
      <c r="T383" s="43">
        <v>2017</v>
      </c>
      <c r="U383" s="43">
        <f>VLOOKUP(E383,'[1]PIB Export Onderhoudsactiviteit'!$E$2:$AK$490,33,FALSE)</f>
        <v>689</v>
      </c>
      <c r="V383" s="43">
        <v>1</v>
      </c>
      <c r="W383" s="43" t="s">
        <v>53</v>
      </c>
      <c r="X383" s="43" t="s">
        <v>54</v>
      </c>
      <c r="Y383" s="7">
        <v>1</v>
      </c>
      <c r="Z383" s="46">
        <v>0</v>
      </c>
      <c r="AA383" s="47">
        <f t="shared" si="30"/>
        <v>0</v>
      </c>
      <c r="AB383" s="47">
        <f t="shared" si="28"/>
        <v>0</v>
      </c>
      <c r="AC383" s="47">
        <f t="shared" si="28"/>
        <v>0</v>
      </c>
      <c r="AD383" s="47">
        <f t="shared" si="27"/>
        <v>0</v>
      </c>
      <c r="AE383" s="47">
        <f t="shared" si="27"/>
        <v>0</v>
      </c>
      <c r="AF383" s="47">
        <f t="shared" si="27"/>
        <v>0</v>
      </c>
      <c r="AG383" s="47">
        <f t="shared" si="27"/>
        <v>0</v>
      </c>
      <c r="AH383" s="47">
        <f t="shared" si="29"/>
        <v>0</v>
      </c>
      <c r="AI383" s="47">
        <f t="shared" si="29"/>
        <v>0</v>
      </c>
      <c r="AJ383" s="47">
        <f t="shared" si="29"/>
        <v>0</v>
      </c>
    </row>
    <row r="384" spans="1:36" ht="14.45">
      <c r="A384" s="43" t="s">
        <v>689</v>
      </c>
      <c r="B384" s="43"/>
      <c r="C384" s="57">
        <v>12</v>
      </c>
      <c r="D384" s="57"/>
      <c r="E384" s="43" t="s">
        <v>720</v>
      </c>
      <c r="F384" s="43" t="s">
        <v>690</v>
      </c>
      <c r="G384" s="49" t="s">
        <v>46</v>
      </c>
      <c r="H384" s="43" t="s">
        <v>721</v>
      </c>
      <c r="I384" s="44">
        <v>45292</v>
      </c>
      <c r="J384" s="43" t="s">
        <v>48</v>
      </c>
      <c r="K384" s="43" t="s">
        <v>47</v>
      </c>
      <c r="L384" s="43" t="s">
        <v>49</v>
      </c>
      <c r="M384" s="43">
        <v>54</v>
      </c>
      <c r="N384" s="43" t="s">
        <v>50</v>
      </c>
      <c r="O384" s="43" t="s">
        <v>51</v>
      </c>
      <c r="P384" s="43" t="s">
        <v>52</v>
      </c>
      <c r="Q384" s="43"/>
      <c r="R384" s="43"/>
      <c r="S384" s="44">
        <v>42867</v>
      </c>
      <c r="T384" s="43">
        <v>2017</v>
      </c>
      <c r="U384" s="43">
        <f>VLOOKUP(E384,'[1]PIB Export Onderhoudsactiviteit'!$E$2:$AK$490,33,FALSE)</f>
        <v>704</v>
      </c>
      <c r="V384" s="43">
        <v>1</v>
      </c>
      <c r="W384" s="43" t="s">
        <v>53</v>
      </c>
      <c r="X384" s="43" t="s">
        <v>54</v>
      </c>
      <c r="Y384" s="7">
        <v>1</v>
      </c>
      <c r="Z384" s="46">
        <v>0</v>
      </c>
      <c r="AA384" s="47">
        <f t="shared" si="30"/>
        <v>0</v>
      </c>
      <c r="AB384" s="47">
        <f t="shared" si="28"/>
        <v>0</v>
      </c>
      <c r="AC384" s="47">
        <f t="shared" si="28"/>
        <v>0</v>
      </c>
      <c r="AD384" s="47">
        <f t="shared" si="27"/>
        <v>0</v>
      </c>
      <c r="AE384" s="47">
        <f t="shared" si="27"/>
        <v>0</v>
      </c>
      <c r="AF384" s="47">
        <f t="shared" si="27"/>
        <v>0</v>
      </c>
      <c r="AG384" s="47">
        <f t="shared" si="27"/>
        <v>0</v>
      </c>
      <c r="AH384" s="47">
        <f t="shared" si="29"/>
        <v>0</v>
      </c>
      <c r="AI384" s="47">
        <f t="shared" si="29"/>
        <v>0</v>
      </c>
      <c r="AJ384" s="47">
        <f t="shared" si="29"/>
        <v>0</v>
      </c>
    </row>
    <row r="385" spans="1:36" ht="14.45">
      <c r="A385" s="43" t="s">
        <v>689</v>
      </c>
      <c r="B385" s="43"/>
      <c r="C385" s="57" t="s">
        <v>686</v>
      </c>
      <c r="D385" s="57"/>
      <c r="E385" s="43" t="s">
        <v>722</v>
      </c>
      <c r="F385" s="43" t="s">
        <v>690</v>
      </c>
      <c r="G385" s="49" t="s">
        <v>46</v>
      </c>
      <c r="H385" s="43" t="s">
        <v>723</v>
      </c>
      <c r="I385" s="44">
        <v>45292</v>
      </c>
      <c r="J385" s="43" t="s">
        <v>48</v>
      </c>
      <c r="K385" s="43" t="s">
        <v>47</v>
      </c>
      <c r="L385" s="43" t="s">
        <v>49</v>
      </c>
      <c r="M385" s="43">
        <v>54</v>
      </c>
      <c r="N385" s="43" t="s">
        <v>50</v>
      </c>
      <c r="O385" s="43" t="s">
        <v>51</v>
      </c>
      <c r="P385" s="43" t="s">
        <v>52</v>
      </c>
      <c r="Q385" s="43"/>
      <c r="R385" s="43"/>
      <c r="S385" s="44">
        <v>42867</v>
      </c>
      <c r="T385" s="43">
        <v>2017</v>
      </c>
      <c r="U385" s="43">
        <f>VLOOKUP(E385,'[1]PIB Export Onderhoudsactiviteit'!$E$2:$AK$490,33,FALSE)</f>
        <v>472</v>
      </c>
      <c r="V385" s="43">
        <v>1</v>
      </c>
      <c r="W385" s="43" t="s">
        <v>53</v>
      </c>
      <c r="X385" s="43" t="s">
        <v>54</v>
      </c>
      <c r="Y385" s="7">
        <v>1</v>
      </c>
      <c r="Z385" s="46">
        <v>0</v>
      </c>
      <c r="AA385" s="47">
        <f t="shared" si="30"/>
        <v>0</v>
      </c>
      <c r="AB385" s="47">
        <f t="shared" si="28"/>
        <v>0</v>
      </c>
      <c r="AC385" s="47">
        <f t="shared" si="28"/>
        <v>0</v>
      </c>
      <c r="AD385" s="47">
        <f t="shared" si="27"/>
        <v>0</v>
      </c>
      <c r="AE385" s="47">
        <f t="shared" si="27"/>
        <v>0</v>
      </c>
      <c r="AF385" s="47">
        <f t="shared" si="27"/>
        <v>0</v>
      </c>
      <c r="AG385" s="47">
        <f t="shared" si="27"/>
        <v>0</v>
      </c>
      <c r="AH385" s="47">
        <f t="shared" si="29"/>
        <v>0</v>
      </c>
      <c r="AI385" s="47">
        <f t="shared" si="29"/>
        <v>0</v>
      </c>
      <c r="AJ385" s="47">
        <f t="shared" si="29"/>
        <v>0</v>
      </c>
    </row>
    <row r="386" spans="1:36" ht="14.45">
      <c r="A386" s="43" t="s">
        <v>724</v>
      </c>
      <c r="B386" s="43"/>
      <c r="C386" s="48" t="s">
        <v>102</v>
      </c>
      <c r="D386" s="43" t="s">
        <v>44</v>
      </c>
      <c r="E386" s="43" t="s">
        <v>725</v>
      </c>
      <c r="F386" s="43"/>
      <c r="G386" s="49" t="s">
        <v>46</v>
      </c>
      <c r="H386" s="43" t="s">
        <v>47</v>
      </c>
      <c r="I386" s="44">
        <v>45292</v>
      </c>
      <c r="J386" s="43" t="s">
        <v>48</v>
      </c>
      <c r="K386" s="43" t="s">
        <v>47</v>
      </c>
      <c r="L386" s="43" t="s">
        <v>49</v>
      </c>
      <c r="M386" s="43">
        <v>54</v>
      </c>
      <c r="N386" s="43" t="s">
        <v>50</v>
      </c>
      <c r="O386" s="43" t="s">
        <v>51</v>
      </c>
      <c r="P386" s="43" t="s">
        <v>52</v>
      </c>
      <c r="Q386" s="43"/>
      <c r="R386" s="43"/>
      <c r="S386" s="44">
        <v>42867</v>
      </c>
      <c r="T386" s="43">
        <v>2017</v>
      </c>
      <c r="U386" s="43">
        <f>VLOOKUP(E386,'[1]PIB Export Onderhoudsactiviteit'!$E$2:$AK$490,33,FALSE)</f>
        <v>5584</v>
      </c>
      <c r="V386" s="43">
        <v>1</v>
      </c>
      <c r="W386" s="43" t="s">
        <v>53</v>
      </c>
      <c r="X386" s="43" t="s">
        <v>54</v>
      </c>
      <c r="Y386" s="7">
        <v>1</v>
      </c>
      <c r="Z386" s="46">
        <v>0</v>
      </c>
      <c r="AA386" s="47">
        <f t="shared" si="30"/>
        <v>0</v>
      </c>
      <c r="AB386" s="47">
        <f t="shared" si="28"/>
        <v>0</v>
      </c>
      <c r="AC386" s="47">
        <f t="shared" si="28"/>
        <v>0</v>
      </c>
      <c r="AD386" s="47">
        <f t="shared" si="27"/>
        <v>0</v>
      </c>
      <c r="AE386" s="47">
        <f t="shared" si="27"/>
        <v>0</v>
      </c>
      <c r="AF386" s="47">
        <f t="shared" si="27"/>
        <v>0</v>
      </c>
      <c r="AG386" s="47">
        <f t="shared" si="27"/>
        <v>0</v>
      </c>
      <c r="AH386" s="47">
        <f t="shared" si="29"/>
        <v>0</v>
      </c>
      <c r="AI386" s="47">
        <f t="shared" si="29"/>
        <v>0</v>
      </c>
      <c r="AJ386" s="47">
        <f t="shared" si="29"/>
        <v>0</v>
      </c>
    </row>
    <row r="387" spans="1:36" ht="14.45">
      <c r="A387" s="43" t="s">
        <v>724</v>
      </c>
      <c r="B387" s="43"/>
      <c r="C387" s="57">
        <v>0</v>
      </c>
      <c r="D387" s="57"/>
      <c r="E387" s="43" t="s">
        <v>726</v>
      </c>
      <c r="F387" s="43" t="s">
        <v>725</v>
      </c>
      <c r="G387" s="49" t="s">
        <v>46</v>
      </c>
      <c r="H387" s="43" t="s">
        <v>727</v>
      </c>
      <c r="I387" s="44">
        <v>45292</v>
      </c>
      <c r="J387" s="43" t="s">
        <v>48</v>
      </c>
      <c r="K387" s="43" t="s">
        <v>47</v>
      </c>
      <c r="L387" s="43" t="s">
        <v>49</v>
      </c>
      <c r="M387" s="43">
        <v>54</v>
      </c>
      <c r="N387" s="43" t="s">
        <v>50</v>
      </c>
      <c r="O387" s="43" t="s">
        <v>51</v>
      </c>
      <c r="P387" s="43" t="s">
        <v>52</v>
      </c>
      <c r="Q387" s="43"/>
      <c r="R387" s="43"/>
      <c r="S387" s="44">
        <v>42867</v>
      </c>
      <c r="T387" s="43">
        <v>2017</v>
      </c>
      <c r="U387" s="43">
        <f>VLOOKUP(E387,'[1]PIB Export Onderhoudsactiviteit'!$E$2:$AK$490,33,FALSE)</f>
        <v>8</v>
      </c>
      <c r="V387" s="43">
        <v>1</v>
      </c>
      <c r="W387" s="43" t="s">
        <v>53</v>
      </c>
      <c r="X387" s="43" t="s">
        <v>54</v>
      </c>
      <c r="Y387" s="7">
        <v>1</v>
      </c>
      <c r="Z387" s="46">
        <v>0</v>
      </c>
      <c r="AA387" s="47">
        <f t="shared" si="30"/>
        <v>0</v>
      </c>
      <c r="AB387" s="47">
        <f t="shared" si="28"/>
        <v>0</v>
      </c>
      <c r="AC387" s="47">
        <f t="shared" si="28"/>
        <v>0</v>
      </c>
      <c r="AD387" s="47">
        <f t="shared" si="27"/>
        <v>0</v>
      </c>
      <c r="AE387" s="47">
        <f t="shared" si="27"/>
        <v>0</v>
      </c>
      <c r="AF387" s="47">
        <f t="shared" si="27"/>
        <v>0</v>
      </c>
      <c r="AG387" s="47">
        <f t="shared" si="27"/>
        <v>0</v>
      </c>
      <c r="AH387" s="47">
        <f t="shared" si="29"/>
        <v>0</v>
      </c>
      <c r="AI387" s="47">
        <f t="shared" si="29"/>
        <v>0</v>
      </c>
      <c r="AJ387" s="47">
        <f t="shared" si="29"/>
        <v>0</v>
      </c>
    </row>
    <row r="388" spans="1:36" ht="14.45">
      <c r="A388" s="43" t="s">
        <v>724</v>
      </c>
      <c r="B388" s="43"/>
      <c r="C388" s="57">
        <v>1</v>
      </c>
      <c r="D388" s="57"/>
      <c r="E388" s="43" t="s">
        <v>728</v>
      </c>
      <c r="F388" s="43" t="s">
        <v>725</v>
      </c>
      <c r="G388" s="49" t="s">
        <v>46</v>
      </c>
      <c r="H388" s="43" t="s">
        <v>729</v>
      </c>
      <c r="I388" s="44">
        <v>45292</v>
      </c>
      <c r="J388" s="43" t="s">
        <v>48</v>
      </c>
      <c r="K388" s="43" t="s">
        <v>47</v>
      </c>
      <c r="L388" s="43" t="s">
        <v>49</v>
      </c>
      <c r="M388" s="43">
        <v>54</v>
      </c>
      <c r="N388" s="43" t="s">
        <v>50</v>
      </c>
      <c r="O388" s="43" t="s">
        <v>51</v>
      </c>
      <c r="P388" s="43" t="s">
        <v>52</v>
      </c>
      <c r="Q388" s="43"/>
      <c r="R388" s="43"/>
      <c r="S388" s="44">
        <v>42867</v>
      </c>
      <c r="T388" s="43">
        <v>2017</v>
      </c>
      <c r="U388" s="43">
        <f>VLOOKUP(E388,'[1]PIB Export Onderhoudsactiviteit'!$E$2:$AK$490,33,FALSE)</f>
        <v>11</v>
      </c>
      <c r="V388" s="43">
        <v>1</v>
      </c>
      <c r="W388" s="43" t="s">
        <v>53</v>
      </c>
      <c r="X388" s="43" t="s">
        <v>54</v>
      </c>
      <c r="Y388" s="7">
        <v>1</v>
      </c>
      <c r="Z388" s="46">
        <v>0</v>
      </c>
      <c r="AA388" s="47">
        <f t="shared" si="30"/>
        <v>0</v>
      </c>
      <c r="AB388" s="47">
        <f t="shared" si="28"/>
        <v>0</v>
      </c>
      <c r="AC388" s="47">
        <f t="shared" si="28"/>
        <v>0</v>
      </c>
      <c r="AD388" s="47">
        <f t="shared" si="27"/>
        <v>0</v>
      </c>
      <c r="AE388" s="47">
        <f t="shared" si="27"/>
        <v>0</v>
      </c>
      <c r="AF388" s="47">
        <f t="shared" si="27"/>
        <v>0</v>
      </c>
      <c r="AG388" s="47">
        <f t="shared" si="27"/>
        <v>0</v>
      </c>
      <c r="AH388" s="47">
        <f t="shared" si="29"/>
        <v>0</v>
      </c>
      <c r="AI388" s="47">
        <f t="shared" si="29"/>
        <v>0</v>
      </c>
      <c r="AJ388" s="47">
        <f t="shared" si="29"/>
        <v>0</v>
      </c>
    </row>
    <row r="389" spans="1:36" ht="14.45">
      <c r="A389" s="43" t="s">
        <v>724</v>
      </c>
      <c r="B389" s="43"/>
      <c r="C389" s="57">
        <v>2</v>
      </c>
      <c r="D389" s="57"/>
      <c r="E389" s="43" t="s">
        <v>730</v>
      </c>
      <c r="F389" s="43" t="s">
        <v>725</v>
      </c>
      <c r="G389" s="49" t="s">
        <v>46</v>
      </c>
      <c r="H389" s="43" t="s">
        <v>731</v>
      </c>
      <c r="I389" s="44">
        <v>45292</v>
      </c>
      <c r="J389" s="43" t="s">
        <v>48</v>
      </c>
      <c r="K389" s="43" t="s">
        <v>47</v>
      </c>
      <c r="L389" s="43" t="s">
        <v>49</v>
      </c>
      <c r="M389" s="43">
        <v>54</v>
      </c>
      <c r="N389" s="43" t="s">
        <v>50</v>
      </c>
      <c r="O389" s="43" t="s">
        <v>51</v>
      </c>
      <c r="P389" s="43" t="s">
        <v>52</v>
      </c>
      <c r="Q389" s="43"/>
      <c r="R389" s="43"/>
      <c r="S389" s="44">
        <v>42867</v>
      </c>
      <c r="T389" s="43">
        <v>2017</v>
      </c>
      <c r="U389" s="43">
        <f>VLOOKUP(E389,'[1]PIB Export Onderhoudsactiviteit'!$E$2:$AK$490,33,FALSE)</f>
        <v>286</v>
      </c>
      <c r="V389" s="43">
        <v>1</v>
      </c>
      <c r="W389" s="43" t="s">
        <v>53</v>
      </c>
      <c r="X389" s="43" t="s">
        <v>54</v>
      </c>
      <c r="Y389" s="7">
        <v>1</v>
      </c>
      <c r="Z389" s="46">
        <v>0</v>
      </c>
      <c r="AA389" s="47">
        <f t="shared" si="30"/>
        <v>0</v>
      </c>
      <c r="AB389" s="47">
        <f t="shared" si="28"/>
        <v>0</v>
      </c>
      <c r="AC389" s="47">
        <f t="shared" si="28"/>
        <v>0</v>
      </c>
      <c r="AD389" s="47">
        <f t="shared" si="27"/>
        <v>0</v>
      </c>
      <c r="AE389" s="47">
        <f t="shared" si="27"/>
        <v>0</v>
      </c>
      <c r="AF389" s="47">
        <f t="shared" si="27"/>
        <v>0</v>
      </c>
      <c r="AG389" s="47">
        <f t="shared" si="27"/>
        <v>0</v>
      </c>
      <c r="AH389" s="47">
        <f t="shared" si="29"/>
        <v>0</v>
      </c>
      <c r="AI389" s="47">
        <f t="shared" si="29"/>
        <v>0</v>
      </c>
      <c r="AJ389" s="47">
        <f t="shared" si="29"/>
        <v>0</v>
      </c>
    </row>
    <row r="390" spans="1:36" ht="14.45">
      <c r="A390" s="43" t="s">
        <v>724</v>
      </c>
      <c r="B390" s="43"/>
      <c r="C390" s="57">
        <v>3</v>
      </c>
      <c r="D390" s="57"/>
      <c r="E390" s="43" t="s">
        <v>732</v>
      </c>
      <c r="F390" s="43" t="s">
        <v>725</v>
      </c>
      <c r="G390" s="49" t="s">
        <v>46</v>
      </c>
      <c r="H390" s="43" t="s">
        <v>733</v>
      </c>
      <c r="I390" s="44">
        <v>45292</v>
      </c>
      <c r="J390" s="43" t="s">
        <v>48</v>
      </c>
      <c r="K390" s="43" t="s">
        <v>47</v>
      </c>
      <c r="L390" s="43" t="s">
        <v>49</v>
      </c>
      <c r="M390" s="43">
        <v>54</v>
      </c>
      <c r="N390" s="43" t="s">
        <v>50</v>
      </c>
      <c r="O390" s="43" t="s">
        <v>51</v>
      </c>
      <c r="P390" s="43" t="s">
        <v>52</v>
      </c>
      <c r="Q390" s="43"/>
      <c r="R390" s="43"/>
      <c r="S390" s="44">
        <v>42867</v>
      </c>
      <c r="T390" s="43">
        <v>2017</v>
      </c>
      <c r="U390" s="43">
        <f>VLOOKUP(E390,'[1]PIB Export Onderhoudsactiviteit'!$E$2:$AK$490,33,FALSE)</f>
        <v>517</v>
      </c>
      <c r="V390" s="43">
        <v>1</v>
      </c>
      <c r="W390" s="43" t="s">
        <v>53</v>
      </c>
      <c r="X390" s="43" t="s">
        <v>54</v>
      </c>
      <c r="Y390" s="7">
        <v>1</v>
      </c>
      <c r="Z390" s="46">
        <v>0</v>
      </c>
      <c r="AA390" s="47">
        <f t="shared" si="30"/>
        <v>0</v>
      </c>
      <c r="AB390" s="47">
        <f t="shared" si="28"/>
        <v>0</v>
      </c>
      <c r="AC390" s="47">
        <f t="shared" si="28"/>
        <v>0</v>
      </c>
      <c r="AD390" s="47">
        <f t="shared" si="28"/>
        <v>0</v>
      </c>
      <c r="AE390" s="47">
        <f t="shared" si="28"/>
        <v>0</v>
      </c>
      <c r="AF390" s="47">
        <f t="shared" si="28"/>
        <v>0</v>
      </c>
      <c r="AG390" s="47">
        <f t="shared" si="28"/>
        <v>0</v>
      </c>
      <c r="AH390" s="47">
        <f t="shared" si="29"/>
        <v>0</v>
      </c>
      <c r="AI390" s="47">
        <f t="shared" si="29"/>
        <v>0</v>
      </c>
      <c r="AJ390" s="47">
        <f t="shared" si="29"/>
        <v>0</v>
      </c>
    </row>
    <row r="391" spans="1:36" ht="14.45">
      <c r="A391" s="43" t="s">
        <v>724</v>
      </c>
      <c r="B391" s="43"/>
      <c r="C391" s="57">
        <v>4</v>
      </c>
      <c r="D391" s="57"/>
      <c r="E391" s="43" t="s">
        <v>734</v>
      </c>
      <c r="F391" s="43" t="s">
        <v>725</v>
      </c>
      <c r="G391" s="49" t="s">
        <v>46</v>
      </c>
      <c r="H391" s="43" t="s">
        <v>735</v>
      </c>
      <c r="I391" s="44">
        <v>45292</v>
      </c>
      <c r="J391" s="43" t="s">
        <v>48</v>
      </c>
      <c r="K391" s="43" t="s">
        <v>47</v>
      </c>
      <c r="L391" s="43" t="s">
        <v>49</v>
      </c>
      <c r="M391" s="43">
        <v>54</v>
      </c>
      <c r="N391" s="43" t="s">
        <v>50</v>
      </c>
      <c r="O391" s="43" t="s">
        <v>51</v>
      </c>
      <c r="P391" s="43" t="s">
        <v>52</v>
      </c>
      <c r="Q391" s="43"/>
      <c r="R391" s="43"/>
      <c r="S391" s="44">
        <v>42867</v>
      </c>
      <c r="T391" s="43">
        <v>2017</v>
      </c>
      <c r="U391" s="43">
        <f>VLOOKUP(E391,'[1]PIB Export Onderhoudsactiviteit'!$E$2:$AK$490,33,FALSE)</f>
        <v>1073</v>
      </c>
      <c r="V391" s="43">
        <v>1</v>
      </c>
      <c r="W391" s="43" t="s">
        <v>53</v>
      </c>
      <c r="X391" s="43" t="s">
        <v>54</v>
      </c>
      <c r="Y391" s="7">
        <v>1</v>
      </c>
      <c r="Z391" s="46">
        <v>0</v>
      </c>
      <c r="AA391" s="47">
        <f t="shared" si="30"/>
        <v>0</v>
      </c>
      <c r="AB391" s="47">
        <f t="shared" ref="AA391:AD454" si="31">$Z391*$V391*$Y391</f>
        <v>0</v>
      </c>
      <c r="AC391" s="47">
        <f t="shared" si="31"/>
        <v>0</v>
      </c>
      <c r="AD391" s="47">
        <f t="shared" si="31"/>
        <v>0</v>
      </c>
      <c r="AE391" s="47">
        <f t="shared" ref="AE391:AI454" si="32">$Z391*$V391*$Y391</f>
        <v>0</v>
      </c>
      <c r="AF391" s="47">
        <f t="shared" si="32"/>
        <v>0</v>
      </c>
      <c r="AG391" s="47">
        <f t="shared" si="32"/>
        <v>0</v>
      </c>
      <c r="AH391" s="47">
        <f t="shared" si="29"/>
        <v>0</v>
      </c>
      <c r="AI391" s="47">
        <f t="shared" si="29"/>
        <v>0</v>
      </c>
      <c r="AJ391" s="47">
        <f t="shared" si="29"/>
        <v>0</v>
      </c>
    </row>
    <row r="392" spans="1:36" ht="14.45">
      <c r="A392" s="43" t="s">
        <v>724</v>
      </c>
      <c r="B392" s="43"/>
      <c r="C392" s="57">
        <v>5</v>
      </c>
      <c r="D392" s="57"/>
      <c r="E392" s="43" t="s">
        <v>736</v>
      </c>
      <c r="F392" s="43" t="s">
        <v>725</v>
      </c>
      <c r="G392" s="49" t="s">
        <v>46</v>
      </c>
      <c r="H392" s="43" t="s">
        <v>737</v>
      </c>
      <c r="I392" s="44">
        <v>45292</v>
      </c>
      <c r="J392" s="43" t="s">
        <v>48</v>
      </c>
      <c r="K392" s="43" t="s">
        <v>47</v>
      </c>
      <c r="L392" s="43" t="s">
        <v>49</v>
      </c>
      <c r="M392" s="43">
        <v>54</v>
      </c>
      <c r="N392" s="43" t="s">
        <v>50</v>
      </c>
      <c r="O392" s="43" t="s">
        <v>51</v>
      </c>
      <c r="P392" s="43" t="s">
        <v>52</v>
      </c>
      <c r="Q392" s="43"/>
      <c r="R392" s="43"/>
      <c r="S392" s="44">
        <v>42867</v>
      </c>
      <c r="T392" s="43">
        <v>2017</v>
      </c>
      <c r="U392" s="43">
        <f>VLOOKUP(E392,'[1]PIB Export Onderhoudsactiviteit'!$E$2:$AK$490,33,FALSE)</f>
        <v>539</v>
      </c>
      <c r="V392" s="43">
        <v>1</v>
      </c>
      <c r="W392" s="43" t="s">
        <v>53</v>
      </c>
      <c r="X392" s="43" t="s">
        <v>54</v>
      </c>
      <c r="Y392" s="7">
        <v>1</v>
      </c>
      <c r="Z392" s="46">
        <v>0</v>
      </c>
      <c r="AA392" s="47">
        <f t="shared" si="30"/>
        <v>0</v>
      </c>
      <c r="AB392" s="47">
        <f t="shared" si="31"/>
        <v>0</v>
      </c>
      <c r="AC392" s="47">
        <f t="shared" si="31"/>
        <v>0</v>
      </c>
      <c r="AD392" s="47">
        <f t="shared" si="31"/>
        <v>0</v>
      </c>
      <c r="AE392" s="47">
        <f t="shared" si="32"/>
        <v>0</v>
      </c>
      <c r="AF392" s="47">
        <f t="shared" si="32"/>
        <v>0</v>
      </c>
      <c r="AG392" s="47">
        <f t="shared" si="32"/>
        <v>0</v>
      </c>
      <c r="AH392" s="47">
        <f t="shared" si="29"/>
        <v>0</v>
      </c>
      <c r="AI392" s="47">
        <f t="shared" si="29"/>
        <v>0</v>
      </c>
      <c r="AJ392" s="47">
        <f t="shared" si="29"/>
        <v>0</v>
      </c>
    </row>
    <row r="393" spans="1:36" ht="14.45">
      <c r="A393" s="43" t="s">
        <v>724</v>
      </c>
      <c r="B393" s="43"/>
      <c r="C393" s="57">
        <v>6</v>
      </c>
      <c r="D393" s="57"/>
      <c r="E393" s="43" t="s">
        <v>738</v>
      </c>
      <c r="F393" s="43" t="s">
        <v>725</v>
      </c>
      <c r="G393" s="49" t="s">
        <v>46</v>
      </c>
      <c r="H393" s="43" t="s">
        <v>739</v>
      </c>
      <c r="I393" s="44">
        <v>45292</v>
      </c>
      <c r="J393" s="43" t="s">
        <v>48</v>
      </c>
      <c r="K393" s="43" t="s">
        <v>47</v>
      </c>
      <c r="L393" s="43" t="s">
        <v>49</v>
      </c>
      <c r="M393" s="43">
        <v>54</v>
      </c>
      <c r="N393" s="43" t="s">
        <v>50</v>
      </c>
      <c r="O393" s="43" t="s">
        <v>51</v>
      </c>
      <c r="P393" s="43" t="s">
        <v>52</v>
      </c>
      <c r="Q393" s="43"/>
      <c r="R393" s="43"/>
      <c r="S393" s="44">
        <v>42867</v>
      </c>
      <c r="T393" s="43">
        <v>2017</v>
      </c>
      <c r="U393" s="43">
        <f>VLOOKUP(E393,'[1]PIB Export Onderhoudsactiviteit'!$E$2:$AK$490,33,FALSE)</f>
        <v>2041</v>
      </c>
      <c r="V393" s="43">
        <v>1</v>
      </c>
      <c r="W393" s="43" t="s">
        <v>53</v>
      </c>
      <c r="X393" s="43" t="s">
        <v>54</v>
      </c>
      <c r="Y393" s="7">
        <v>1</v>
      </c>
      <c r="Z393" s="46">
        <v>0</v>
      </c>
      <c r="AA393" s="47">
        <f t="shared" si="30"/>
        <v>0</v>
      </c>
      <c r="AB393" s="47">
        <f t="shared" si="31"/>
        <v>0</v>
      </c>
      <c r="AC393" s="47">
        <f t="shared" si="31"/>
        <v>0</v>
      </c>
      <c r="AD393" s="47">
        <f t="shared" si="31"/>
        <v>0</v>
      </c>
      <c r="AE393" s="47">
        <f t="shared" si="32"/>
        <v>0</v>
      </c>
      <c r="AF393" s="47">
        <f t="shared" si="32"/>
        <v>0</v>
      </c>
      <c r="AG393" s="47">
        <f t="shared" si="32"/>
        <v>0</v>
      </c>
      <c r="AH393" s="47">
        <f t="shared" si="32"/>
        <v>0</v>
      </c>
      <c r="AI393" s="47">
        <f t="shared" si="32"/>
        <v>0</v>
      </c>
      <c r="AJ393" s="47">
        <f t="shared" ref="AJ393:AJ456" si="33">$Z393*$V393*$Y393</f>
        <v>0</v>
      </c>
    </row>
    <row r="394" spans="1:36" ht="14.45">
      <c r="A394" s="43" t="s">
        <v>724</v>
      </c>
      <c r="B394" s="43" t="s">
        <v>740</v>
      </c>
      <c r="C394" s="57">
        <v>7</v>
      </c>
      <c r="D394" s="57"/>
      <c r="E394" s="43" t="s">
        <v>741</v>
      </c>
      <c r="F394" s="43"/>
      <c r="G394" s="49" t="s">
        <v>46</v>
      </c>
      <c r="H394" s="43" t="s">
        <v>538</v>
      </c>
      <c r="I394" s="44">
        <v>45292</v>
      </c>
      <c r="J394" s="43" t="s">
        <v>58</v>
      </c>
      <c r="K394" s="43" t="s">
        <v>59</v>
      </c>
      <c r="L394" s="43"/>
      <c r="M394" s="43">
        <v>54</v>
      </c>
      <c r="N394" s="43" t="s">
        <v>50</v>
      </c>
      <c r="O394" s="43" t="s">
        <v>60</v>
      </c>
      <c r="P394" s="43" t="s">
        <v>61</v>
      </c>
      <c r="Q394" s="43"/>
      <c r="R394" s="43"/>
      <c r="S394" s="44">
        <v>43101</v>
      </c>
      <c r="T394" s="43">
        <v>2017</v>
      </c>
      <c r="U394" s="43">
        <f>VLOOKUP(E394,'[1]PIB Export Onderhoudsactiviteit'!$E$2:$AK$490,33,FALSE)</f>
        <v>0</v>
      </c>
      <c r="V394" s="43">
        <v>1</v>
      </c>
      <c r="W394" s="43" t="s">
        <v>64</v>
      </c>
      <c r="X394" s="43" t="s">
        <v>54</v>
      </c>
      <c r="Y394" s="7">
        <v>1</v>
      </c>
      <c r="Z394" s="46">
        <v>0</v>
      </c>
      <c r="AA394" s="47">
        <f t="shared" si="30"/>
        <v>0</v>
      </c>
      <c r="AB394" s="47">
        <f t="shared" si="31"/>
        <v>0</v>
      </c>
      <c r="AC394" s="47">
        <f t="shared" si="31"/>
        <v>0</v>
      </c>
      <c r="AD394" s="47">
        <f t="shared" si="31"/>
        <v>0</v>
      </c>
      <c r="AE394" s="47">
        <f t="shared" si="32"/>
        <v>0</v>
      </c>
      <c r="AF394" s="47">
        <f t="shared" si="32"/>
        <v>0</v>
      </c>
      <c r="AG394" s="47">
        <f t="shared" si="32"/>
        <v>0</v>
      </c>
      <c r="AH394" s="47">
        <f t="shared" si="32"/>
        <v>0</v>
      </c>
      <c r="AI394" s="47">
        <f t="shared" ref="AI394:AJ457" si="34">$Z394*$V394*$Y394</f>
        <v>0</v>
      </c>
      <c r="AJ394" s="47">
        <f t="shared" si="33"/>
        <v>0</v>
      </c>
    </row>
    <row r="395" spans="1:36" ht="14.45">
      <c r="A395" s="43" t="s">
        <v>724</v>
      </c>
      <c r="B395" s="43" t="s">
        <v>740</v>
      </c>
      <c r="C395" s="57">
        <v>7</v>
      </c>
      <c r="D395" s="57"/>
      <c r="E395" s="43" t="s">
        <v>742</v>
      </c>
      <c r="F395" s="43"/>
      <c r="G395" s="49" t="s">
        <v>46</v>
      </c>
      <c r="H395" s="43" t="s">
        <v>543</v>
      </c>
      <c r="I395" s="44">
        <v>45292</v>
      </c>
      <c r="J395" s="43" t="s">
        <v>58</v>
      </c>
      <c r="K395" s="43" t="s">
        <v>59</v>
      </c>
      <c r="L395" s="43"/>
      <c r="M395" s="43">
        <v>54</v>
      </c>
      <c r="N395" s="43" t="s">
        <v>50</v>
      </c>
      <c r="O395" s="43" t="s">
        <v>60</v>
      </c>
      <c r="P395" s="43" t="s">
        <v>61</v>
      </c>
      <c r="Q395" s="43"/>
      <c r="R395" s="43"/>
      <c r="S395" s="44">
        <v>43101</v>
      </c>
      <c r="T395" s="43">
        <v>2017</v>
      </c>
      <c r="U395" s="43">
        <f>VLOOKUP(E395,'[1]PIB Export Onderhoudsactiviteit'!$E$2:$AK$490,33,FALSE)</f>
        <v>0</v>
      </c>
      <c r="V395" s="43">
        <v>1</v>
      </c>
      <c r="W395" s="43" t="s">
        <v>64</v>
      </c>
      <c r="X395" s="43" t="s">
        <v>54</v>
      </c>
      <c r="Y395" s="7">
        <v>1</v>
      </c>
      <c r="Z395" s="46">
        <v>0</v>
      </c>
      <c r="AA395" s="47">
        <f t="shared" si="30"/>
        <v>0</v>
      </c>
      <c r="AB395" s="47">
        <f t="shared" si="31"/>
        <v>0</v>
      </c>
      <c r="AC395" s="47">
        <f t="shared" si="31"/>
        <v>0</v>
      </c>
      <c r="AD395" s="47">
        <f t="shared" si="31"/>
        <v>0</v>
      </c>
      <c r="AE395" s="47">
        <f t="shared" si="32"/>
        <v>0</v>
      </c>
      <c r="AF395" s="47">
        <f t="shared" si="32"/>
        <v>0</v>
      </c>
      <c r="AG395" s="47">
        <f t="shared" si="32"/>
        <v>0</v>
      </c>
      <c r="AH395" s="47">
        <f t="shared" si="32"/>
        <v>0</v>
      </c>
      <c r="AI395" s="47">
        <f t="shared" si="34"/>
        <v>0</v>
      </c>
      <c r="AJ395" s="47">
        <f t="shared" si="33"/>
        <v>0</v>
      </c>
    </row>
    <row r="396" spans="1:36" ht="14.45">
      <c r="A396" s="43" t="s">
        <v>724</v>
      </c>
      <c r="B396" s="43" t="s">
        <v>740</v>
      </c>
      <c r="C396" s="57">
        <v>7</v>
      </c>
      <c r="D396" s="57"/>
      <c r="E396" s="43" t="s">
        <v>743</v>
      </c>
      <c r="F396" s="43"/>
      <c r="G396" s="49" t="s">
        <v>46</v>
      </c>
      <c r="H396" s="43" t="s">
        <v>541</v>
      </c>
      <c r="I396" s="44">
        <v>45292</v>
      </c>
      <c r="J396" s="43" t="s">
        <v>58</v>
      </c>
      <c r="K396" s="43" t="s">
        <v>59</v>
      </c>
      <c r="L396" s="43"/>
      <c r="M396" s="43">
        <v>54</v>
      </c>
      <c r="N396" s="43" t="s">
        <v>50</v>
      </c>
      <c r="O396" s="43" t="s">
        <v>60</v>
      </c>
      <c r="P396" s="43" t="s">
        <v>61</v>
      </c>
      <c r="Q396" s="43"/>
      <c r="R396" s="43"/>
      <c r="S396" s="44">
        <v>43101</v>
      </c>
      <c r="T396" s="43">
        <v>2017</v>
      </c>
      <c r="U396" s="43">
        <f>VLOOKUP(E396,'[1]PIB Export Onderhoudsactiviteit'!$E$2:$AK$490,33,FALSE)</f>
        <v>0</v>
      </c>
      <c r="V396" s="43">
        <v>1</v>
      </c>
      <c r="W396" s="43" t="s">
        <v>64</v>
      </c>
      <c r="X396" s="43" t="s">
        <v>54</v>
      </c>
      <c r="Y396" s="7">
        <v>1</v>
      </c>
      <c r="Z396" s="46">
        <v>0</v>
      </c>
      <c r="AA396" s="47">
        <f t="shared" si="30"/>
        <v>0</v>
      </c>
      <c r="AB396" s="47">
        <f t="shared" si="31"/>
        <v>0</v>
      </c>
      <c r="AC396" s="47">
        <f t="shared" si="31"/>
        <v>0</v>
      </c>
      <c r="AD396" s="47">
        <f t="shared" si="31"/>
        <v>0</v>
      </c>
      <c r="AE396" s="47">
        <f t="shared" si="32"/>
        <v>0</v>
      </c>
      <c r="AF396" s="47">
        <f t="shared" si="32"/>
        <v>0</v>
      </c>
      <c r="AG396" s="47">
        <f t="shared" si="32"/>
        <v>0</v>
      </c>
      <c r="AH396" s="47">
        <f t="shared" si="32"/>
        <v>0</v>
      </c>
      <c r="AI396" s="47">
        <f t="shared" si="34"/>
        <v>0</v>
      </c>
      <c r="AJ396" s="47">
        <f t="shared" si="33"/>
        <v>0</v>
      </c>
    </row>
    <row r="397" spans="1:36" ht="14.45">
      <c r="A397" s="43" t="s">
        <v>724</v>
      </c>
      <c r="B397" s="43"/>
      <c r="C397" s="57">
        <v>7</v>
      </c>
      <c r="D397" s="57"/>
      <c r="E397" s="43" t="s">
        <v>744</v>
      </c>
      <c r="F397" s="43" t="s">
        <v>725</v>
      </c>
      <c r="G397" s="49" t="s">
        <v>46</v>
      </c>
      <c r="H397" s="43" t="s">
        <v>745</v>
      </c>
      <c r="I397" s="44">
        <v>45292</v>
      </c>
      <c r="J397" s="43" t="s">
        <v>48</v>
      </c>
      <c r="K397" s="43" t="s">
        <v>47</v>
      </c>
      <c r="L397" s="43" t="s">
        <v>49</v>
      </c>
      <c r="M397" s="43">
        <v>54</v>
      </c>
      <c r="N397" s="43" t="s">
        <v>50</v>
      </c>
      <c r="O397" s="43" t="s">
        <v>51</v>
      </c>
      <c r="P397" s="43" t="s">
        <v>52</v>
      </c>
      <c r="Q397" s="43"/>
      <c r="R397" s="43"/>
      <c r="S397" s="44">
        <v>42867</v>
      </c>
      <c r="T397" s="43">
        <v>2017</v>
      </c>
      <c r="U397" s="43">
        <f>VLOOKUP(E397,'[1]PIB Export Onderhoudsactiviteit'!$E$2:$AK$490,33,FALSE)</f>
        <v>622</v>
      </c>
      <c r="V397" s="43">
        <v>1</v>
      </c>
      <c r="W397" s="43" t="s">
        <v>53</v>
      </c>
      <c r="X397" s="43" t="s">
        <v>54</v>
      </c>
      <c r="Y397" s="7">
        <v>1</v>
      </c>
      <c r="Z397" s="46">
        <v>0</v>
      </c>
      <c r="AA397" s="47">
        <f t="shared" si="30"/>
        <v>0</v>
      </c>
      <c r="AB397" s="47">
        <f t="shared" si="31"/>
        <v>0</v>
      </c>
      <c r="AC397" s="47">
        <f t="shared" si="31"/>
        <v>0</v>
      </c>
      <c r="AD397" s="47">
        <f t="shared" si="31"/>
        <v>0</v>
      </c>
      <c r="AE397" s="47">
        <f t="shared" si="32"/>
        <v>0</v>
      </c>
      <c r="AF397" s="47">
        <f t="shared" si="32"/>
        <v>0</v>
      </c>
      <c r="AG397" s="47">
        <f t="shared" si="32"/>
        <v>0</v>
      </c>
      <c r="AH397" s="47">
        <f t="shared" si="32"/>
        <v>0</v>
      </c>
      <c r="AI397" s="47">
        <f t="shared" si="34"/>
        <v>0</v>
      </c>
      <c r="AJ397" s="47">
        <f t="shared" si="33"/>
        <v>0</v>
      </c>
    </row>
    <row r="398" spans="1:36" ht="14.45">
      <c r="A398" s="43" t="s">
        <v>724</v>
      </c>
      <c r="B398" s="43"/>
      <c r="C398" s="57" t="s">
        <v>686</v>
      </c>
      <c r="D398" s="57"/>
      <c r="E398" s="43" t="s">
        <v>746</v>
      </c>
      <c r="F398" s="43" t="s">
        <v>725</v>
      </c>
      <c r="G398" s="49" t="s">
        <v>46</v>
      </c>
      <c r="H398" s="43" t="s">
        <v>747</v>
      </c>
      <c r="I398" s="44">
        <v>45292</v>
      </c>
      <c r="J398" s="43" t="s">
        <v>48</v>
      </c>
      <c r="K398" s="43" t="s">
        <v>47</v>
      </c>
      <c r="L398" s="43" t="s">
        <v>49</v>
      </c>
      <c r="M398" s="43">
        <v>54</v>
      </c>
      <c r="N398" s="43" t="s">
        <v>50</v>
      </c>
      <c r="O398" s="43" t="s">
        <v>51</v>
      </c>
      <c r="P398" s="43" t="s">
        <v>52</v>
      </c>
      <c r="Q398" s="43"/>
      <c r="R398" s="43"/>
      <c r="S398" s="44">
        <v>42867</v>
      </c>
      <c r="T398" s="43">
        <v>2017</v>
      </c>
      <c r="U398" s="43">
        <f>VLOOKUP(E398,'[1]PIB Export Onderhoudsactiviteit'!$E$2:$AK$490,33,FALSE)</f>
        <v>487</v>
      </c>
      <c r="V398" s="43">
        <v>1</v>
      </c>
      <c r="W398" s="43" t="s">
        <v>53</v>
      </c>
      <c r="X398" s="43" t="s">
        <v>54</v>
      </c>
      <c r="Y398" s="7">
        <v>1</v>
      </c>
      <c r="Z398" s="46">
        <v>0</v>
      </c>
      <c r="AA398" s="47">
        <f t="shared" si="30"/>
        <v>0</v>
      </c>
      <c r="AB398" s="47">
        <f t="shared" si="31"/>
        <v>0</v>
      </c>
      <c r="AC398" s="47">
        <f t="shared" si="31"/>
        <v>0</v>
      </c>
      <c r="AD398" s="47">
        <f t="shared" si="31"/>
        <v>0</v>
      </c>
      <c r="AE398" s="47">
        <f t="shared" si="32"/>
        <v>0</v>
      </c>
      <c r="AF398" s="47">
        <f t="shared" si="32"/>
        <v>0</v>
      </c>
      <c r="AG398" s="47">
        <f t="shared" si="32"/>
        <v>0</v>
      </c>
      <c r="AH398" s="47">
        <f t="shared" si="32"/>
        <v>0</v>
      </c>
      <c r="AI398" s="47">
        <f t="shared" si="34"/>
        <v>0</v>
      </c>
      <c r="AJ398" s="47">
        <f t="shared" si="33"/>
        <v>0</v>
      </c>
    </row>
    <row r="399" spans="1:36" ht="14.45">
      <c r="A399" s="43" t="s">
        <v>748</v>
      </c>
      <c r="B399" s="43"/>
      <c r="C399" s="48" t="s">
        <v>102</v>
      </c>
      <c r="D399" s="43" t="s">
        <v>44</v>
      </c>
      <c r="E399" s="43" t="s">
        <v>749</v>
      </c>
      <c r="F399" s="43"/>
      <c r="G399" s="49" t="s">
        <v>46</v>
      </c>
      <c r="H399" s="43" t="s">
        <v>47</v>
      </c>
      <c r="I399" s="44">
        <v>45292</v>
      </c>
      <c r="J399" s="43" t="s">
        <v>48</v>
      </c>
      <c r="K399" s="43" t="s">
        <v>47</v>
      </c>
      <c r="L399" s="43" t="s">
        <v>49</v>
      </c>
      <c r="M399" s="43">
        <v>54</v>
      </c>
      <c r="N399" s="43" t="s">
        <v>50</v>
      </c>
      <c r="O399" s="43" t="s">
        <v>51</v>
      </c>
      <c r="P399" s="43" t="s">
        <v>52</v>
      </c>
      <c r="Q399" s="43"/>
      <c r="R399" s="43"/>
      <c r="S399" s="44">
        <v>42867</v>
      </c>
      <c r="T399" s="43">
        <v>2017</v>
      </c>
      <c r="U399" s="43">
        <f>VLOOKUP(E399,'[1]PIB Export Onderhoudsactiviteit'!$E$2:$AK$490,33,FALSE)</f>
        <v>3281</v>
      </c>
      <c r="V399" s="43">
        <v>1</v>
      </c>
      <c r="W399" s="43" t="s">
        <v>53</v>
      </c>
      <c r="X399" s="43" t="s">
        <v>54</v>
      </c>
      <c r="Y399" s="7">
        <v>1</v>
      </c>
      <c r="Z399" s="46">
        <v>0</v>
      </c>
      <c r="AA399" s="47">
        <f t="shared" si="30"/>
        <v>0</v>
      </c>
      <c r="AB399" s="47">
        <f t="shared" si="31"/>
        <v>0</v>
      </c>
      <c r="AC399" s="47">
        <f t="shared" si="31"/>
        <v>0</v>
      </c>
      <c r="AD399" s="47">
        <f t="shared" si="31"/>
        <v>0</v>
      </c>
      <c r="AE399" s="47">
        <f t="shared" si="32"/>
        <v>0</v>
      </c>
      <c r="AF399" s="47">
        <f t="shared" si="32"/>
        <v>0</v>
      </c>
      <c r="AG399" s="47">
        <f t="shared" si="32"/>
        <v>0</v>
      </c>
      <c r="AH399" s="47">
        <f t="shared" si="32"/>
        <v>0</v>
      </c>
      <c r="AI399" s="47">
        <f t="shared" si="34"/>
        <v>0</v>
      </c>
      <c r="AJ399" s="47">
        <f t="shared" si="33"/>
        <v>0</v>
      </c>
    </row>
    <row r="400" spans="1:36" ht="14.45">
      <c r="A400" s="43" t="s">
        <v>748</v>
      </c>
      <c r="B400" s="43"/>
      <c r="C400" s="57">
        <v>0</v>
      </c>
      <c r="D400" s="57"/>
      <c r="E400" s="43" t="s">
        <v>750</v>
      </c>
      <c r="F400" s="43" t="s">
        <v>749</v>
      </c>
      <c r="G400" s="49" t="s">
        <v>46</v>
      </c>
      <c r="H400" s="43" t="s">
        <v>751</v>
      </c>
      <c r="I400" s="44">
        <v>45292</v>
      </c>
      <c r="J400" s="43" t="s">
        <v>48</v>
      </c>
      <c r="K400" s="43" t="s">
        <v>47</v>
      </c>
      <c r="L400" s="43" t="s">
        <v>49</v>
      </c>
      <c r="M400" s="43">
        <v>54</v>
      </c>
      <c r="N400" s="43" t="s">
        <v>50</v>
      </c>
      <c r="O400" s="43" t="s">
        <v>51</v>
      </c>
      <c r="P400" s="43" t="s">
        <v>52</v>
      </c>
      <c r="Q400" s="43"/>
      <c r="R400" s="43"/>
      <c r="S400" s="44">
        <v>42867</v>
      </c>
      <c r="T400" s="43">
        <v>2017</v>
      </c>
      <c r="U400" s="43">
        <f>VLOOKUP(E400,'[1]PIB Export Onderhoudsactiviteit'!$E$2:$AK$490,33,FALSE)</f>
        <v>10</v>
      </c>
      <c r="V400" s="43">
        <v>1</v>
      </c>
      <c r="W400" s="43" t="s">
        <v>53</v>
      </c>
      <c r="X400" s="43" t="s">
        <v>54</v>
      </c>
      <c r="Y400" s="7">
        <v>1</v>
      </c>
      <c r="Z400" s="46">
        <v>0</v>
      </c>
      <c r="AA400" s="47">
        <f t="shared" si="30"/>
        <v>0</v>
      </c>
      <c r="AB400" s="47">
        <f t="shared" si="31"/>
        <v>0</v>
      </c>
      <c r="AC400" s="47">
        <f t="shared" si="31"/>
        <v>0</v>
      </c>
      <c r="AD400" s="47">
        <f t="shared" si="31"/>
        <v>0</v>
      </c>
      <c r="AE400" s="47">
        <f t="shared" si="32"/>
        <v>0</v>
      </c>
      <c r="AF400" s="47">
        <f t="shared" si="32"/>
        <v>0</v>
      </c>
      <c r="AG400" s="47">
        <f t="shared" si="32"/>
        <v>0</v>
      </c>
      <c r="AH400" s="47">
        <f t="shared" si="32"/>
        <v>0</v>
      </c>
      <c r="AI400" s="47">
        <f t="shared" si="34"/>
        <v>0</v>
      </c>
      <c r="AJ400" s="47">
        <f t="shared" si="33"/>
        <v>0</v>
      </c>
    </row>
    <row r="401" spans="1:36" ht="14.45">
      <c r="A401" s="43" t="s">
        <v>748</v>
      </c>
      <c r="B401" s="43"/>
      <c r="C401" s="57">
        <v>1</v>
      </c>
      <c r="D401" s="57"/>
      <c r="E401" s="43" t="s">
        <v>752</v>
      </c>
      <c r="F401" s="43" t="s">
        <v>749</v>
      </c>
      <c r="G401" s="49" t="s">
        <v>46</v>
      </c>
      <c r="H401" s="43" t="s">
        <v>753</v>
      </c>
      <c r="I401" s="44">
        <v>45292</v>
      </c>
      <c r="J401" s="43" t="s">
        <v>48</v>
      </c>
      <c r="K401" s="43" t="s">
        <v>47</v>
      </c>
      <c r="L401" s="43" t="s">
        <v>49</v>
      </c>
      <c r="M401" s="43">
        <v>54</v>
      </c>
      <c r="N401" s="43" t="s">
        <v>50</v>
      </c>
      <c r="O401" s="43" t="s">
        <v>51</v>
      </c>
      <c r="P401" s="43" t="s">
        <v>52</v>
      </c>
      <c r="Q401" s="43"/>
      <c r="R401" s="43"/>
      <c r="S401" s="44">
        <v>42867</v>
      </c>
      <c r="T401" s="43">
        <v>2017</v>
      </c>
      <c r="U401" s="43">
        <f>VLOOKUP(E401,'[1]PIB Export Onderhoudsactiviteit'!$E$2:$AK$490,33,FALSE)</f>
        <v>48</v>
      </c>
      <c r="V401" s="43">
        <v>1</v>
      </c>
      <c r="W401" s="43" t="s">
        <v>53</v>
      </c>
      <c r="X401" s="43" t="s">
        <v>54</v>
      </c>
      <c r="Y401" s="7">
        <v>1</v>
      </c>
      <c r="Z401" s="46">
        <v>0</v>
      </c>
      <c r="AA401" s="47">
        <f t="shared" si="30"/>
        <v>0</v>
      </c>
      <c r="AB401" s="47">
        <f t="shared" si="31"/>
        <v>0</v>
      </c>
      <c r="AC401" s="47">
        <f t="shared" si="31"/>
        <v>0</v>
      </c>
      <c r="AD401" s="47">
        <f t="shared" si="31"/>
        <v>0</v>
      </c>
      <c r="AE401" s="47">
        <f t="shared" si="32"/>
        <v>0</v>
      </c>
      <c r="AF401" s="47">
        <f t="shared" si="32"/>
        <v>0</v>
      </c>
      <c r="AG401" s="47">
        <f t="shared" si="32"/>
        <v>0</v>
      </c>
      <c r="AH401" s="47">
        <f t="shared" si="32"/>
        <v>0</v>
      </c>
      <c r="AI401" s="47">
        <f t="shared" si="34"/>
        <v>0</v>
      </c>
      <c r="AJ401" s="47">
        <f t="shared" si="33"/>
        <v>0</v>
      </c>
    </row>
    <row r="402" spans="1:36" ht="14.45">
      <c r="A402" s="43" t="s">
        <v>748</v>
      </c>
      <c r="B402" s="43"/>
      <c r="C402" s="57">
        <v>2</v>
      </c>
      <c r="D402" s="57"/>
      <c r="E402" s="43" t="s">
        <v>754</v>
      </c>
      <c r="F402" s="43" t="s">
        <v>749</v>
      </c>
      <c r="G402" s="49" t="s">
        <v>46</v>
      </c>
      <c r="H402" s="43" t="s">
        <v>755</v>
      </c>
      <c r="I402" s="44">
        <v>45292</v>
      </c>
      <c r="J402" s="43" t="s">
        <v>48</v>
      </c>
      <c r="K402" s="43" t="s">
        <v>47</v>
      </c>
      <c r="L402" s="43" t="s">
        <v>49</v>
      </c>
      <c r="M402" s="43">
        <v>54</v>
      </c>
      <c r="N402" s="43" t="s">
        <v>50</v>
      </c>
      <c r="O402" s="43" t="s">
        <v>51</v>
      </c>
      <c r="P402" s="43" t="s">
        <v>52</v>
      </c>
      <c r="Q402" s="43"/>
      <c r="R402" s="43"/>
      <c r="S402" s="44">
        <v>42867</v>
      </c>
      <c r="T402" s="43">
        <v>2017</v>
      </c>
      <c r="U402" s="43">
        <f>VLOOKUP(E402,'[1]PIB Export Onderhoudsactiviteit'!$E$2:$AK$490,33,FALSE)</f>
        <v>325</v>
      </c>
      <c r="V402" s="43">
        <v>1</v>
      </c>
      <c r="W402" s="43" t="s">
        <v>53</v>
      </c>
      <c r="X402" s="43" t="s">
        <v>54</v>
      </c>
      <c r="Y402" s="7">
        <v>1</v>
      </c>
      <c r="Z402" s="46">
        <v>0</v>
      </c>
      <c r="AA402" s="47">
        <f t="shared" si="30"/>
        <v>0</v>
      </c>
      <c r="AB402" s="47">
        <f t="shared" si="31"/>
        <v>0</v>
      </c>
      <c r="AC402" s="47">
        <f t="shared" si="31"/>
        <v>0</v>
      </c>
      <c r="AD402" s="47">
        <f t="shared" si="31"/>
        <v>0</v>
      </c>
      <c r="AE402" s="47">
        <f t="shared" si="32"/>
        <v>0</v>
      </c>
      <c r="AF402" s="47">
        <f t="shared" si="32"/>
        <v>0</v>
      </c>
      <c r="AG402" s="47">
        <f t="shared" si="32"/>
        <v>0</v>
      </c>
      <c r="AH402" s="47">
        <f t="shared" si="32"/>
        <v>0</v>
      </c>
      <c r="AI402" s="47">
        <f t="shared" si="34"/>
        <v>0</v>
      </c>
      <c r="AJ402" s="47">
        <f t="shared" si="33"/>
        <v>0</v>
      </c>
    </row>
    <row r="403" spans="1:36" ht="14.45">
      <c r="A403" s="43" t="s">
        <v>748</v>
      </c>
      <c r="B403" s="43"/>
      <c r="C403" s="57">
        <v>3</v>
      </c>
      <c r="D403" s="57"/>
      <c r="E403" s="43" t="s">
        <v>756</v>
      </c>
      <c r="F403" s="43" t="s">
        <v>749</v>
      </c>
      <c r="G403" s="49" t="s">
        <v>46</v>
      </c>
      <c r="H403" s="43" t="s">
        <v>757</v>
      </c>
      <c r="I403" s="44">
        <v>45292</v>
      </c>
      <c r="J403" s="43" t="s">
        <v>48</v>
      </c>
      <c r="K403" s="43" t="s">
        <v>47</v>
      </c>
      <c r="L403" s="43" t="s">
        <v>49</v>
      </c>
      <c r="M403" s="43">
        <v>54</v>
      </c>
      <c r="N403" s="43" t="s">
        <v>50</v>
      </c>
      <c r="O403" s="43" t="s">
        <v>51</v>
      </c>
      <c r="P403" s="43" t="s">
        <v>52</v>
      </c>
      <c r="Q403" s="43"/>
      <c r="R403" s="43"/>
      <c r="S403" s="44">
        <v>42867</v>
      </c>
      <c r="T403" s="43">
        <v>2017</v>
      </c>
      <c r="U403" s="43">
        <f>VLOOKUP(E403,'[1]PIB Export Onderhoudsactiviteit'!$E$2:$AK$490,33,FALSE)</f>
        <v>613</v>
      </c>
      <c r="V403" s="43">
        <v>1</v>
      </c>
      <c r="W403" s="43" t="s">
        <v>53</v>
      </c>
      <c r="X403" s="43" t="s">
        <v>54</v>
      </c>
      <c r="Y403" s="7">
        <v>1</v>
      </c>
      <c r="Z403" s="46">
        <v>0</v>
      </c>
      <c r="AA403" s="47">
        <f t="shared" si="30"/>
        <v>0</v>
      </c>
      <c r="AB403" s="47">
        <f t="shared" si="31"/>
        <v>0</v>
      </c>
      <c r="AC403" s="47">
        <f t="shared" si="31"/>
        <v>0</v>
      </c>
      <c r="AD403" s="47">
        <f t="shared" si="31"/>
        <v>0</v>
      </c>
      <c r="AE403" s="47">
        <f t="shared" si="32"/>
        <v>0</v>
      </c>
      <c r="AF403" s="47">
        <f t="shared" si="32"/>
        <v>0</v>
      </c>
      <c r="AG403" s="47">
        <f t="shared" si="32"/>
        <v>0</v>
      </c>
      <c r="AH403" s="47">
        <f t="shared" si="32"/>
        <v>0</v>
      </c>
      <c r="AI403" s="47">
        <f t="shared" si="34"/>
        <v>0</v>
      </c>
      <c r="AJ403" s="47">
        <f t="shared" si="33"/>
        <v>0</v>
      </c>
    </row>
    <row r="404" spans="1:36" ht="14.45">
      <c r="A404" s="43" t="s">
        <v>748</v>
      </c>
      <c r="B404" s="43"/>
      <c r="C404" s="57">
        <v>4</v>
      </c>
      <c r="D404" s="57"/>
      <c r="E404" s="43" t="s">
        <v>758</v>
      </c>
      <c r="F404" s="43" t="s">
        <v>749</v>
      </c>
      <c r="G404" s="49" t="s">
        <v>46</v>
      </c>
      <c r="H404" s="43" t="s">
        <v>759</v>
      </c>
      <c r="I404" s="44">
        <v>45292</v>
      </c>
      <c r="J404" s="43" t="s">
        <v>48</v>
      </c>
      <c r="K404" s="43" t="s">
        <v>47</v>
      </c>
      <c r="L404" s="43" t="s">
        <v>49</v>
      </c>
      <c r="M404" s="43">
        <v>54</v>
      </c>
      <c r="N404" s="43" t="s">
        <v>50</v>
      </c>
      <c r="O404" s="43" t="s">
        <v>51</v>
      </c>
      <c r="P404" s="43" t="s">
        <v>52</v>
      </c>
      <c r="Q404" s="43"/>
      <c r="R404" s="43"/>
      <c r="S404" s="44">
        <v>42867</v>
      </c>
      <c r="T404" s="43">
        <v>2017</v>
      </c>
      <c r="U404" s="43">
        <f>VLOOKUP(E404,'[1]PIB Export Onderhoudsactiviteit'!$E$2:$AK$490,33,FALSE)</f>
        <v>261</v>
      </c>
      <c r="V404" s="43">
        <v>1</v>
      </c>
      <c r="W404" s="43" t="s">
        <v>53</v>
      </c>
      <c r="X404" s="43" t="s">
        <v>54</v>
      </c>
      <c r="Y404" s="7">
        <v>1</v>
      </c>
      <c r="Z404" s="46">
        <v>0</v>
      </c>
      <c r="AA404" s="47">
        <f t="shared" si="30"/>
        <v>0</v>
      </c>
      <c r="AB404" s="47">
        <f t="shared" si="31"/>
        <v>0</v>
      </c>
      <c r="AC404" s="47">
        <f t="shared" si="31"/>
        <v>0</v>
      </c>
      <c r="AD404" s="47">
        <f t="shared" si="31"/>
        <v>0</v>
      </c>
      <c r="AE404" s="47">
        <f t="shared" si="32"/>
        <v>0</v>
      </c>
      <c r="AF404" s="47">
        <f t="shared" si="32"/>
        <v>0</v>
      </c>
      <c r="AG404" s="47">
        <f t="shared" si="32"/>
        <v>0</v>
      </c>
      <c r="AH404" s="47">
        <f t="shared" si="32"/>
        <v>0</v>
      </c>
      <c r="AI404" s="47">
        <f t="shared" si="34"/>
        <v>0</v>
      </c>
      <c r="AJ404" s="47">
        <f t="shared" si="33"/>
        <v>0</v>
      </c>
    </row>
    <row r="405" spans="1:36" ht="14.45">
      <c r="A405" s="43" t="s">
        <v>748</v>
      </c>
      <c r="B405" s="43"/>
      <c r="C405" s="57">
        <v>5</v>
      </c>
      <c r="D405" s="57"/>
      <c r="E405" s="43" t="s">
        <v>760</v>
      </c>
      <c r="F405" s="43" t="s">
        <v>749</v>
      </c>
      <c r="G405" s="49" t="s">
        <v>46</v>
      </c>
      <c r="H405" s="43" t="s">
        <v>761</v>
      </c>
      <c r="I405" s="44">
        <v>45292</v>
      </c>
      <c r="J405" s="43" t="s">
        <v>48</v>
      </c>
      <c r="K405" s="43" t="s">
        <v>47</v>
      </c>
      <c r="L405" s="43" t="s">
        <v>49</v>
      </c>
      <c r="M405" s="43">
        <v>54</v>
      </c>
      <c r="N405" s="43" t="s">
        <v>50</v>
      </c>
      <c r="O405" s="43" t="s">
        <v>51</v>
      </c>
      <c r="P405" s="43" t="s">
        <v>52</v>
      </c>
      <c r="Q405" s="43"/>
      <c r="R405" s="43"/>
      <c r="S405" s="44">
        <v>42867</v>
      </c>
      <c r="T405" s="43">
        <v>2017</v>
      </c>
      <c r="U405" s="43">
        <f>VLOOKUP(E405,'[1]PIB Export Onderhoudsactiviteit'!$E$2:$AK$490,33,FALSE)</f>
        <v>21</v>
      </c>
      <c r="V405" s="43">
        <v>1</v>
      </c>
      <c r="W405" s="43" t="s">
        <v>53</v>
      </c>
      <c r="X405" s="43" t="s">
        <v>54</v>
      </c>
      <c r="Y405" s="7">
        <v>1</v>
      </c>
      <c r="Z405" s="46">
        <v>0</v>
      </c>
      <c r="AA405" s="47">
        <f t="shared" si="30"/>
        <v>0</v>
      </c>
      <c r="AB405" s="47">
        <f t="shared" si="31"/>
        <v>0</v>
      </c>
      <c r="AC405" s="47">
        <f t="shared" si="31"/>
        <v>0</v>
      </c>
      <c r="AD405" s="47">
        <f t="shared" si="31"/>
        <v>0</v>
      </c>
      <c r="AE405" s="47">
        <f t="shared" si="32"/>
        <v>0</v>
      </c>
      <c r="AF405" s="47">
        <f t="shared" si="32"/>
        <v>0</v>
      </c>
      <c r="AG405" s="47">
        <f t="shared" si="32"/>
        <v>0</v>
      </c>
      <c r="AH405" s="47">
        <f t="shared" si="32"/>
        <v>0</v>
      </c>
      <c r="AI405" s="47">
        <f t="shared" si="34"/>
        <v>0</v>
      </c>
      <c r="AJ405" s="47">
        <f t="shared" si="33"/>
        <v>0</v>
      </c>
    </row>
    <row r="406" spans="1:36" ht="14.45">
      <c r="A406" s="43" t="s">
        <v>748</v>
      </c>
      <c r="B406" s="43"/>
      <c r="C406" s="57">
        <v>6</v>
      </c>
      <c r="D406" s="57"/>
      <c r="E406" s="43" t="s">
        <v>762</v>
      </c>
      <c r="F406" s="43" t="s">
        <v>749</v>
      </c>
      <c r="G406" s="49" t="s">
        <v>46</v>
      </c>
      <c r="H406" s="43" t="s">
        <v>763</v>
      </c>
      <c r="I406" s="44">
        <v>45292</v>
      </c>
      <c r="J406" s="43" t="s">
        <v>48</v>
      </c>
      <c r="K406" s="43" t="s">
        <v>47</v>
      </c>
      <c r="L406" s="43" t="s">
        <v>49</v>
      </c>
      <c r="M406" s="43">
        <v>54</v>
      </c>
      <c r="N406" s="43" t="s">
        <v>50</v>
      </c>
      <c r="O406" s="43" t="s">
        <v>51</v>
      </c>
      <c r="P406" s="43" t="s">
        <v>52</v>
      </c>
      <c r="Q406" s="43"/>
      <c r="R406" s="43"/>
      <c r="S406" s="44">
        <v>42867</v>
      </c>
      <c r="T406" s="43">
        <v>2017</v>
      </c>
      <c r="U406" s="43">
        <f>VLOOKUP(E406,'[1]PIB Export Onderhoudsactiviteit'!$E$2:$AK$490,33,FALSE)</f>
        <v>1186</v>
      </c>
      <c r="V406" s="43">
        <v>1</v>
      </c>
      <c r="W406" s="43" t="s">
        <v>53</v>
      </c>
      <c r="X406" s="43" t="s">
        <v>54</v>
      </c>
      <c r="Y406" s="7">
        <v>1</v>
      </c>
      <c r="Z406" s="46">
        <v>0</v>
      </c>
      <c r="AA406" s="47">
        <f t="shared" si="30"/>
        <v>0</v>
      </c>
      <c r="AB406" s="47">
        <f t="shared" si="31"/>
        <v>0</v>
      </c>
      <c r="AC406" s="47">
        <f t="shared" si="31"/>
        <v>0</v>
      </c>
      <c r="AD406" s="47">
        <f t="shared" si="31"/>
        <v>0</v>
      </c>
      <c r="AE406" s="47">
        <f t="shared" si="32"/>
        <v>0</v>
      </c>
      <c r="AF406" s="47">
        <f t="shared" si="32"/>
        <v>0</v>
      </c>
      <c r="AG406" s="47">
        <f t="shared" si="32"/>
        <v>0</v>
      </c>
      <c r="AH406" s="47">
        <f t="shared" si="32"/>
        <v>0</v>
      </c>
      <c r="AI406" s="47">
        <f t="shared" si="34"/>
        <v>0</v>
      </c>
      <c r="AJ406" s="47">
        <f t="shared" si="33"/>
        <v>0</v>
      </c>
    </row>
    <row r="407" spans="1:36" ht="14.45">
      <c r="A407" s="43" t="s">
        <v>748</v>
      </c>
      <c r="B407" s="43" t="s">
        <v>764</v>
      </c>
      <c r="C407" s="57">
        <v>7</v>
      </c>
      <c r="D407" s="57"/>
      <c r="E407" s="43" t="s">
        <v>765</v>
      </c>
      <c r="F407" s="43"/>
      <c r="G407" s="49" t="s">
        <v>46</v>
      </c>
      <c r="H407" s="43" t="s">
        <v>543</v>
      </c>
      <c r="I407" s="44">
        <v>45292</v>
      </c>
      <c r="J407" s="43" t="s">
        <v>58</v>
      </c>
      <c r="K407" s="43" t="s">
        <v>59</v>
      </c>
      <c r="L407" s="43" t="s">
        <v>766</v>
      </c>
      <c r="M407" s="43">
        <v>54</v>
      </c>
      <c r="N407" s="43" t="s">
        <v>50</v>
      </c>
      <c r="O407" s="43" t="s">
        <v>60</v>
      </c>
      <c r="P407" s="43" t="s">
        <v>61</v>
      </c>
      <c r="Q407" s="43"/>
      <c r="R407" s="43"/>
      <c r="S407" s="44">
        <v>43101</v>
      </c>
      <c r="T407" s="43">
        <v>2017</v>
      </c>
      <c r="U407" s="43">
        <f>VLOOKUP(E407,'[1]PIB Export Onderhoudsactiviteit'!$E$2:$AK$490,33,FALSE)</f>
        <v>0</v>
      </c>
      <c r="V407" s="43">
        <v>1</v>
      </c>
      <c r="W407" s="43" t="s">
        <v>64</v>
      </c>
      <c r="X407" s="43" t="s">
        <v>54</v>
      </c>
      <c r="Y407" s="7">
        <v>1</v>
      </c>
      <c r="Z407" s="46">
        <v>0</v>
      </c>
      <c r="AA407" s="47">
        <f t="shared" si="30"/>
        <v>0</v>
      </c>
      <c r="AB407" s="47">
        <f t="shared" si="31"/>
        <v>0</v>
      </c>
      <c r="AC407" s="47">
        <f t="shared" si="31"/>
        <v>0</v>
      </c>
      <c r="AD407" s="47">
        <f t="shared" si="31"/>
        <v>0</v>
      </c>
      <c r="AE407" s="47">
        <f t="shared" si="32"/>
        <v>0</v>
      </c>
      <c r="AF407" s="47">
        <f t="shared" si="32"/>
        <v>0</v>
      </c>
      <c r="AG407" s="47">
        <f t="shared" si="32"/>
        <v>0</v>
      </c>
      <c r="AH407" s="47">
        <f t="shared" si="32"/>
        <v>0</v>
      </c>
      <c r="AI407" s="47">
        <f t="shared" si="34"/>
        <v>0</v>
      </c>
      <c r="AJ407" s="47">
        <f t="shared" si="33"/>
        <v>0</v>
      </c>
    </row>
    <row r="408" spans="1:36" ht="14.45">
      <c r="A408" s="43" t="s">
        <v>748</v>
      </c>
      <c r="B408" s="43" t="s">
        <v>764</v>
      </c>
      <c r="C408" s="57">
        <v>7</v>
      </c>
      <c r="D408" s="57"/>
      <c r="E408" s="43" t="s">
        <v>767</v>
      </c>
      <c r="F408" s="43"/>
      <c r="G408" s="49" t="s">
        <v>46</v>
      </c>
      <c r="H408" s="43" t="s">
        <v>541</v>
      </c>
      <c r="I408" s="44">
        <v>45292</v>
      </c>
      <c r="J408" s="43" t="s">
        <v>58</v>
      </c>
      <c r="K408" s="43" t="s">
        <v>59</v>
      </c>
      <c r="L408" s="43" t="s">
        <v>768</v>
      </c>
      <c r="M408" s="43">
        <v>54</v>
      </c>
      <c r="N408" s="43" t="s">
        <v>50</v>
      </c>
      <c r="O408" s="43" t="s">
        <v>60</v>
      </c>
      <c r="P408" s="43" t="s">
        <v>61</v>
      </c>
      <c r="Q408" s="43"/>
      <c r="R408" s="43"/>
      <c r="S408" s="44">
        <v>43101</v>
      </c>
      <c r="T408" s="43">
        <v>2017</v>
      </c>
      <c r="U408" s="43">
        <f>VLOOKUP(E408,'[1]PIB Export Onderhoudsactiviteit'!$E$2:$AK$490,33,FALSE)</f>
        <v>0</v>
      </c>
      <c r="V408" s="43">
        <v>1</v>
      </c>
      <c r="W408" s="43" t="s">
        <v>64</v>
      </c>
      <c r="X408" s="43" t="s">
        <v>54</v>
      </c>
      <c r="Y408" s="7">
        <v>1</v>
      </c>
      <c r="Z408" s="46">
        <v>0</v>
      </c>
      <c r="AA408" s="47">
        <f t="shared" si="30"/>
        <v>0</v>
      </c>
      <c r="AB408" s="47">
        <f t="shared" si="31"/>
        <v>0</v>
      </c>
      <c r="AC408" s="47">
        <f t="shared" si="31"/>
        <v>0</v>
      </c>
      <c r="AD408" s="47">
        <f t="shared" si="31"/>
        <v>0</v>
      </c>
      <c r="AE408" s="47">
        <f t="shared" si="32"/>
        <v>0</v>
      </c>
      <c r="AF408" s="47">
        <f t="shared" si="32"/>
        <v>0</v>
      </c>
      <c r="AG408" s="47">
        <f t="shared" si="32"/>
        <v>0</v>
      </c>
      <c r="AH408" s="47">
        <f t="shared" si="32"/>
        <v>0</v>
      </c>
      <c r="AI408" s="47">
        <f t="shared" si="34"/>
        <v>0</v>
      </c>
      <c r="AJ408" s="47">
        <f t="shared" si="33"/>
        <v>0</v>
      </c>
    </row>
    <row r="409" spans="1:36" ht="14.45">
      <c r="A409" s="43" t="s">
        <v>748</v>
      </c>
      <c r="B409" s="43" t="s">
        <v>764</v>
      </c>
      <c r="C409" s="57">
        <v>7</v>
      </c>
      <c r="D409" s="57"/>
      <c r="E409" s="43" t="s">
        <v>769</v>
      </c>
      <c r="F409" s="43"/>
      <c r="G409" s="49" t="s">
        <v>46</v>
      </c>
      <c r="H409" s="43" t="s">
        <v>538</v>
      </c>
      <c r="I409" s="44">
        <v>45292</v>
      </c>
      <c r="J409" s="43" t="s">
        <v>58</v>
      </c>
      <c r="K409" s="43" t="s">
        <v>59</v>
      </c>
      <c r="L409" s="43" t="s">
        <v>768</v>
      </c>
      <c r="M409" s="43">
        <v>54</v>
      </c>
      <c r="N409" s="43" t="s">
        <v>50</v>
      </c>
      <c r="O409" s="43" t="s">
        <v>60</v>
      </c>
      <c r="P409" s="43" t="s">
        <v>61</v>
      </c>
      <c r="Q409" s="43"/>
      <c r="R409" s="43"/>
      <c r="S409" s="44">
        <v>43101</v>
      </c>
      <c r="T409" s="43">
        <v>2017</v>
      </c>
      <c r="U409" s="43">
        <f>VLOOKUP(E409,'[1]PIB Export Onderhoudsactiviteit'!$E$2:$AK$490,33,FALSE)</f>
        <v>0</v>
      </c>
      <c r="V409" s="43">
        <v>1</v>
      </c>
      <c r="W409" s="43" t="s">
        <v>64</v>
      </c>
      <c r="X409" s="43" t="s">
        <v>54</v>
      </c>
      <c r="Y409" s="7">
        <v>1</v>
      </c>
      <c r="Z409" s="46">
        <v>0</v>
      </c>
      <c r="AA409" s="47">
        <f t="shared" si="30"/>
        <v>0</v>
      </c>
      <c r="AB409" s="47">
        <f t="shared" si="31"/>
        <v>0</v>
      </c>
      <c r="AC409" s="47">
        <f t="shared" si="31"/>
        <v>0</v>
      </c>
      <c r="AD409" s="47">
        <f t="shared" si="31"/>
        <v>0</v>
      </c>
      <c r="AE409" s="47">
        <f t="shared" si="32"/>
        <v>0</v>
      </c>
      <c r="AF409" s="47">
        <f t="shared" si="32"/>
        <v>0</v>
      </c>
      <c r="AG409" s="47">
        <f t="shared" si="32"/>
        <v>0</v>
      </c>
      <c r="AH409" s="47">
        <f t="shared" si="32"/>
        <v>0</v>
      </c>
      <c r="AI409" s="47">
        <f t="shared" si="34"/>
        <v>0</v>
      </c>
      <c r="AJ409" s="47">
        <f t="shared" si="33"/>
        <v>0</v>
      </c>
    </row>
    <row r="410" spans="1:36" ht="14.45">
      <c r="A410" s="43" t="s">
        <v>748</v>
      </c>
      <c r="B410" s="43"/>
      <c r="C410" s="57">
        <v>7</v>
      </c>
      <c r="D410" s="57"/>
      <c r="E410" s="43" t="s">
        <v>770</v>
      </c>
      <c r="F410" s="43" t="s">
        <v>749</v>
      </c>
      <c r="G410" s="49" t="s">
        <v>46</v>
      </c>
      <c r="H410" s="43" t="s">
        <v>771</v>
      </c>
      <c r="I410" s="44">
        <v>45292</v>
      </c>
      <c r="J410" s="43" t="s">
        <v>48</v>
      </c>
      <c r="K410" s="43" t="s">
        <v>47</v>
      </c>
      <c r="L410" s="43" t="s">
        <v>49</v>
      </c>
      <c r="M410" s="43">
        <v>54</v>
      </c>
      <c r="N410" s="43" t="s">
        <v>50</v>
      </c>
      <c r="O410" s="43" t="s">
        <v>51</v>
      </c>
      <c r="P410" s="43" t="s">
        <v>52</v>
      </c>
      <c r="Q410" s="43"/>
      <c r="R410" s="43"/>
      <c r="S410" s="44">
        <v>42867</v>
      </c>
      <c r="T410" s="43">
        <v>2017</v>
      </c>
      <c r="U410" s="43">
        <f>VLOOKUP(E410,'[1]PIB Export Onderhoudsactiviteit'!$E$2:$AK$490,33,FALSE)</f>
        <v>253</v>
      </c>
      <c r="V410" s="43">
        <v>1</v>
      </c>
      <c r="W410" s="43" t="s">
        <v>53</v>
      </c>
      <c r="X410" s="43" t="s">
        <v>54</v>
      </c>
      <c r="Y410" s="7">
        <v>1</v>
      </c>
      <c r="Z410" s="46">
        <v>0</v>
      </c>
      <c r="AA410" s="47">
        <f t="shared" si="30"/>
        <v>0</v>
      </c>
      <c r="AB410" s="47">
        <f t="shared" si="31"/>
        <v>0</v>
      </c>
      <c r="AC410" s="47">
        <f t="shared" si="31"/>
        <v>0</v>
      </c>
      <c r="AD410" s="47">
        <f t="shared" si="31"/>
        <v>0</v>
      </c>
      <c r="AE410" s="47">
        <f t="shared" si="32"/>
        <v>0</v>
      </c>
      <c r="AF410" s="47">
        <f t="shared" si="32"/>
        <v>0</v>
      </c>
      <c r="AG410" s="47">
        <f t="shared" si="32"/>
        <v>0</v>
      </c>
      <c r="AH410" s="47">
        <f t="shared" si="32"/>
        <v>0</v>
      </c>
      <c r="AI410" s="47">
        <f t="shared" si="34"/>
        <v>0</v>
      </c>
      <c r="AJ410" s="47">
        <f t="shared" si="33"/>
        <v>0</v>
      </c>
    </row>
    <row r="411" spans="1:36" ht="14.45">
      <c r="A411" s="43" t="s">
        <v>748</v>
      </c>
      <c r="B411" s="43"/>
      <c r="C411" s="57" t="s">
        <v>686</v>
      </c>
      <c r="D411" s="57"/>
      <c r="E411" s="43" t="s">
        <v>772</v>
      </c>
      <c r="F411" s="43" t="s">
        <v>749</v>
      </c>
      <c r="G411" s="49" t="s">
        <v>46</v>
      </c>
      <c r="H411" s="43" t="s">
        <v>773</v>
      </c>
      <c r="I411" s="44">
        <v>45292</v>
      </c>
      <c r="J411" s="43" t="s">
        <v>48</v>
      </c>
      <c r="K411" s="43" t="s">
        <v>47</v>
      </c>
      <c r="L411" s="43" t="s">
        <v>49</v>
      </c>
      <c r="M411" s="43">
        <v>54</v>
      </c>
      <c r="N411" s="43" t="s">
        <v>50</v>
      </c>
      <c r="O411" s="43" t="s">
        <v>51</v>
      </c>
      <c r="P411" s="43" t="s">
        <v>52</v>
      </c>
      <c r="Q411" s="43"/>
      <c r="R411" s="43"/>
      <c r="S411" s="44">
        <v>42867</v>
      </c>
      <c r="T411" s="43">
        <v>2017</v>
      </c>
      <c r="U411" s="43">
        <f>VLOOKUP(E411,'[1]PIB Export Onderhoudsactiviteit'!$E$2:$AK$490,33,FALSE)</f>
        <v>563</v>
      </c>
      <c r="V411" s="43">
        <v>1</v>
      </c>
      <c r="W411" s="43" t="s">
        <v>53</v>
      </c>
      <c r="X411" s="43" t="s">
        <v>54</v>
      </c>
      <c r="Y411" s="7">
        <v>1</v>
      </c>
      <c r="Z411" s="46">
        <v>0</v>
      </c>
      <c r="AA411" s="47">
        <f t="shared" si="30"/>
        <v>0</v>
      </c>
      <c r="AB411" s="47">
        <f t="shared" si="31"/>
        <v>0</v>
      </c>
      <c r="AC411" s="47">
        <f t="shared" si="31"/>
        <v>0</v>
      </c>
      <c r="AD411" s="47">
        <f t="shared" si="31"/>
        <v>0</v>
      </c>
      <c r="AE411" s="47">
        <f t="shared" si="32"/>
        <v>0</v>
      </c>
      <c r="AF411" s="47">
        <f t="shared" si="32"/>
        <v>0</v>
      </c>
      <c r="AG411" s="47">
        <f t="shared" si="32"/>
        <v>0</v>
      </c>
      <c r="AH411" s="47">
        <f t="shared" si="32"/>
        <v>0</v>
      </c>
      <c r="AI411" s="47">
        <f t="shared" si="34"/>
        <v>0</v>
      </c>
      <c r="AJ411" s="47">
        <f t="shared" si="33"/>
        <v>0</v>
      </c>
    </row>
    <row r="412" spans="1:36" ht="14.45">
      <c r="A412" s="43" t="s">
        <v>774</v>
      </c>
      <c r="B412" s="43"/>
      <c r="C412" s="48" t="s">
        <v>102</v>
      </c>
      <c r="D412" s="43" t="s">
        <v>44</v>
      </c>
      <c r="E412" s="43" t="s">
        <v>775</v>
      </c>
      <c r="F412" s="43"/>
      <c r="G412" s="49" t="s">
        <v>46</v>
      </c>
      <c r="H412" s="43" t="s">
        <v>47</v>
      </c>
      <c r="I412" s="44">
        <v>45292</v>
      </c>
      <c r="J412" s="43" t="s">
        <v>48</v>
      </c>
      <c r="K412" s="43" t="s">
        <v>47</v>
      </c>
      <c r="L412" s="43" t="s">
        <v>49</v>
      </c>
      <c r="M412" s="43">
        <v>54</v>
      </c>
      <c r="N412" s="43" t="s">
        <v>50</v>
      </c>
      <c r="O412" s="43" t="s">
        <v>51</v>
      </c>
      <c r="P412" s="43" t="s">
        <v>52</v>
      </c>
      <c r="Q412" s="43"/>
      <c r="R412" s="43"/>
      <c r="S412" s="44">
        <v>42867</v>
      </c>
      <c r="T412" s="43">
        <v>2017</v>
      </c>
      <c r="U412" s="43">
        <f>VLOOKUP(E412,'[1]PIB Export Onderhoudsactiviteit'!$E$2:$AK$490,33,FALSE)</f>
        <v>5922</v>
      </c>
      <c r="V412" s="43">
        <v>1</v>
      </c>
      <c r="W412" s="43" t="s">
        <v>53</v>
      </c>
      <c r="X412" s="43" t="s">
        <v>54</v>
      </c>
      <c r="Y412" s="7">
        <v>1</v>
      </c>
      <c r="Z412" s="46">
        <v>0</v>
      </c>
      <c r="AA412" s="47">
        <f t="shared" si="30"/>
        <v>0</v>
      </c>
      <c r="AB412" s="47">
        <f t="shared" si="31"/>
        <v>0</v>
      </c>
      <c r="AC412" s="47">
        <f t="shared" si="31"/>
        <v>0</v>
      </c>
      <c r="AD412" s="47">
        <f t="shared" si="31"/>
        <v>0</v>
      </c>
      <c r="AE412" s="47">
        <f t="shared" si="32"/>
        <v>0</v>
      </c>
      <c r="AF412" s="47">
        <f t="shared" si="32"/>
        <v>0</v>
      </c>
      <c r="AG412" s="47">
        <f t="shared" si="32"/>
        <v>0</v>
      </c>
      <c r="AH412" s="47">
        <f t="shared" si="32"/>
        <v>0</v>
      </c>
      <c r="AI412" s="47">
        <f t="shared" si="34"/>
        <v>0</v>
      </c>
      <c r="AJ412" s="47">
        <f t="shared" si="33"/>
        <v>0</v>
      </c>
    </row>
    <row r="413" spans="1:36" ht="14.45">
      <c r="A413" s="43" t="s">
        <v>774</v>
      </c>
      <c r="B413" s="43"/>
      <c r="C413" s="57">
        <v>0</v>
      </c>
      <c r="D413" s="57"/>
      <c r="E413" s="43" t="s">
        <v>776</v>
      </c>
      <c r="F413" s="43" t="s">
        <v>775</v>
      </c>
      <c r="G413" s="49" t="s">
        <v>46</v>
      </c>
      <c r="H413" s="43" t="s">
        <v>777</v>
      </c>
      <c r="I413" s="44">
        <v>45292</v>
      </c>
      <c r="J413" s="43" t="s">
        <v>48</v>
      </c>
      <c r="K413" s="43" t="s">
        <v>47</v>
      </c>
      <c r="L413" s="43" t="s">
        <v>49</v>
      </c>
      <c r="M413" s="43">
        <v>54</v>
      </c>
      <c r="N413" s="43" t="s">
        <v>50</v>
      </c>
      <c r="O413" s="43" t="s">
        <v>51</v>
      </c>
      <c r="P413" s="43" t="s">
        <v>52</v>
      </c>
      <c r="Q413" s="43"/>
      <c r="R413" s="43"/>
      <c r="S413" s="44">
        <v>42867</v>
      </c>
      <c r="T413" s="43">
        <v>2017</v>
      </c>
      <c r="U413" s="43">
        <f>VLOOKUP(E413,'[1]PIB Export Onderhoudsactiviteit'!$E$2:$AK$490,33,FALSE)</f>
        <v>157</v>
      </c>
      <c r="V413" s="43">
        <v>1</v>
      </c>
      <c r="W413" s="43" t="s">
        <v>53</v>
      </c>
      <c r="X413" s="43" t="s">
        <v>54</v>
      </c>
      <c r="Y413" s="7">
        <v>1</v>
      </c>
      <c r="Z413" s="46">
        <v>0</v>
      </c>
      <c r="AA413" s="47">
        <f t="shared" si="30"/>
        <v>0</v>
      </c>
      <c r="AB413" s="47">
        <f t="shared" si="31"/>
        <v>0</v>
      </c>
      <c r="AC413" s="47">
        <f t="shared" si="31"/>
        <v>0</v>
      </c>
      <c r="AD413" s="47">
        <f t="shared" si="31"/>
        <v>0</v>
      </c>
      <c r="AE413" s="47">
        <f t="shared" si="32"/>
        <v>0</v>
      </c>
      <c r="AF413" s="47">
        <f t="shared" si="32"/>
        <v>0</v>
      </c>
      <c r="AG413" s="47">
        <f t="shared" si="32"/>
        <v>0</v>
      </c>
      <c r="AH413" s="47">
        <f t="shared" si="32"/>
        <v>0</v>
      </c>
      <c r="AI413" s="47">
        <f t="shared" si="34"/>
        <v>0</v>
      </c>
      <c r="AJ413" s="47">
        <f t="shared" si="33"/>
        <v>0</v>
      </c>
    </row>
    <row r="414" spans="1:36" ht="14.45">
      <c r="A414" s="43" t="s">
        <v>774</v>
      </c>
      <c r="B414" s="43"/>
      <c r="C414" s="57">
        <v>1</v>
      </c>
      <c r="D414" s="57"/>
      <c r="E414" s="43" t="s">
        <v>778</v>
      </c>
      <c r="F414" s="43" t="s">
        <v>775</v>
      </c>
      <c r="G414" s="49" t="s">
        <v>46</v>
      </c>
      <c r="H414" s="43" t="s">
        <v>779</v>
      </c>
      <c r="I414" s="44">
        <v>45292</v>
      </c>
      <c r="J414" s="43" t="s">
        <v>48</v>
      </c>
      <c r="K414" s="43" t="s">
        <v>47</v>
      </c>
      <c r="L414" s="43" t="s">
        <v>49</v>
      </c>
      <c r="M414" s="43">
        <v>54</v>
      </c>
      <c r="N414" s="43" t="s">
        <v>50</v>
      </c>
      <c r="O414" s="43" t="s">
        <v>51</v>
      </c>
      <c r="P414" s="43" t="s">
        <v>52</v>
      </c>
      <c r="Q414" s="43"/>
      <c r="R414" s="43"/>
      <c r="S414" s="44">
        <v>42867</v>
      </c>
      <c r="T414" s="43">
        <v>2017</v>
      </c>
      <c r="U414" s="43">
        <f>VLOOKUP(E414,'[1]PIB Export Onderhoudsactiviteit'!$E$2:$AK$490,33,FALSE)</f>
        <v>215</v>
      </c>
      <c r="V414" s="43">
        <v>1</v>
      </c>
      <c r="W414" s="43" t="s">
        <v>53</v>
      </c>
      <c r="X414" s="43" t="s">
        <v>54</v>
      </c>
      <c r="Y414" s="7">
        <v>1</v>
      </c>
      <c r="Z414" s="46">
        <v>0</v>
      </c>
      <c r="AA414" s="47">
        <f t="shared" si="30"/>
        <v>0</v>
      </c>
      <c r="AB414" s="47">
        <f t="shared" si="31"/>
        <v>0</v>
      </c>
      <c r="AC414" s="47">
        <f t="shared" si="31"/>
        <v>0</v>
      </c>
      <c r="AD414" s="47">
        <f t="shared" si="31"/>
        <v>0</v>
      </c>
      <c r="AE414" s="47">
        <f t="shared" si="32"/>
        <v>0</v>
      </c>
      <c r="AF414" s="47">
        <f t="shared" si="32"/>
        <v>0</v>
      </c>
      <c r="AG414" s="47">
        <f t="shared" si="32"/>
        <v>0</v>
      </c>
      <c r="AH414" s="47">
        <f t="shared" si="32"/>
        <v>0</v>
      </c>
      <c r="AI414" s="47">
        <f t="shared" si="34"/>
        <v>0</v>
      </c>
      <c r="AJ414" s="47">
        <f t="shared" si="33"/>
        <v>0</v>
      </c>
    </row>
    <row r="415" spans="1:36" ht="14.45">
      <c r="A415" s="43" t="s">
        <v>774</v>
      </c>
      <c r="B415" s="43"/>
      <c r="C415" s="57">
        <v>2</v>
      </c>
      <c r="D415" s="57"/>
      <c r="E415" s="43" t="s">
        <v>780</v>
      </c>
      <c r="F415" s="43" t="s">
        <v>775</v>
      </c>
      <c r="G415" s="49" t="s">
        <v>46</v>
      </c>
      <c r="H415" s="43" t="s">
        <v>781</v>
      </c>
      <c r="I415" s="44">
        <v>45292</v>
      </c>
      <c r="J415" s="43" t="s">
        <v>48</v>
      </c>
      <c r="K415" s="43" t="s">
        <v>47</v>
      </c>
      <c r="L415" s="43" t="s">
        <v>49</v>
      </c>
      <c r="M415" s="43">
        <v>54</v>
      </c>
      <c r="N415" s="43" t="s">
        <v>50</v>
      </c>
      <c r="O415" s="43" t="s">
        <v>51</v>
      </c>
      <c r="P415" s="43" t="s">
        <v>52</v>
      </c>
      <c r="Q415" s="43"/>
      <c r="R415" s="43"/>
      <c r="S415" s="44">
        <v>42867</v>
      </c>
      <c r="T415" s="43">
        <v>2017</v>
      </c>
      <c r="U415" s="43">
        <f>VLOOKUP(E415,'[1]PIB Export Onderhoudsactiviteit'!$E$2:$AK$490,33,FALSE)</f>
        <v>28</v>
      </c>
      <c r="V415" s="43">
        <v>1</v>
      </c>
      <c r="W415" s="43" t="s">
        <v>53</v>
      </c>
      <c r="X415" s="43" t="s">
        <v>54</v>
      </c>
      <c r="Y415" s="7">
        <v>1</v>
      </c>
      <c r="Z415" s="46">
        <v>0</v>
      </c>
      <c r="AA415" s="47">
        <f t="shared" si="30"/>
        <v>0</v>
      </c>
      <c r="AB415" s="47">
        <f t="shared" si="31"/>
        <v>0</v>
      </c>
      <c r="AC415" s="47">
        <f t="shared" si="31"/>
        <v>0</v>
      </c>
      <c r="AD415" s="47">
        <f t="shared" si="31"/>
        <v>0</v>
      </c>
      <c r="AE415" s="47">
        <f t="shared" si="32"/>
        <v>0</v>
      </c>
      <c r="AF415" s="47">
        <f t="shared" si="32"/>
        <v>0</v>
      </c>
      <c r="AG415" s="47">
        <f t="shared" si="32"/>
        <v>0</v>
      </c>
      <c r="AH415" s="47">
        <f t="shared" si="32"/>
        <v>0</v>
      </c>
      <c r="AI415" s="47">
        <f t="shared" si="34"/>
        <v>0</v>
      </c>
      <c r="AJ415" s="47">
        <f t="shared" si="33"/>
        <v>0</v>
      </c>
    </row>
    <row r="416" spans="1:36" ht="14.45">
      <c r="A416" s="43" t="s">
        <v>774</v>
      </c>
      <c r="B416" s="43" t="s">
        <v>782</v>
      </c>
      <c r="C416" s="57">
        <v>3</v>
      </c>
      <c r="D416" s="57"/>
      <c r="E416" s="43" t="s">
        <v>783</v>
      </c>
      <c r="F416" s="43" t="s">
        <v>784</v>
      </c>
      <c r="G416" s="49" t="s">
        <v>46</v>
      </c>
      <c r="H416" s="43" t="s">
        <v>785</v>
      </c>
      <c r="I416" s="44">
        <v>45292</v>
      </c>
      <c r="J416" s="43" t="s">
        <v>72</v>
      </c>
      <c r="K416" s="43" t="s">
        <v>73</v>
      </c>
      <c r="L416" s="43"/>
      <c r="M416" s="43">
        <v>54</v>
      </c>
      <c r="N416" s="43" t="s">
        <v>50</v>
      </c>
      <c r="O416" s="43" t="s">
        <v>74</v>
      </c>
      <c r="P416" s="43" t="s">
        <v>75</v>
      </c>
      <c r="Q416" s="43"/>
      <c r="R416" s="43" t="s">
        <v>786</v>
      </c>
      <c r="S416" s="43"/>
      <c r="T416" s="43">
        <v>2017</v>
      </c>
      <c r="U416" s="43">
        <f>VLOOKUP(E416,'[1]PIB Export Onderhoudsactiviteit'!$E$2:$AK$490,33,FALSE)</f>
        <v>0</v>
      </c>
      <c r="V416" s="43">
        <v>1</v>
      </c>
      <c r="W416" s="43" t="s">
        <v>64</v>
      </c>
      <c r="X416" s="43" t="s">
        <v>54</v>
      </c>
      <c r="Y416" s="7">
        <v>1</v>
      </c>
      <c r="Z416" s="46">
        <v>0</v>
      </c>
      <c r="AA416" s="47">
        <f t="shared" si="30"/>
        <v>0</v>
      </c>
      <c r="AB416" s="47">
        <f t="shared" si="31"/>
        <v>0</v>
      </c>
      <c r="AC416" s="47">
        <f t="shared" si="31"/>
        <v>0</v>
      </c>
      <c r="AD416" s="47">
        <f t="shared" si="31"/>
        <v>0</v>
      </c>
      <c r="AE416" s="47">
        <f t="shared" si="32"/>
        <v>0</v>
      </c>
      <c r="AF416" s="47">
        <f t="shared" si="32"/>
        <v>0</v>
      </c>
      <c r="AG416" s="47">
        <f t="shared" si="32"/>
        <v>0</v>
      </c>
      <c r="AH416" s="47">
        <f t="shared" si="32"/>
        <v>0</v>
      </c>
      <c r="AI416" s="47">
        <f t="shared" si="34"/>
        <v>0</v>
      </c>
      <c r="AJ416" s="47">
        <f t="shared" si="33"/>
        <v>0</v>
      </c>
    </row>
    <row r="417" spans="1:36" ht="14.45">
      <c r="A417" s="43" t="s">
        <v>774</v>
      </c>
      <c r="B417" s="43" t="s">
        <v>782</v>
      </c>
      <c r="C417" s="57">
        <v>3</v>
      </c>
      <c r="D417" s="57"/>
      <c r="E417" s="43" t="s">
        <v>783</v>
      </c>
      <c r="F417" s="43" t="s">
        <v>784</v>
      </c>
      <c r="G417" s="49" t="s">
        <v>46</v>
      </c>
      <c r="H417" s="43" t="s">
        <v>785</v>
      </c>
      <c r="I417" s="44">
        <v>45292</v>
      </c>
      <c r="J417" s="43" t="s">
        <v>78</v>
      </c>
      <c r="K417" s="43" t="s">
        <v>79</v>
      </c>
      <c r="L417" s="43"/>
      <c r="M417" s="43">
        <v>54</v>
      </c>
      <c r="N417" s="43" t="s">
        <v>50</v>
      </c>
      <c r="O417" s="43" t="s">
        <v>74</v>
      </c>
      <c r="P417" s="43" t="s">
        <v>75</v>
      </c>
      <c r="Q417" s="43"/>
      <c r="R417" s="43" t="s">
        <v>786</v>
      </c>
      <c r="S417" s="43"/>
      <c r="T417" s="43">
        <v>2017</v>
      </c>
      <c r="U417" s="43">
        <f>VLOOKUP(E417,'[1]PIB Export Onderhoudsactiviteit'!$E$2:$AK$490,33,FALSE)</f>
        <v>0</v>
      </c>
      <c r="V417" s="43">
        <v>1</v>
      </c>
      <c r="W417" s="43" t="s">
        <v>64</v>
      </c>
      <c r="X417" s="43" t="s">
        <v>80</v>
      </c>
      <c r="Y417" s="7">
        <v>1</v>
      </c>
      <c r="Z417" s="46">
        <v>0</v>
      </c>
      <c r="AA417" s="47"/>
      <c r="AB417" s="47">
        <f t="shared" si="31"/>
        <v>0</v>
      </c>
      <c r="AC417" s="47"/>
      <c r="AD417" s="47"/>
      <c r="AE417" s="47"/>
      <c r="AF417" s="47"/>
      <c r="AG417" s="47">
        <f t="shared" si="32"/>
        <v>0</v>
      </c>
      <c r="AH417" s="47"/>
      <c r="AI417" s="47"/>
      <c r="AJ417" s="47"/>
    </row>
    <row r="418" spans="1:36" ht="14.45">
      <c r="A418" s="43" t="s">
        <v>774</v>
      </c>
      <c r="B418" s="43" t="s">
        <v>782</v>
      </c>
      <c r="C418" s="57">
        <v>3</v>
      </c>
      <c r="D418" s="57"/>
      <c r="E418" s="43" t="s">
        <v>787</v>
      </c>
      <c r="F418" s="43" t="s">
        <v>784</v>
      </c>
      <c r="G418" s="49" t="s">
        <v>46</v>
      </c>
      <c r="H418" s="43" t="s">
        <v>788</v>
      </c>
      <c r="I418" s="44">
        <v>45292</v>
      </c>
      <c r="J418" s="43" t="s">
        <v>72</v>
      </c>
      <c r="K418" s="43" t="s">
        <v>73</v>
      </c>
      <c r="L418" s="43"/>
      <c r="M418" s="43">
        <v>54</v>
      </c>
      <c r="N418" s="43" t="s">
        <v>50</v>
      </c>
      <c r="O418" s="43" t="s">
        <v>74</v>
      </c>
      <c r="P418" s="43" t="s">
        <v>75</v>
      </c>
      <c r="Q418" s="43"/>
      <c r="R418" s="43" t="s">
        <v>786</v>
      </c>
      <c r="S418" s="43"/>
      <c r="T418" s="43">
        <v>2017</v>
      </c>
      <c r="U418" s="43">
        <f>VLOOKUP(E418,'[1]PIB Export Onderhoudsactiviteit'!$E$2:$AK$490,33,FALSE)</f>
        <v>0</v>
      </c>
      <c r="V418" s="43">
        <v>1</v>
      </c>
      <c r="W418" s="43" t="s">
        <v>64</v>
      </c>
      <c r="X418" s="43" t="s">
        <v>54</v>
      </c>
      <c r="Y418" s="7">
        <v>1</v>
      </c>
      <c r="Z418" s="46">
        <v>0</v>
      </c>
      <c r="AA418" s="47">
        <f>$Z418*$V418*$Y418</f>
        <v>0</v>
      </c>
      <c r="AB418" s="47">
        <f t="shared" si="31"/>
        <v>0</v>
      </c>
      <c r="AC418" s="47">
        <f t="shared" si="31"/>
        <v>0</v>
      </c>
      <c r="AD418" s="47">
        <f t="shared" si="31"/>
        <v>0</v>
      </c>
      <c r="AE418" s="47">
        <f t="shared" si="32"/>
        <v>0</v>
      </c>
      <c r="AF418" s="47">
        <f t="shared" si="32"/>
        <v>0</v>
      </c>
      <c r="AG418" s="47">
        <f t="shared" si="32"/>
        <v>0</v>
      </c>
      <c r="AH418" s="47">
        <f t="shared" si="32"/>
        <v>0</v>
      </c>
      <c r="AI418" s="47">
        <f t="shared" si="34"/>
        <v>0</v>
      </c>
      <c r="AJ418" s="47">
        <f t="shared" si="33"/>
        <v>0</v>
      </c>
    </row>
    <row r="419" spans="1:36" ht="14.45">
      <c r="A419" s="43" t="s">
        <v>774</v>
      </c>
      <c r="B419" s="43" t="s">
        <v>782</v>
      </c>
      <c r="C419" s="57">
        <v>3</v>
      </c>
      <c r="D419" s="57"/>
      <c r="E419" s="43" t="s">
        <v>787</v>
      </c>
      <c r="F419" s="43" t="s">
        <v>784</v>
      </c>
      <c r="G419" s="49" t="s">
        <v>46</v>
      </c>
      <c r="H419" s="43" t="s">
        <v>788</v>
      </c>
      <c r="I419" s="44">
        <v>45292</v>
      </c>
      <c r="J419" s="43" t="s">
        <v>78</v>
      </c>
      <c r="K419" s="43" t="s">
        <v>79</v>
      </c>
      <c r="L419" s="43"/>
      <c r="M419" s="43">
        <v>54</v>
      </c>
      <c r="N419" s="43" t="s">
        <v>50</v>
      </c>
      <c r="O419" s="43" t="s">
        <v>74</v>
      </c>
      <c r="P419" s="43" t="s">
        <v>75</v>
      </c>
      <c r="Q419" s="43"/>
      <c r="R419" s="43" t="s">
        <v>786</v>
      </c>
      <c r="S419" s="43"/>
      <c r="T419" s="43">
        <v>2017</v>
      </c>
      <c r="U419" s="43">
        <f>VLOOKUP(E419,'[1]PIB Export Onderhoudsactiviteit'!$E$2:$AK$490,33,FALSE)</f>
        <v>0</v>
      </c>
      <c r="V419" s="43">
        <v>1</v>
      </c>
      <c r="W419" s="43" t="s">
        <v>64</v>
      </c>
      <c r="X419" s="43" t="s">
        <v>80</v>
      </c>
      <c r="Y419" s="7">
        <v>1</v>
      </c>
      <c r="Z419" s="46">
        <v>0</v>
      </c>
      <c r="AA419" s="47"/>
      <c r="AB419" s="47">
        <f t="shared" si="31"/>
        <v>0</v>
      </c>
      <c r="AC419" s="47"/>
      <c r="AD419" s="47"/>
      <c r="AE419" s="47"/>
      <c r="AF419" s="47"/>
      <c r="AG419" s="47">
        <f t="shared" si="32"/>
        <v>0</v>
      </c>
      <c r="AH419" s="47"/>
      <c r="AI419" s="47"/>
      <c r="AJ419" s="47"/>
    </row>
    <row r="420" spans="1:36" ht="14.45">
      <c r="A420" s="43" t="s">
        <v>774</v>
      </c>
      <c r="B420" s="43" t="s">
        <v>782</v>
      </c>
      <c r="C420" s="57">
        <v>3</v>
      </c>
      <c r="D420" s="57"/>
      <c r="E420" s="43" t="s">
        <v>789</v>
      </c>
      <c r="F420" s="43" t="s">
        <v>790</v>
      </c>
      <c r="G420" s="50" t="s">
        <v>121</v>
      </c>
      <c r="H420" s="43" t="s">
        <v>791</v>
      </c>
      <c r="I420" s="44">
        <v>45292</v>
      </c>
      <c r="J420" s="43" t="s">
        <v>72</v>
      </c>
      <c r="K420" s="43" t="s">
        <v>73</v>
      </c>
      <c r="L420" s="43"/>
      <c r="M420" s="43">
        <v>54</v>
      </c>
      <c r="N420" s="43" t="s">
        <v>50</v>
      </c>
      <c r="O420" s="43" t="s">
        <v>74</v>
      </c>
      <c r="P420" s="43" t="s">
        <v>75</v>
      </c>
      <c r="Q420" s="43"/>
      <c r="R420" s="43" t="s">
        <v>786</v>
      </c>
      <c r="S420" s="43"/>
      <c r="T420" s="43">
        <v>2017</v>
      </c>
      <c r="U420" s="43">
        <f>VLOOKUP(E420,'[1]PIB Export Onderhoudsactiviteit'!$E$2:$AK$490,33,FALSE)</f>
        <v>0</v>
      </c>
      <c r="V420" s="43">
        <v>1</v>
      </c>
      <c r="W420" s="43" t="s">
        <v>64</v>
      </c>
      <c r="X420" s="43" t="s">
        <v>54</v>
      </c>
      <c r="Y420" s="7">
        <v>1</v>
      </c>
      <c r="Z420" s="46">
        <v>0</v>
      </c>
      <c r="AA420" s="47">
        <f>$Z420*$V420*$Y420</f>
        <v>0</v>
      </c>
      <c r="AB420" s="47">
        <f t="shared" si="31"/>
        <v>0</v>
      </c>
      <c r="AC420" s="47">
        <f t="shared" si="31"/>
        <v>0</v>
      </c>
      <c r="AD420" s="47">
        <f t="shared" si="31"/>
        <v>0</v>
      </c>
      <c r="AE420" s="47">
        <f t="shared" si="32"/>
        <v>0</v>
      </c>
      <c r="AF420" s="47">
        <f t="shared" si="32"/>
        <v>0</v>
      </c>
      <c r="AG420" s="47">
        <f t="shared" si="32"/>
        <v>0</v>
      </c>
      <c r="AH420" s="47">
        <f t="shared" si="32"/>
        <v>0</v>
      </c>
      <c r="AI420" s="47">
        <f t="shared" si="34"/>
        <v>0</v>
      </c>
      <c r="AJ420" s="47">
        <f t="shared" si="33"/>
        <v>0</v>
      </c>
    </row>
    <row r="421" spans="1:36" ht="14.45">
      <c r="A421" s="43" t="s">
        <v>774</v>
      </c>
      <c r="B421" s="43" t="s">
        <v>782</v>
      </c>
      <c r="C421" s="57">
        <v>3</v>
      </c>
      <c r="D421" s="57"/>
      <c r="E421" s="43" t="s">
        <v>789</v>
      </c>
      <c r="F421" s="43" t="s">
        <v>790</v>
      </c>
      <c r="G421" s="50" t="s">
        <v>121</v>
      </c>
      <c r="H421" s="43" t="s">
        <v>791</v>
      </c>
      <c r="I421" s="44">
        <v>45292</v>
      </c>
      <c r="J421" s="43" t="s">
        <v>78</v>
      </c>
      <c r="K421" s="43" t="s">
        <v>79</v>
      </c>
      <c r="L421" s="43"/>
      <c r="M421" s="43">
        <v>54</v>
      </c>
      <c r="N421" s="43" t="s">
        <v>50</v>
      </c>
      <c r="O421" s="43" t="s">
        <v>74</v>
      </c>
      <c r="P421" s="43" t="s">
        <v>75</v>
      </c>
      <c r="Q421" s="43"/>
      <c r="R421" s="43" t="s">
        <v>786</v>
      </c>
      <c r="S421" s="43"/>
      <c r="T421" s="43">
        <v>2017</v>
      </c>
      <c r="U421" s="43">
        <f>VLOOKUP(E421,'[1]PIB Export Onderhoudsactiviteit'!$E$2:$AK$490,33,FALSE)</f>
        <v>0</v>
      </c>
      <c r="V421" s="43">
        <v>1</v>
      </c>
      <c r="W421" s="43" t="s">
        <v>64</v>
      </c>
      <c r="X421" s="43" t="s">
        <v>80</v>
      </c>
      <c r="Y421" s="7">
        <v>1</v>
      </c>
      <c r="Z421" s="46">
        <v>0</v>
      </c>
      <c r="AA421" s="47"/>
      <c r="AB421" s="47">
        <f t="shared" si="31"/>
        <v>0</v>
      </c>
      <c r="AC421" s="47"/>
      <c r="AD421" s="47"/>
      <c r="AE421" s="47"/>
      <c r="AF421" s="47"/>
      <c r="AG421" s="47">
        <f t="shared" si="32"/>
        <v>0</v>
      </c>
      <c r="AH421" s="47"/>
      <c r="AI421" s="47"/>
      <c r="AJ421" s="47"/>
    </row>
    <row r="422" spans="1:36" ht="14.45">
      <c r="A422" s="43" t="s">
        <v>774</v>
      </c>
      <c r="B422" s="43"/>
      <c r="C422" s="57">
        <v>3</v>
      </c>
      <c r="D422" s="57"/>
      <c r="E422" s="43" t="s">
        <v>792</v>
      </c>
      <c r="F422" s="43" t="s">
        <v>775</v>
      </c>
      <c r="G422" s="49" t="s">
        <v>46</v>
      </c>
      <c r="H422" s="43" t="s">
        <v>793</v>
      </c>
      <c r="I422" s="44">
        <v>45292</v>
      </c>
      <c r="J422" s="43" t="s">
        <v>48</v>
      </c>
      <c r="K422" s="43" t="s">
        <v>47</v>
      </c>
      <c r="L422" s="43" t="s">
        <v>49</v>
      </c>
      <c r="M422" s="43">
        <v>54</v>
      </c>
      <c r="N422" s="43" t="s">
        <v>50</v>
      </c>
      <c r="O422" s="43" t="s">
        <v>51</v>
      </c>
      <c r="P422" s="43" t="s">
        <v>52</v>
      </c>
      <c r="Q422" s="43"/>
      <c r="R422" s="43"/>
      <c r="S422" s="44">
        <v>42867</v>
      </c>
      <c r="T422" s="43">
        <v>2017</v>
      </c>
      <c r="U422" s="43">
        <f>VLOOKUP(E422,'[1]PIB Export Onderhoudsactiviteit'!$E$2:$AK$490,33,FALSE)</f>
        <v>578</v>
      </c>
      <c r="V422" s="43">
        <v>1</v>
      </c>
      <c r="W422" s="43" t="s">
        <v>53</v>
      </c>
      <c r="X422" s="43" t="s">
        <v>54</v>
      </c>
      <c r="Y422" s="7">
        <v>1</v>
      </c>
      <c r="Z422" s="46">
        <v>0</v>
      </c>
      <c r="AA422" s="47">
        <f t="shared" ref="AA422:AB437" si="35">$Z422*$V422*$Y422</f>
        <v>0</v>
      </c>
      <c r="AB422" s="47">
        <f t="shared" si="31"/>
        <v>0</v>
      </c>
      <c r="AC422" s="47">
        <f t="shared" si="31"/>
        <v>0</v>
      </c>
      <c r="AD422" s="47">
        <f t="shared" si="31"/>
        <v>0</v>
      </c>
      <c r="AE422" s="47">
        <f t="shared" si="32"/>
        <v>0</v>
      </c>
      <c r="AF422" s="47">
        <f t="shared" si="32"/>
        <v>0</v>
      </c>
      <c r="AG422" s="47">
        <f t="shared" si="32"/>
        <v>0</v>
      </c>
      <c r="AH422" s="47">
        <f t="shared" si="32"/>
        <v>0</v>
      </c>
      <c r="AI422" s="47">
        <f t="shared" si="34"/>
        <v>0</v>
      </c>
      <c r="AJ422" s="47">
        <f t="shared" si="33"/>
        <v>0</v>
      </c>
    </row>
    <row r="423" spans="1:36" ht="14.45">
      <c r="A423" s="43" t="s">
        <v>774</v>
      </c>
      <c r="B423" s="43"/>
      <c r="C423" s="57">
        <v>4</v>
      </c>
      <c r="D423" s="57"/>
      <c r="E423" s="43" t="s">
        <v>794</v>
      </c>
      <c r="F423" s="43" t="s">
        <v>775</v>
      </c>
      <c r="G423" s="49" t="s">
        <v>46</v>
      </c>
      <c r="H423" s="43" t="s">
        <v>795</v>
      </c>
      <c r="I423" s="44">
        <v>45292</v>
      </c>
      <c r="J423" s="43" t="s">
        <v>48</v>
      </c>
      <c r="K423" s="43" t="s">
        <v>47</v>
      </c>
      <c r="L423" s="43" t="s">
        <v>49</v>
      </c>
      <c r="M423" s="43">
        <v>54</v>
      </c>
      <c r="N423" s="43" t="s">
        <v>50</v>
      </c>
      <c r="O423" s="43" t="s">
        <v>51</v>
      </c>
      <c r="P423" s="43" t="s">
        <v>52</v>
      </c>
      <c r="Q423" s="43"/>
      <c r="R423" s="43"/>
      <c r="S423" s="44">
        <v>42867</v>
      </c>
      <c r="T423" s="43">
        <v>2017</v>
      </c>
      <c r="U423" s="43">
        <f>VLOOKUP(E423,'[1]PIB Export Onderhoudsactiviteit'!$E$2:$AK$490,33,FALSE)</f>
        <v>29</v>
      </c>
      <c r="V423" s="43">
        <v>1</v>
      </c>
      <c r="W423" s="43" t="s">
        <v>53</v>
      </c>
      <c r="X423" s="43" t="s">
        <v>54</v>
      </c>
      <c r="Y423" s="7">
        <v>1</v>
      </c>
      <c r="Z423" s="46">
        <v>0</v>
      </c>
      <c r="AA423" s="47">
        <f t="shared" si="35"/>
        <v>0</v>
      </c>
      <c r="AB423" s="47">
        <f t="shared" si="31"/>
        <v>0</v>
      </c>
      <c r="AC423" s="47">
        <f t="shared" si="31"/>
        <v>0</v>
      </c>
      <c r="AD423" s="47">
        <f t="shared" si="31"/>
        <v>0</v>
      </c>
      <c r="AE423" s="47">
        <f t="shared" si="32"/>
        <v>0</v>
      </c>
      <c r="AF423" s="47">
        <f t="shared" si="32"/>
        <v>0</v>
      </c>
      <c r="AG423" s="47">
        <f t="shared" si="32"/>
        <v>0</v>
      </c>
      <c r="AH423" s="47">
        <f t="shared" si="32"/>
        <v>0</v>
      </c>
      <c r="AI423" s="47">
        <f t="shared" si="34"/>
        <v>0</v>
      </c>
      <c r="AJ423" s="47">
        <f t="shared" si="33"/>
        <v>0</v>
      </c>
    </row>
    <row r="424" spans="1:36" ht="14.45">
      <c r="A424" s="43" t="s">
        <v>774</v>
      </c>
      <c r="B424" s="43"/>
      <c r="C424" s="57">
        <v>5</v>
      </c>
      <c r="D424" s="57"/>
      <c r="E424" s="43" t="s">
        <v>796</v>
      </c>
      <c r="F424" s="43" t="s">
        <v>775</v>
      </c>
      <c r="G424" s="49" t="s">
        <v>46</v>
      </c>
      <c r="H424" s="43" t="s">
        <v>797</v>
      </c>
      <c r="I424" s="44">
        <v>45292</v>
      </c>
      <c r="J424" s="43" t="s">
        <v>48</v>
      </c>
      <c r="K424" s="43" t="s">
        <v>47</v>
      </c>
      <c r="L424" s="43" t="s">
        <v>49</v>
      </c>
      <c r="M424" s="43">
        <v>54</v>
      </c>
      <c r="N424" s="43" t="s">
        <v>50</v>
      </c>
      <c r="O424" s="43" t="s">
        <v>51</v>
      </c>
      <c r="P424" s="43" t="s">
        <v>52</v>
      </c>
      <c r="Q424" s="43"/>
      <c r="R424" s="43"/>
      <c r="S424" s="44">
        <v>42867</v>
      </c>
      <c r="T424" s="43">
        <v>2017</v>
      </c>
      <c r="U424" s="43">
        <f>VLOOKUP(E424,'[1]PIB Export Onderhoudsactiviteit'!$E$2:$AK$490,33,FALSE)</f>
        <v>28</v>
      </c>
      <c r="V424" s="43">
        <v>1</v>
      </c>
      <c r="W424" s="43" t="s">
        <v>53</v>
      </c>
      <c r="X424" s="43" t="s">
        <v>54</v>
      </c>
      <c r="Y424" s="7">
        <v>1</v>
      </c>
      <c r="Z424" s="46">
        <v>0</v>
      </c>
      <c r="AA424" s="47">
        <f t="shared" si="35"/>
        <v>0</v>
      </c>
      <c r="AB424" s="47">
        <f t="shared" si="31"/>
        <v>0</v>
      </c>
      <c r="AC424" s="47">
        <f t="shared" si="31"/>
        <v>0</v>
      </c>
      <c r="AD424" s="47">
        <f t="shared" si="31"/>
        <v>0</v>
      </c>
      <c r="AE424" s="47">
        <f t="shared" si="32"/>
        <v>0</v>
      </c>
      <c r="AF424" s="47">
        <f t="shared" si="32"/>
        <v>0</v>
      </c>
      <c r="AG424" s="47">
        <f t="shared" si="32"/>
        <v>0</v>
      </c>
      <c r="AH424" s="47">
        <f t="shared" si="32"/>
        <v>0</v>
      </c>
      <c r="AI424" s="47">
        <f t="shared" si="34"/>
        <v>0</v>
      </c>
      <c r="AJ424" s="47">
        <f t="shared" si="33"/>
        <v>0</v>
      </c>
    </row>
    <row r="425" spans="1:36" ht="14.45">
      <c r="A425" s="43" t="s">
        <v>774</v>
      </c>
      <c r="B425" s="43"/>
      <c r="C425" s="57">
        <v>6</v>
      </c>
      <c r="D425" s="57"/>
      <c r="E425" s="43" t="s">
        <v>798</v>
      </c>
      <c r="F425" s="43" t="s">
        <v>775</v>
      </c>
      <c r="G425" s="49" t="s">
        <v>46</v>
      </c>
      <c r="H425" s="43" t="s">
        <v>799</v>
      </c>
      <c r="I425" s="44">
        <v>45292</v>
      </c>
      <c r="J425" s="43" t="s">
        <v>48</v>
      </c>
      <c r="K425" s="43" t="s">
        <v>47</v>
      </c>
      <c r="L425" s="43" t="s">
        <v>49</v>
      </c>
      <c r="M425" s="43">
        <v>54</v>
      </c>
      <c r="N425" s="43" t="s">
        <v>50</v>
      </c>
      <c r="O425" s="43" t="s">
        <v>51</v>
      </c>
      <c r="P425" s="43" t="s">
        <v>52</v>
      </c>
      <c r="Q425" s="43"/>
      <c r="R425" s="43"/>
      <c r="S425" s="44">
        <v>42867</v>
      </c>
      <c r="T425" s="43">
        <v>2017</v>
      </c>
      <c r="U425" s="43">
        <f>VLOOKUP(E425,'[1]PIB Export Onderhoudsactiviteit'!$E$2:$AK$490,33,FALSE)</f>
        <v>62</v>
      </c>
      <c r="V425" s="43">
        <v>1</v>
      </c>
      <c r="W425" s="43" t="s">
        <v>53</v>
      </c>
      <c r="X425" s="43" t="s">
        <v>54</v>
      </c>
      <c r="Y425" s="7">
        <v>1</v>
      </c>
      <c r="Z425" s="46">
        <v>0</v>
      </c>
      <c r="AA425" s="47">
        <f t="shared" si="35"/>
        <v>0</v>
      </c>
      <c r="AB425" s="47">
        <f t="shared" si="31"/>
        <v>0</v>
      </c>
      <c r="AC425" s="47">
        <f t="shared" si="31"/>
        <v>0</v>
      </c>
      <c r="AD425" s="47">
        <f t="shared" si="31"/>
        <v>0</v>
      </c>
      <c r="AE425" s="47">
        <f t="shared" si="32"/>
        <v>0</v>
      </c>
      <c r="AF425" s="47">
        <f t="shared" si="32"/>
        <v>0</v>
      </c>
      <c r="AG425" s="47">
        <f t="shared" si="32"/>
        <v>0</v>
      </c>
      <c r="AH425" s="47">
        <f t="shared" si="32"/>
        <v>0</v>
      </c>
      <c r="AI425" s="47">
        <f t="shared" si="34"/>
        <v>0</v>
      </c>
      <c r="AJ425" s="47">
        <f t="shared" si="33"/>
        <v>0</v>
      </c>
    </row>
    <row r="426" spans="1:36" ht="14.45">
      <c r="A426" s="43" t="s">
        <v>774</v>
      </c>
      <c r="B426" s="43" t="s">
        <v>800</v>
      </c>
      <c r="C426" s="57">
        <v>7</v>
      </c>
      <c r="D426" s="57"/>
      <c r="E426" s="43" t="s">
        <v>801</v>
      </c>
      <c r="F426" s="43"/>
      <c r="G426" s="49" t="s">
        <v>46</v>
      </c>
      <c r="H426" s="43" t="s">
        <v>538</v>
      </c>
      <c r="I426" s="44">
        <v>45292</v>
      </c>
      <c r="J426" s="43" t="s">
        <v>58</v>
      </c>
      <c r="K426" s="43" t="s">
        <v>59</v>
      </c>
      <c r="L426" s="43" t="s">
        <v>608</v>
      </c>
      <c r="M426" s="43">
        <v>54</v>
      </c>
      <c r="N426" s="43" t="s">
        <v>50</v>
      </c>
      <c r="O426" s="43" t="s">
        <v>60</v>
      </c>
      <c r="P426" s="43" t="s">
        <v>61</v>
      </c>
      <c r="Q426" s="43"/>
      <c r="R426" s="43"/>
      <c r="S426" s="44">
        <v>43101</v>
      </c>
      <c r="T426" s="43">
        <v>2017</v>
      </c>
      <c r="U426" s="43">
        <f>VLOOKUP(E426,'[1]PIB Export Onderhoudsactiviteit'!$E$2:$AK$490,33,FALSE)</f>
        <v>0</v>
      </c>
      <c r="V426" s="43">
        <v>1</v>
      </c>
      <c r="W426" s="43" t="s">
        <v>64</v>
      </c>
      <c r="X426" s="43" t="s">
        <v>54</v>
      </c>
      <c r="Y426" s="7">
        <v>1</v>
      </c>
      <c r="Z426" s="46">
        <v>0</v>
      </c>
      <c r="AA426" s="47">
        <f t="shared" si="35"/>
        <v>0</v>
      </c>
      <c r="AB426" s="47">
        <f t="shared" si="31"/>
        <v>0</v>
      </c>
      <c r="AC426" s="47">
        <f t="shared" si="31"/>
        <v>0</v>
      </c>
      <c r="AD426" s="47">
        <f t="shared" si="31"/>
        <v>0</v>
      </c>
      <c r="AE426" s="47">
        <f t="shared" si="32"/>
        <v>0</v>
      </c>
      <c r="AF426" s="47">
        <f t="shared" si="32"/>
        <v>0</v>
      </c>
      <c r="AG426" s="47">
        <f t="shared" si="32"/>
        <v>0</v>
      </c>
      <c r="AH426" s="47">
        <f t="shared" si="32"/>
        <v>0</v>
      </c>
      <c r="AI426" s="47">
        <f t="shared" si="34"/>
        <v>0</v>
      </c>
      <c r="AJ426" s="47">
        <f t="shared" si="33"/>
        <v>0</v>
      </c>
    </row>
    <row r="427" spans="1:36" ht="14.45">
      <c r="A427" s="43" t="s">
        <v>774</v>
      </c>
      <c r="B427" s="43" t="s">
        <v>800</v>
      </c>
      <c r="C427" s="57">
        <v>7</v>
      </c>
      <c r="D427" s="57"/>
      <c r="E427" s="43" t="s">
        <v>802</v>
      </c>
      <c r="F427" s="43"/>
      <c r="G427" s="49" t="s">
        <v>46</v>
      </c>
      <c r="H427" s="43" t="s">
        <v>541</v>
      </c>
      <c r="I427" s="44">
        <v>45292</v>
      </c>
      <c r="J427" s="43" t="s">
        <v>58</v>
      </c>
      <c r="K427" s="43" t="s">
        <v>59</v>
      </c>
      <c r="L427" s="43" t="s">
        <v>606</v>
      </c>
      <c r="M427" s="43">
        <v>54</v>
      </c>
      <c r="N427" s="43" t="s">
        <v>50</v>
      </c>
      <c r="O427" s="43" t="s">
        <v>60</v>
      </c>
      <c r="P427" s="43" t="s">
        <v>61</v>
      </c>
      <c r="Q427" s="43"/>
      <c r="R427" s="43"/>
      <c r="S427" s="44">
        <v>43101</v>
      </c>
      <c r="T427" s="43">
        <v>2017</v>
      </c>
      <c r="U427" s="43">
        <f>VLOOKUP(E427,'[1]PIB Export Onderhoudsactiviteit'!$E$2:$AK$490,33,FALSE)</f>
        <v>0</v>
      </c>
      <c r="V427" s="43">
        <v>1</v>
      </c>
      <c r="W427" s="43" t="s">
        <v>64</v>
      </c>
      <c r="X427" s="43" t="s">
        <v>54</v>
      </c>
      <c r="Y427" s="7">
        <v>1</v>
      </c>
      <c r="Z427" s="46">
        <v>0</v>
      </c>
      <c r="AA427" s="47">
        <f t="shared" si="35"/>
        <v>0</v>
      </c>
      <c r="AB427" s="47">
        <f t="shared" si="31"/>
        <v>0</v>
      </c>
      <c r="AC427" s="47">
        <f t="shared" si="31"/>
        <v>0</v>
      </c>
      <c r="AD427" s="47">
        <f t="shared" si="31"/>
        <v>0</v>
      </c>
      <c r="AE427" s="47">
        <f t="shared" si="32"/>
        <v>0</v>
      </c>
      <c r="AF427" s="47">
        <f t="shared" si="32"/>
        <v>0</v>
      </c>
      <c r="AG427" s="47">
        <f t="shared" si="32"/>
        <v>0</v>
      </c>
      <c r="AH427" s="47">
        <f t="shared" si="32"/>
        <v>0</v>
      </c>
      <c r="AI427" s="47">
        <f t="shared" si="34"/>
        <v>0</v>
      </c>
      <c r="AJ427" s="47">
        <f t="shared" si="33"/>
        <v>0</v>
      </c>
    </row>
    <row r="428" spans="1:36" ht="14.45">
      <c r="A428" s="43" t="s">
        <v>774</v>
      </c>
      <c r="B428" s="43" t="s">
        <v>800</v>
      </c>
      <c r="C428" s="57">
        <v>7</v>
      </c>
      <c r="D428" s="57"/>
      <c r="E428" s="43" t="s">
        <v>803</v>
      </c>
      <c r="F428" s="43"/>
      <c r="G428" s="49" t="s">
        <v>46</v>
      </c>
      <c r="H428" s="43" t="s">
        <v>543</v>
      </c>
      <c r="I428" s="44">
        <v>45292</v>
      </c>
      <c r="J428" s="43" t="s">
        <v>58</v>
      </c>
      <c r="K428" s="43" t="s">
        <v>59</v>
      </c>
      <c r="L428" s="43" t="s">
        <v>610</v>
      </c>
      <c r="M428" s="43">
        <v>54</v>
      </c>
      <c r="N428" s="43" t="s">
        <v>50</v>
      </c>
      <c r="O428" s="43" t="s">
        <v>60</v>
      </c>
      <c r="P428" s="43" t="s">
        <v>61</v>
      </c>
      <c r="Q428" s="43"/>
      <c r="R428" s="43"/>
      <c r="S428" s="44">
        <v>43101</v>
      </c>
      <c r="T428" s="43">
        <v>2017</v>
      </c>
      <c r="U428" s="43">
        <f>VLOOKUP(E428,'[1]PIB Export Onderhoudsactiviteit'!$E$2:$AK$490,33,FALSE)</f>
        <v>0</v>
      </c>
      <c r="V428" s="43">
        <v>1</v>
      </c>
      <c r="W428" s="43" t="s">
        <v>64</v>
      </c>
      <c r="X428" s="43" t="s">
        <v>54</v>
      </c>
      <c r="Y428" s="7">
        <v>1</v>
      </c>
      <c r="Z428" s="46">
        <v>0</v>
      </c>
      <c r="AA428" s="47">
        <f t="shared" si="35"/>
        <v>0</v>
      </c>
      <c r="AB428" s="47">
        <f t="shared" si="31"/>
        <v>0</v>
      </c>
      <c r="AC428" s="47">
        <f t="shared" si="31"/>
        <v>0</v>
      </c>
      <c r="AD428" s="47">
        <f t="shared" si="31"/>
        <v>0</v>
      </c>
      <c r="AE428" s="47">
        <f t="shared" si="32"/>
        <v>0</v>
      </c>
      <c r="AF428" s="47">
        <f t="shared" si="32"/>
        <v>0</v>
      </c>
      <c r="AG428" s="47">
        <f t="shared" si="32"/>
        <v>0</v>
      </c>
      <c r="AH428" s="47">
        <f t="shared" si="32"/>
        <v>0</v>
      </c>
      <c r="AI428" s="47">
        <f t="shared" si="34"/>
        <v>0</v>
      </c>
      <c r="AJ428" s="47">
        <f t="shared" si="33"/>
        <v>0</v>
      </c>
    </row>
    <row r="429" spans="1:36" ht="14.45">
      <c r="A429" s="43" t="s">
        <v>774</v>
      </c>
      <c r="B429" s="43"/>
      <c r="C429" s="57">
        <v>7</v>
      </c>
      <c r="D429" s="57"/>
      <c r="E429" s="43" t="s">
        <v>804</v>
      </c>
      <c r="F429" s="43" t="s">
        <v>775</v>
      </c>
      <c r="G429" s="49" t="s">
        <v>46</v>
      </c>
      <c r="H429" s="43" t="s">
        <v>805</v>
      </c>
      <c r="I429" s="44">
        <v>45292</v>
      </c>
      <c r="J429" s="43" t="s">
        <v>48</v>
      </c>
      <c r="K429" s="43" t="s">
        <v>47</v>
      </c>
      <c r="L429" s="43" t="s">
        <v>49</v>
      </c>
      <c r="M429" s="43">
        <v>54</v>
      </c>
      <c r="N429" s="43" t="s">
        <v>50</v>
      </c>
      <c r="O429" s="43" t="s">
        <v>51</v>
      </c>
      <c r="P429" s="43" t="s">
        <v>52</v>
      </c>
      <c r="Q429" s="43"/>
      <c r="R429" s="43"/>
      <c r="S429" s="44">
        <v>42867</v>
      </c>
      <c r="T429" s="43">
        <v>2017</v>
      </c>
      <c r="U429" s="43">
        <f>VLOOKUP(E429,'[1]PIB Export Onderhoudsactiviteit'!$E$2:$AK$490,33,FALSE)</f>
        <v>506</v>
      </c>
      <c r="V429" s="43">
        <v>1</v>
      </c>
      <c r="W429" s="43" t="s">
        <v>53</v>
      </c>
      <c r="X429" s="43" t="s">
        <v>54</v>
      </c>
      <c r="Y429" s="7">
        <v>1</v>
      </c>
      <c r="Z429" s="46">
        <v>0</v>
      </c>
      <c r="AA429" s="47">
        <f t="shared" si="35"/>
        <v>0</v>
      </c>
      <c r="AB429" s="47">
        <f t="shared" si="31"/>
        <v>0</v>
      </c>
      <c r="AC429" s="47">
        <f t="shared" si="31"/>
        <v>0</v>
      </c>
      <c r="AD429" s="47">
        <f t="shared" si="31"/>
        <v>0</v>
      </c>
      <c r="AE429" s="47">
        <f t="shared" si="32"/>
        <v>0</v>
      </c>
      <c r="AF429" s="47">
        <f t="shared" si="32"/>
        <v>0</v>
      </c>
      <c r="AG429" s="47">
        <f t="shared" si="32"/>
        <v>0</v>
      </c>
      <c r="AH429" s="47">
        <f t="shared" si="32"/>
        <v>0</v>
      </c>
      <c r="AI429" s="47">
        <f t="shared" si="34"/>
        <v>0</v>
      </c>
      <c r="AJ429" s="47">
        <f t="shared" si="33"/>
        <v>0</v>
      </c>
    </row>
    <row r="430" spans="1:36" ht="14.45">
      <c r="A430" s="43" t="s">
        <v>774</v>
      </c>
      <c r="B430" s="43"/>
      <c r="C430" s="57">
        <v>8</v>
      </c>
      <c r="D430" s="57"/>
      <c r="E430" s="43" t="s">
        <v>806</v>
      </c>
      <c r="F430" s="43" t="s">
        <v>775</v>
      </c>
      <c r="G430" s="49" t="s">
        <v>46</v>
      </c>
      <c r="H430" s="43" t="s">
        <v>807</v>
      </c>
      <c r="I430" s="44">
        <v>45292</v>
      </c>
      <c r="J430" s="43" t="s">
        <v>48</v>
      </c>
      <c r="K430" s="43" t="s">
        <v>47</v>
      </c>
      <c r="L430" s="43" t="s">
        <v>49</v>
      </c>
      <c r="M430" s="43">
        <v>54</v>
      </c>
      <c r="N430" s="43" t="s">
        <v>50</v>
      </c>
      <c r="O430" s="43" t="s">
        <v>51</v>
      </c>
      <c r="P430" s="43" t="s">
        <v>52</v>
      </c>
      <c r="Q430" s="43"/>
      <c r="R430" s="43"/>
      <c r="S430" s="44">
        <v>42867</v>
      </c>
      <c r="T430" s="43">
        <v>2017</v>
      </c>
      <c r="U430" s="43">
        <f>VLOOKUP(E430,'[1]PIB Export Onderhoudsactiviteit'!$E$2:$AK$490,33,FALSE)</f>
        <v>974</v>
      </c>
      <c r="V430" s="43">
        <v>1</v>
      </c>
      <c r="W430" s="43" t="s">
        <v>53</v>
      </c>
      <c r="X430" s="43" t="s">
        <v>54</v>
      </c>
      <c r="Y430" s="7">
        <v>1</v>
      </c>
      <c r="Z430" s="46">
        <v>0</v>
      </c>
      <c r="AA430" s="47">
        <f t="shared" si="35"/>
        <v>0</v>
      </c>
      <c r="AB430" s="47">
        <f t="shared" si="31"/>
        <v>0</v>
      </c>
      <c r="AC430" s="47">
        <f t="shared" si="31"/>
        <v>0</v>
      </c>
      <c r="AD430" s="47">
        <f t="shared" si="31"/>
        <v>0</v>
      </c>
      <c r="AE430" s="47">
        <f t="shared" si="32"/>
        <v>0</v>
      </c>
      <c r="AF430" s="47">
        <f t="shared" si="32"/>
        <v>0</v>
      </c>
      <c r="AG430" s="47">
        <f t="shared" si="32"/>
        <v>0</v>
      </c>
      <c r="AH430" s="47">
        <f t="shared" si="32"/>
        <v>0</v>
      </c>
      <c r="AI430" s="47">
        <f t="shared" si="34"/>
        <v>0</v>
      </c>
      <c r="AJ430" s="47">
        <f t="shared" si="33"/>
        <v>0</v>
      </c>
    </row>
    <row r="431" spans="1:36" ht="14.45">
      <c r="A431" s="43" t="s">
        <v>774</v>
      </c>
      <c r="B431" s="43"/>
      <c r="C431" s="57">
        <v>9</v>
      </c>
      <c r="D431" s="57"/>
      <c r="E431" s="43" t="s">
        <v>808</v>
      </c>
      <c r="F431" s="43" t="s">
        <v>775</v>
      </c>
      <c r="G431" s="49" t="s">
        <v>46</v>
      </c>
      <c r="H431" s="43" t="s">
        <v>809</v>
      </c>
      <c r="I431" s="44">
        <v>45292</v>
      </c>
      <c r="J431" s="43" t="s">
        <v>48</v>
      </c>
      <c r="K431" s="43" t="s">
        <v>47</v>
      </c>
      <c r="L431" s="43" t="s">
        <v>49</v>
      </c>
      <c r="M431" s="43">
        <v>54</v>
      </c>
      <c r="N431" s="43" t="s">
        <v>50</v>
      </c>
      <c r="O431" s="43" t="s">
        <v>51</v>
      </c>
      <c r="P431" s="43" t="s">
        <v>52</v>
      </c>
      <c r="Q431" s="43"/>
      <c r="R431" s="43"/>
      <c r="S431" s="44">
        <v>42867</v>
      </c>
      <c r="T431" s="43">
        <v>2017</v>
      </c>
      <c r="U431" s="43">
        <f>VLOOKUP(E431,'[1]PIB Export Onderhoudsactiviteit'!$E$2:$AK$490,33,FALSE)</f>
        <v>886</v>
      </c>
      <c r="V431" s="43">
        <v>1</v>
      </c>
      <c r="W431" s="43" t="s">
        <v>53</v>
      </c>
      <c r="X431" s="43" t="s">
        <v>54</v>
      </c>
      <c r="Y431" s="7">
        <v>1</v>
      </c>
      <c r="Z431" s="46">
        <v>0</v>
      </c>
      <c r="AA431" s="47">
        <f t="shared" si="35"/>
        <v>0</v>
      </c>
      <c r="AB431" s="47">
        <f t="shared" si="31"/>
        <v>0</v>
      </c>
      <c r="AC431" s="47">
        <f t="shared" si="31"/>
        <v>0</v>
      </c>
      <c r="AD431" s="47">
        <f t="shared" si="31"/>
        <v>0</v>
      </c>
      <c r="AE431" s="47">
        <f t="shared" si="32"/>
        <v>0</v>
      </c>
      <c r="AF431" s="47">
        <f t="shared" si="32"/>
        <v>0</v>
      </c>
      <c r="AG431" s="47">
        <f t="shared" si="32"/>
        <v>0</v>
      </c>
      <c r="AH431" s="47">
        <f t="shared" si="32"/>
        <v>0</v>
      </c>
      <c r="AI431" s="47">
        <f t="shared" si="34"/>
        <v>0</v>
      </c>
      <c r="AJ431" s="47">
        <f t="shared" si="33"/>
        <v>0</v>
      </c>
    </row>
    <row r="432" spans="1:36" ht="14.45">
      <c r="A432" s="43" t="s">
        <v>774</v>
      </c>
      <c r="B432" s="43"/>
      <c r="C432" s="57">
        <v>10</v>
      </c>
      <c r="D432" s="57"/>
      <c r="E432" s="43" t="s">
        <v>810</v>
      </c>
      <c r="F432" s="43" t="s">
        <v>775</v>
      </c>
      <c r="G432" s="49" t="s">
        <v>46</v>
      </c>
      <c r="H432" s="43" t="s">
        <v>811</v>
      </c>
      <c r="I432" s="44">
        <v>45292</v>
      </c>
      <c r="J432" s="43" t="s">
        <v>48</v>
      </c>
      <c r="K432" s="43" t="s">
        <v>47</v>
      </c>
      <c r="L432" s="43" t="s">
        <v>49</v>
      </c>
      <c r="M432" s="43">
        <v>54</v>
      </c>
      <c r="N432" s="43" t="s">
        <v>50</v>
      </c>
      <c r="O432" s="43" t="s">
        <v>51</v>
      </c>
      <c r="P432" s="43" t="s">
        <v>52</v>
      </c>
      <c r="Q432" s="43"/>
      <c r="R432" s="43"/>
      <c r="S432" s="44">
        <v>42867</v>
      </c>
      <c r="T432" s="43">
        <v>2017</v>
      </c>
      <c r="U432" s="43">
        <f>VLOOKUP(E432,'[1]PIB Export Onderhoudsactiviteit'!$E$2:$AK$490,33,FALSE)</f>
        <v>873</v>
      </c>
      <c r="V432" s="43">
        <v>1</v>
      </c>
      <c r="W432" s="43" t="s">
        <v>53</v>
      </c>
      <c r="X432" s="43" t="s">
        <v>54</v>
      </c>
      <c r="Y432" s="7">
        <v>1</v>
      </c>
      <c r="Z432" s="46">
        <v>0</v>
      </c>
      <c r="AA432" s="47">
        <f t="shared" si="35"/>
        <v>0</v>
      </c>
      <c r="AB432" s="47">
        <f t="shared" si="31"/>
        <v>0</v>
      </c>
      <c r="AC432" s="47">
        <f t="shared" si="31"/>
        <v>0</v>
      </c>
      <c r="AD432" s="47">
        <f t="shared" si="31"/>
        <v>0</v>
      </c>
      <c r="AE432" s="47">
        <f t="shared" si="32"/>
        <v>0</v>
      </c>
      <c r="AF432" s="47">
        <f t="shared" si="32"/>
        <v>0</v>
      </c>
      <c r="AG432" s="47">
        <f t="shared" si="32"/>
        <v>0</v>
      </c>
      <c r="AH432" s="47">
        <f t="shared" si="32"/>
        <v>0</v>
      </c>
      <c r="AI432" s="47">
        <f t="shared" si="34"/>
        <v>0</v>
      </c>
      <c r="AJ432" s="47">
        <f t="shared" si="33"/>
        <v>0</v>
      </c>
    </row>
    <row r="433" spans="1:36" ht="14.45">
      <c r="A433" s="43" t="s">
        <v>774</v>
      </c>
      <c r="B433" s="43"/>
      <c r="C433" s="57">
        <v>11</v>
      </c>
      <c r="D433" s="57"/>
      <c r="E433" s="43" t="s">
        <v>812</v>
      </c>
      <c r="F433" s="43" t="s">
        <v>775</v>
      </c>
      <c r="G433" s="49" t="s">
        <v>46</v>
      </c>
      <c r="H433" s="43" t="s">
        <v>813</v>
      </c>
      <c r="I433" s="44">
        <v>45292</v>
      </c>
      <c r="J433" s="43" t="s">
        <v>48</v>
      </c>
      <c r="K433" s="43" t="s">
        <v>47</v>
      </c>
      <c r="L433" s="43" t="s">
        <v>49</v>
      </c>
      <c r="M433" s="43">
        <v>54</v>
      </c>
      <c r="N433" s="43" t="s">
        <v>50</v>
      </c>
      <c r="O433" s="43" t="s">
        <v>51</v>
      </c>
      <c r="P433" s="43" t="s">
        <v>52</v>
      </c>
      <c r="Q433" s="43"/>
      <c r="R433" s="43"/>
      <c r="S433" s="44">
        <v>42867</v>
      </c>
      <c r="T433" s="43">
        <v>2017</v>
      </c>
      <c r="U433" s="43">
        <f>VLOOKUP(E433,'[1]PIB Export Onderhoudsactiviteit'!$E$2:$AK$490,33,FALSE)</f>
        <v>784</v>
      </c>
      <c r="V433" s="43">
        <v>1</v>
      </c>
      <c r="W433" s="43" t="s">
        <v>53</v>
      </c>
      <c r="X433" s="43" t="s">
        <v>54</v>
      </c>
      <c r="Y433" s="7">
        <v>1</v>
      </c>
      <c r="Z433" s="46">
        <v>0</v>
      </c>
      <c r="AA433" s="47">
        <f t="shared" si="35"/>
        <v>0</v>
      </c>
      <c r="AB433" s="47">
        <f t="shared" si="31"/>
        <v>0</v>
      </c>
      <c r="AC433" s="47">
        <f t="shared" si="31"/>
        <v>0</v>
      </c>
      <c r="AD433" s="47">
        <f t="shared" si="31"/>
        <v>0</v>
      </c>
      <c r="AE433" s="47">
        <f t="shared" si="32"/>
        <v>0</v>
      </c>
      <c r="AF433" s="47">
        <f t="shared" si="32"/>
        <v>0</v>
      </c>
      <c r="AG433" s="47">
        <f t="shared" si="32"/>
        <v>0</v>
      </c>
      <c r="AH433" s="47">
        <f t="shared" si="32"/>
        <v>0</v>
      </c>
      <c r="AI433" s="47">
        <f t="shared" si="34"/>
        <v>0</v>
      </c>
      <c r="AJ433" s="47">
        <f t="shared" si="33"/>
        <v>0</v>
      </c>
    </row>
    <row r="434" spans="1:36" ht="14.45">
      <c r="A434" s="43" t="s">
        <v>774</v>
      </c>
      <c r="B434" s="43"/>
      <c r="C434" s="57">
        <v>12</v>
      </c>
      <c r="D434" s="57"/>
      <c r="E434" s="43" t="s">
        <v>814</v>
      </c>
      <c r="F434" s="43" t="s">
        <v>775</v>
      </c>
      <c r="G434" s="49" t="s">
        <v>46</v>
      </c>
      <c r="H434" s="43" t="s">
        <v>815</v>
      </c>
      <c r="I434" s="44">
        <v>45292</v>
      </c>
      <c r="J434" s="43" t="s">
        <v>48</v>
      </c>
      <c r="K434" s="43" t="s">
        <v>47</v>
      </c>
      <c r="L434" s="43" t="s">
        <v>49</v>
      </c>
      <c r="M434" s="43">
        <v>54</v>
      </c>
      <c r="N434" s="43" t="s">
        <v>50</v>
      </c>
      <c r="O434" s="43" t="s">
        <v>51</v>
      </c>
      <c r="P434" s="43" t="s">
        <v>52</v>
      </c>
      <c r="Q434" s="43"/>
      <c r="R434" s="43"/>
      <c r="S434" s="44">
        <v>42867</v>
      </c>
      <c r="T434" s="43">
        <v>2017</v>
      </c>
      <c r="U434" s="43">
        <f>VLOOKUP(E434,'[1]PIB Export Onderhoudsactiviteit'!$E$2:$AK$490,33,FALSE)</f>
        <v>775</v>
      </c>
      <c r="V434" s="43">
        <v>1</v>
      </c>
      <c r="W434" s="43" t="s">
        <v>53</v>
      </c>
      <c r="X434" s="43" t="s">
        <v>54</v>
      </c>
      <c r="Y434" s="7">
        <v>1</v>
      </c>
      <c r="Z434" s="46">
        <v>0</v>
      </c>
      <c r="AA434" s="47">
        <f t="shared" si="35"/>
        <v>0</v>
      </c>
      <c r="AB434" s="47">
        <f t="shared" si="31"/>
        <v>0</v>
      </c>
      <c r="AC434" s="47">
        <f t="shared" si="31"/>
        <v>0</v>
      </c>
      <c r="AD434" s="47">
        <f t="shared" si="31"/>
        <v>0</v>
      </c>
      <c r="AE434" s="47">
        <f t="shared" si="32"/>
        <v>0</v>
      </c>
      <c r="AF434" s="47">
        <f t="shared" si="32"/>
        <v>0</v>
      </c>
      <c r="AG434" s="47">
        <f t="shared" si="32"/>
        <v>0</v>
      </c>
      <c r="AH434" s="47">
        <f t="shared" si="32"/>
        <v>0</v>
      </c>
      <c r="AI434" s="47">
        <f t="shared" si="34"/>
        <v>0</v>
      </c>
      <c r="AJ434" s="47">
        <f t="shared" si="33"/>
        <v>0</v>
      </c>
    </row>
    <row r="435" spans="1:36" ht="14.45">
      <c r="A435" s="43" t="s">
        <v>774</v>
      </c>
      <c r="B435" s="43"/>
      <c r="C435" s="57" t="s">
        <v>686</v>
      </c>
      <c r="D435" s="57"/>
      <c r="E435" s="43" t="s">
        <v>816</v>
      </c>
      <c r="F435" s="43" t="s">
        <v>775</v>
      </c>
      <c r="G435" s="49" t="s">
        <v>46</v>
      </c>
      <c r="H435" s="43" t="s">
        <v>817</v>
      </c>
      <c r="I435" s="44">
        <v>45292</v>
      </c>
      <c r="J435" s="43" t="s">
        <v>48</v>
      </c>
      <c r="K435" s="43" t="s">
        <v>47</v>
      </c>
      <c r="L435" s="43" t="s">
        <v>49</v>
      </c>
      <c r="M435" s="43">
        <v>54</v>
      </c>
      <c r="N435" s="43" t="s">
        <v>50</v>
      </c>
      <c r="O435" s="43" t="s">
        <v>51</v>
      </c>
      <c r="P435" s="43" t="s">
        <v>52</v>
      </c>
      <c r="Q435" s="43"/>
      <c r="R435" s="43"/>
      <c r="S435" s="44">
        <v>42867</v>
      </c>
      <c r="T435" s="43">
        <v>2017</v>
      </c>
      <c r="U435" s="43">
        <f>VLOOKUP(E435,'[1]PIB Export Onderhoudsactiviteit'!$E$2:$AK$490,33,FALSE)</f>
        <v>28</v>
      </c>
      <c r="V435" s="43">
        <v>1</v>
      </c>
      <c r="W435" s="43" t="s">
        <v>53</v>
      </c>
      <c r="X435" s="43" t="s">
        <v>54</v>
      </c>
      <c r="Y435" s="7">
        <v>1</v>
      </c>
      <c r="Z435" s="46">
        <v>0</v>
      </c>
      <c r="AA435" s="47">
        <f t="shared" si="35"/>
        <v>0</v>
      </c>
      <c r="AB435" s="47">
        <f t="shared" si="31"/>
        <v>0</v>
      </c>
      <c r="AC435" s="47">
        <f t="shared" si="31"/>
        <v>0</v>
      </c>
      <c r="AD435" s="47">
        <f t="shared" si="31"/>
        <v>0</v>
      </c>
      <c r="AE435" s="47">
        <f t="shared" si="32"/>
        <v>0</v>
      </c>
      <c r="AF435" s="47">
        <f t="shared" si="32"/>
        <v>0</v>
      </c>
      <c r="AG435" s="47">
        <f t="shared" si="32"/>
        <v>0</v>
      </c>
      <c r="AH435" s="47">
        <f t="shared" si="32"/>
        <v>0</v>
      </c>
      <c r="AI435" s="47">
        <f t="shared" si="34"/>
        <v>0</v>
      </c>
      <c r="AJ435" s="47">
        <f t="shared" si="33"/>
        <v>0</v>
      </c>
    </row>
    <row r="436" spans="1:36" ht="14.45">
      <c r="A436" s="43" t="s">
        <v>818</v>
      </c>
      <c r="B436" s="43"/>
      <c r="C436" s="48" t="s">
        <v>102</v>
      </c>
      <c r="D436" s="43" t="s">
        <v>103</v>
      </c>
      <c r="E436" s="43" t="s">
        <v>819</v>
      </c>
      <c r="F436" s="43" t="s">
        <v>820</v>
      </c>
      <c r="G436" s="49" t="s">
        <v>46</v>
      </c>
      <c r="H436" s="43" t="s">
        <v>107</v>
      </c>
      <c r="I436" s="44">
        <v>45292</v>
      </c>
      <c r="J436" s="43" t="s">
        <v>48</v>
      </c>
      <c r="K436" s="43" t="s">
        <v>112</v>
      </c>
      <c r="L436" s="43" t="s">
        <v>49</v>
      </c>
      <c r="M436" s="43">
        <v>54</v>
      </c>
      <c r="N436" s="43" t="s">
        <v>50</v>
      </c>
      <c r="O436" s="43" t="s">
        <v>51</v>
      </c>
      <c r="P436" s="43" t="s">
        <v>52</v>
      </c>
      <c r="Q436" s="43"/>
      <c r="R436" s="43"/>
      <c r="S436" s="44">
        <v>33970</v>
      </c>
      <c r="T436" s="43">
        <v>1993</v>
      </c>
      <c r="U436" s="43">
        <f>VLOOKUP(E436,'[1]PIB Export Onderhoudsactiviteit'!$E$2:$AK$490,33,FALSE)</f>
        <v>200</v>
      </c>
      <c r="V436" s="43">
        <v>1</v>
      </c>
      <c r="W436" s="43" t="s">
        <v>53</v>
      </c>
      <c r="X436" s="43" t="s">
        <v>54</v>
      </c>
      <c r="Y436" s="7">
        <v>1</v>
      </c>
      <c r="Z436" s="46">
        <v>0</v>
      </c>
      <c r="AA436" s="47">
        <f t="shared" si="35"/>
        <v>0</v>
      </c>
      <c r="AB436" s="47">
        <f t="shared" si="31"/>
        <v>0</v>
      </c>
      <c r="AC436" s="47">
        <f t="shared" si="31"/>
        <v>0</v>
      </c>
      <c r="AD436" s="47">
        <f t="shared" si="31"/>
        <v>0</v>
      </c>
      <c r="AE436" s="47">
        <f t="shared" si="32"/>
        <v>0</v>
      </c>
      <c r="AF436" s="47">
        <f t="shared" si="32"/>
        <v>0</v>
      </c>
      <c r="AG436" s="47">
        <f t="shared" si="32"/>
        <v>0</v>
      </c>
      <c r="AH436" s="47">
        <f t="shared" si="32"/>
        <v>0</v>
      </c>
      <c r="AI436" s="47">
        <f t="shared" si="34"/>
        <v>0</v>
      </c>
      <c r="AJ436" s="47">
        <f t="shared" si="33"/>
        <v>0</v>
      </c>
    </row>
    <row r="437" spans="1:36" ht="14.45">
      <c r="A437" s="43" t="s">
        <v>818</v>
      </c>
      <c r="B437" s="43"/>
      <c r="C437" s="48" t="s">
        <v>102</v>
      </c>
      <c r="D437" s="43" t="s">
        <v>103</v>
      </c>
      <c r="E437" s="43" t="s">
        <v>821</v>
      </c>
      <c r="F437" s="43" t="s">
        <v>820</v>
      </c>
      <c r="G437" s="49" t="s">
        <v>46</v>
      </c>
      <c r="H437" s="43" t="s">
        <v>109</v>
      </c>
      <c r="I437" s="44">
        <v>45292</v>
      </c>
      <c r="J437" s="43" t="s">
        <v>48</v>
      </c>
      <c r="K437" s="43" t="s">
        <v>112</v>
      </c>
      <c r="L437" s="43" t="s">
        <v>49</v>
      </c>
      <c r="M437" s="43">
        <v>54</v>
      </c>
      <c r="N437" s="43" t="s">
        <v>50</v>
      </c>
      <c r="O437" s="43" t="s">
        <v>51</v>
      </c>
      <c r="P437" s="43" t="s">
        <v>52</v>
      </c>
      <c r="Q437" s="43"/>
      <c r="R437" s="43"/>
      <c r="S437" s="44">
        <v>33970</v>
      </c>
      <c r="T437" s="43">
        <v>1993</v>
      </c>
      <c r="U437" s="43">
        <f>VLOOKUP(E437,'[1]PIB Export Onderhoudsactiviteit'!$E$2:$AK$490,33,FALSE)</f>
        <v>100</v>
      </c>
      <c r="V437" s="43">
        <v>1</v>
      </c>
      <c r="W437" s="43" t="s">
        <v>53</v>
      </c>
      <c r="X437" s="43" t="s">
        <v>54</v>
      </c>
      <c r="Y437" s="7">
        <v>1</v>
      </c>
      <c r="Z437" s="46">
        <v>0</v>
      </c>
      <c r="AA437" s="47">
        <f t="shared" si="35"/>
        <v>0</v>
      </c>
      <c r="AB437" s="47">
        <f t="shared" si="31"/>
        <v>0</v>
      </c>
      <c r="AC437" s="47">
        <f t="shared" si="31"/>
        <v>0</v>
      </c>
      <c r="AD437" s="47">
        <f t="shared" si="31"/>
        <v>0</v>
      </c>
      <c r="AE437" s="47">
        <f t="shared" si="32"/>
        <v>0</v>
      </c>
      <c r="AF437" s="47">
        <f t="shared" si="32"/>
        <v>0</v>
      </c>
      <c r="AG437" s="47">
        <f t="shared" si="32"/>
        <v>0</v>
      </c>
      <c r="AH437" s="47">
        <f t="shared" si="32"/>
        <v>0</v>
      </c>
      <c r="AI437" s="47">
        <f t="shared" si="34"/>
        <v>0</v>
      </c>
      <c r="AJ437" s="47">
        <f t="shared" si="33"/>
        <v>0</v>
      </c>
    </row>
    <row r="438" spans="1:36" ht="14.45">
      <c r="A438" s="43" t="s">
        <v>818</v>
      </c>
      <c r="B438" s="43" t="s">
        <v>822</v>
      </c>
      <c r="C438" s="57">
        <v>4</v>
      </c>
      <c r="D438" s="57"/>
      <c r="E438" s="43" t="s">
        <v>823</v>
      </c>
      <c r="F438" s="43"/>
      <c r="G438" s="49" t="s">
        <v>46</v>
      </c>
      <c r="H438" s="43" t="s">
        <v>824</v>
      </c>
      <c r="I438" s="44">
        <v>45658</v>
      </c>
      <c r="J438" s="43" t="s">
        <v>72</v>
      </c>
      <c r="K438" s="43" t="s">
        <v>73</v>
      </c>
      <c r="L438" s="43"/>
      <c r="M438" s="43">
        <v>54</v>
      </c>
      <c r="N438" s="43" t="s">
        <v>50</v>
      </c>
      <c r="O438" s="43" t="s">
        <v>74</v>
      </c>
      <c r="P438" s="43" t="s">
        <v>75</v>
      </c>
      <c r="Q438" s="43"/>
      <c r="R438" s="43"/>
      <c r="S438" s="43"/>
      <c r="T438" s="43"/>
      <c r="U438" s="43">
        <f>VLOOKUP(E438,'[1]PIB Export Onderhoudsactiviteit'!$E$2:$AK$490,33,FALSE)</f>
        <v>0</v>
      </c>
      <c r="V438" s="43">
        <v>1</v>
      </c>
      <c r="W438" s="43" t="s">
        <v>64</v>
      </c>
      <c r="X438" s="43" t="s">
        <v>77</v>
      </c>
      <c r="Y438" s="7">
        <v>2</v>
      </c>
      <c r="Z438" s="46">
        <v>0</v>
      </c>
      <c r="AA438" s="47">
        <f>$Z438*$V438*$Y438</f>
        <v>0</v>
      </c>
      <c r="AB438" s="47">
        <f t="shared" si="31"/>
        <v>0</v>
      </c>
      <c r="AC438" s="47">
        <f t="shared" si="31"/>
        <v>0</v>
      </c>
      <c r="AD438" s="47">
        <f t="shared" si="31"/>
        <v>0</v>
      </c>
      <c r="AE438" s="47">
        <f t="shared" si="32"/>
        <v>0</v>
      </c>
      <c r="AF438" s="47">
        <f t="shared" si="32"/>
        <v>0</v>
      </c>
      <c r="AG438" s="47">
        <f t="shared" si="32"/>
        <v>0</v>
      </c>
      <c r="AH438" s="47">
        <f t="shared" si="32"/>
        <v>0</v>
      </c>
      <c r="AI438" s="47">
        <f t="shared" si="34"/>
        <v>0</v>
      </c>
      <c r="AJ438" s="47">
        <f t="shared" si="33"/>
        <v>0</v>
      </c>
    </row>
    <row r="439" spans="1:36" ht="14.45">
      <c r="A439" s="43" t="s">
        <v>818</v>
      </c>
      <c r="B439" s="43" t="s">
        <v>822</v>
      </c>
      <c r="C439" s="57">
        <v>4</v>
      </c>
      <c r="D439" s="57"/>
      <c r="E439" s="43" t="s">
        <v>823</v>
      </c>
      <c r="F439" s="43"/>
      <c r="G439" s="49" t="s">
        <v>46</v>
      </c>
      <c r="H439" s="43" t="s">
        <v>824</v>
      </c>
      <c r="I439" s="44">
        <v>45658</v>
      </c>
      <c r="J439" s="43" t="s">
        <v>78</v>
      </c>
      <c r="K439" s="43" t="s">
        <v>79</v>
      </c>
      <c r="L439" s="43"/>
      <c r="M439" s="43">
        <v>54</v>
      </c>
      <c r="N439" s="43" t="s">
        <v>50</v>
      </c>
      <c r="O439" s="43" t="s">
        <v>74</v>
      </c>
      <c r="P439" s="43" t="s">
        <v>75</v>
      </c>
      <c r="Q439" s="43"/>
      <c r="R439" s="43"/>
      <c r="S439" s="43"/>
      <c r="T439" s="43"/>
      <c r="U439" s="43">
        <f>VLOOKUP(E439,'[1]PIB Export Onderhoudsactiviteit'!$E$2:$AK$490,33,FALSE)</f>
        <v>0</v>
      </c>
      <c r="V439" s="43">
        <v>1</v>
      </c>
      <c r="W439" s="43" t="s">
        <v>64</v>
      </c>
      <c r="X439" s="43" t="s">
        <v>80</v>
      </c>
      <c r="Y439" s="7">
        <v>1</v>
      </c>
      <c r="Z439" s="46">
        <v>0</v>
      </c>
      <c r="AA439" s="47"/>
      <c r="AB439" s="47">
        <f t="shared" si="31"/>
        <v>0</v>
      </c>
      <c r="AC439" s="47"/>
      <c r="AD439" s="47"/>
      <c r="AE439" s="47"/>
      <c r="AF439" s="47"/>
      <c r="AG439" s="47">
        <f t="shared" si="32"/>
        <v>0</v>
      </c>
      <c r="AH439" s="47"/>
      <c r="AI439" s="47"/>
      <c r="AJ439" s="47"/>
    </row>
    <row r="440" spans="1:36" ht="14.45">
      <c r="A440" s="43" t="s">
        <v>818</v>
      </c>
      <c r="B440" s="43" t="s">
        <v>822</v>
      </c>
      <c r="C440" s="57">
        <v>4</v>
      </c>
      <c r="D440" s="57"/>
      <c r="E440" s="43" t="s">
        <v>825</v>
      </c>
      <c r="F440" s="43"/>
      <c r="G440" s="49" t="s">
        <v>46</v>
      </c>
      <c r="H440" s="43" t="s">
        <v>826</v>
      </c>
      <c r="I440" s="44">
        <v>45658</v>
      </c>
      <c r="J440" s="43" t="s">
        <v>72</v>
      </c>
      <c r="K440" s="43" t="s">
        <v>73</v>
      </c>
      <c r="L440" s="43"/>
      <c r="M440" s="43">
        <v>54</v>
      </c>
      <c r="N440" s="43" t="s">
        <v>50</v>
      </c>
      <c r="O440" s="43" t="s">
        <v>74</v>
      </c>
      <c r="P440" s="43" t="s">
        <v>75</v>
      </c>
      <c r="Q440" s="43" t="s">
        <v>827</v>
      </c>
      <c r="R440" s="43"/>
      <c r="S440" s="43"/>
      <c r="T440" s="43"/>
      <c r="U440" s="43">
        <f>VLOOKUP(E440,'[1]PIB Export Onderhoudsactiviteit'!$E$2:$AK$490,33,FALSE)</f>
        <v>0</v>
      </c>
      <c r="V440" s="43">
        <v>1</v>
      </c>
      <c r="W440" s="43" t="s">
        <v>64</v>
      </c>
      <c r="X440" s="43" t="s">
        <v>77</v>
      </c>
      <c r="Y440" s="7">
        <v>2</v>
      </c>
      <c r="Z440" s="46">
        <v>0</v>
      </c>
      <c r="AA440" s="47">
        <f>$Z440*$V440*$Y440</f>
        <v>0</v>
      </c>
      <c r="AB440" s="47">
        <f t="shared" si="31"/>
        <v>0</v>
      </c>
      <c r="AC440" s="47">
        <f t="shared" si="31"/>
        <v>0</v>
      </c>
      <c r="AD440" s="47">
        <f t="shared" si="31"/>
        <v>0</v>
      </c>
      <c r="AE440" s="47">
        <f t="shared" si="32"/>
        <v>0</v>
      </c>
      <c r="AF440" s="47">
        <f t="shared" si="32"/>
        <v>0</v>
      </c>
      <c r="AG440" s="47">
        <f t="shared" si="32"/>
        <v>0</v>
      </c>
      <c r="AH440" s="47">
        <f t="shared" si="32"/>
        <v>0</v>
      </c>
      <c r="AI440" s="47">
        <f t="shared" si="34"/>
        <v>0</v>
      </c>
      <c r="AJ440" s="47">
        <f t="shared" si="33"/>
        <v>0</v>
      </c>
    </row>
    <row r="441" spans="1:36" ht="14.45">
      <c r="A441" s="43" t="s">
        <v>818</v>
      </c>
      <c r="B441" s="43" t="s">
        <v>822</v>
      </c>
      <c r="C441" s="57">
        <v>4</v>
      </c>
      <c r="D441" s="57"/>
      <c r="E441" s="43" t="s">
        <v>825</v>
      </c>
      <c r="F441" s="43"/>
      <c r="G441" s="49" t="s">
        <v>46</v>
      </c>
      <c r="H441" s="43" t="s">
        <v>826</v>
      </c>
      <c r="I441" s="44">
        <v>45658</v>
      </c>
      <c r="J441" s="43" t="s">
        <v>78</v>
      </c>
      <c r="K441" s="43" t="s">
        <v>79</v>
      </c>
      <c r="L441" s="43"/>
      <c r="M441" s="43">
        <v>54</v>
      </c>
      <c r="N441" s="43" t="s">
        <v>50</v>
      </c>
      <c r="O441" s="43" t="s">
        <v>74</v>
      </c>
      <c r="P441" s="43" t="s">
        <v>75</v>
      </c>
      <c r="Q441" s="43" t="s">
        <v>827</v>
      </c>
      <c r="R441" s="43"/>
      <c r="S441" s="43"/>
      <c r="T441" s="43"/>
      <c r="U441" s="43">
        <f>VLOOKUP(E441,'[1]PIB Export Onderhoudsactiviteit'!$E$2:$AK$490,33,FALSE)</f>
        <v>0</v>
      </c>
      <c r="V441" s="43">
        <v>1</v>
      </c>
      <c r="W441" s="43" t="s">
        <v>64</v>
      </c>
      <c r="X441" s="43" t="s">
        <v>80</v>
      </c>
      <c r="Y441" s="7">
        <v>1</v>
      </c>
      <c r="Z441" s="46">
        <v>0</v>
      </c>
      <c r="AA441" s="47"/>
      <c r="AB441" s="47">
        <f t="shared" si="31"/>
        <v>0</v>
      </c>
      <c r="AC441" s="47"/>
      <c r="AD441" s="47"/>
      <c r="AE441" s="47"/>
      <c r="AF441" s="47"/>
      <c r="AG441" s="47">
        <f t="shared" si="32"/>
        <v>0</v>
      </c>
      <c r="AH441" s="47"/>
      <c r="AI441" s="47"/>
      <c r="AJ441" s="47"/>
    </row>
    <row r="442" spans="1:36" ht="14.45">
      <c r="A442" s="43" t="s">
        <v>818</v>
      </c>
      <c r="B442" s="43" t="s">
        <v>822</v>
      </c>
      <c r="C442" s="57">
        <v>4</v>
      </c>
      <c r="D442" s="57"/>
      <c r="E442" s="43" t="s">
        <v>828</v>
      </c>
      <c r="F442" s="43"/>
      <c r="G442" s="49" t="s">
        <v>46</v>
      </c>
      <c r="H442" s="43" t="s">
        <v>829</v>
      </c>
      <c r="I442" s="44">
        <v>45658</v>
      </c>
      <c r="J442" s="43" t="s">
        <v>72</v>
      </c>
      <c r="K442" s="43" t="s">
        <v>73</v>
      </c>
      <c r="L442" s="43"/>
      <c r="M442" s="43">
        <v>54</v>
      </c>
      <c r="N442" s="43" t="s">
        <v>50</v>
      </c>
      <c r="O442" s="43" t="s">
        <v>74</v>
      </c>
      <c r="P442" s="43" t="s">
        <v>75</v>
      </c>
      <c r="Q442" s="43" t="s">
        <v>827</v>
      </c>
      <c r="R442" s="43"/>
      <c r="S442" s="43"/>
      <c r="T442" s="43"/>
      <c r="U442" s="43">
        <f>VLOOKUP(E442,'[1]PIB Export Onderhoudsactiviteit'!$E$2:$AK$490,33,FALSE)</f>
        <v>0</v>
      </c>
      <c r="V442" s="43">
        <v>1</v>
      </c>
      <c r="W442" s="43" t="s">
        <v>64</v>
      </c>
      <c r="X442" s="43" t="s">
        <v>77</v>
      </c>
      <c r="Y442" s="7">
        <v>2</v>
      </c>
      <c r="Z442" s="46">
        <v>0</v>
      </c>
      <c r="AA442" s="47">
        <f>$Z442*$V442*$Y442</f>
        <v>0</v>
      </c>
      <c r="AB442" s="47">
        <f t="shared" si="31"/>
        <v>0</v>
      </c>
      <c r="AC442" s="47">
        <f t="shared" si="31"/>
        <v>0</v>
      </c>
      <c r="AD442" s="47">
        <f t="shared" si="31"/>
        <v>0</v>
      </c>
      <c r="AE442" s="47">
        <f t="shared" si="32"/>
        <v>0</v>
      </c>
      <c r="AF442" s="47">
        <f t="shared" si="32"/>
        <v>0</v>
      </c>
      <c r="AG442" s="47">
        <f t="shared" si="32"/>
        <v>0</v>
      </c>
      <c r="AH442" s="47">
        <f t="shared" si="32"/>
        <v>0</v>
      </c>
      <c r="AI442" s="47">
        <f t="shared" si="34"/>
        <v>0</v>
      </c>
      <c r="AJ442" s="47">
        <f t="shared" si="33"/>
        <v>0</v>
      </c>
    </row>
    <row r="443" spans="1:36" ht="14.45">
      <c r="A443" s="43" t="s">
        <v>818</v>
      </c>
      <c r="B443" s="43" t="s">
        <v>822</v>
      </c>
      <c r="C443" s="57">
        <v>4</v>
      </c>
      <c r="D443" s="57"/>
      <c r="E443" s="43" t="s">
        <v>828</v>
      </c>
      <c r="F443" s="43"/>
      <c r="G443" s="49" t="s">
        <v>46</v>
      </c>
      <c r="H443" s="43" t="s">
        <v>829</v>
      </c>
      <c r="I443" s="44">
        <v>45658</v>
      </c>
      <c r="J443" s="43" t="s">
        <v>78</v>
      </c>
      <c r="K443" s="43" t="s">
        <v>79</v>
      </c>
      <c r="L443" s="43"/>
      <c r="M443" s="43">
        <v>54</v>
      </c>
      <c r="N443" s="43" t="s">
        <v>50</v>
      </c>
      <c r="O443" s="43" t="s">
        <v>74</v>
      </c>
      <c r="P443" s="43" t="s">
        <v>75</v>
      </c>
      <c r="Q443" s="43" t="s">
        <v>827</v>
      </c>
      <c r="R443" s="43"/>
      <c r="S443" s="43"/>
      <c r="T443" s="43"/>
      <c r="U443" s="43">
        <f>VLOOKUP(E443,'[1]PIB Export Onderhoudsactiviteit'!$E$2:$AK$490,33,FALSE)</f>
        <v>0</v>
      </c>
      <c r="V443" s="43">
        <v>1</v>
      </c>
      <c r="W443" s="43" t="s">
        <v>64</v>
      </c>
      <c r="X443" s="43" t="s">
        <v>80</v>
      </c>
      <c r="Y443" s="7">
        <v>1</v>
      </c>
      <c r="Z443" s="46">
        <v>0</v>
      </c>
      <c r="AA443" s="47"/>
      <c r="AB443" s="47">
        <f t="shared" si="31"/>
        <v>0</v>
      </c>
      <c r="AC443" s="47"/>
      <c r="AD443" s="47"/>
      <c r="AE443" s="47"/>
      <c r="AF443" s="47"/>
      <c r="AG443" s="47">
        <f t="shared" si="32"/>
        <v>0</v>
      </c>
      <c r="AH443" s="47"/>
      <c r="AI443" s="47"/>
      <c r="AJ443" s="47"/>
    </row>
    <row r="444" spans="1:36" ht="14.45">
      <c r="A444" s="43" t="s">
        <v>818</v>
      </c>
      <c r="B444" s="43" t="s">
        <v>822</v>
      </c>
      <c r="C444" s="57">
        <v>4</v>
      </c>
      <c r="D444" s="57"/>
      <c r="E444" s="43" t="s">
        <v>830</v>
      </c>
      <c r="F444" s="43"/>
      <c r="G444" s="49" t="s">
        <v>46</v>
      </c>
      <c r="H444" s="43" t="s">
        <v>831</v>
      </c>
      <c r="I444" s="44">
        <v>45658</v>
      </c>
      <c r="J444" s="43" t="s">
        <v>72</v>
      </c>
      <c r="K444" s="43" t="s">
        <v>73</v>
      </c>
      <c r="L444" s="43"/>
      <c r="M444" s="43">
        <v>54</v>
      </c>
      <c r="N444" s="43" t="s">
        <v>50</v>
      </c>
      <c r="O444" s="43" t="s">
        <v>74</v>
      </c>
      <c r="P444" s="43" t="s">
        <v>75</v>
      </c>
      <c r="Q444" s="43" t="s">
        <v>827</v>
      </c>
      <c r="R444" s="43"/>
      <c r="S444" s="43"/>
      <c r="T444" s="43"/>
      <c r="U444" s="43">
        <f>VLOOKUP(E444,'[1]PIB Export Onderhoudsactiviteit'!$E$2:$AK$490,33,FALSE)</f>
        <v>0</v>
      </c>
      <c r="V444" s="43">
        <v>1</v>
      </c>
      <c r="W444" s="43" t="s">
        <v>64</v>
      </c>
      <c r="X444" s="43" t="s">
        <v>77</v>
      </c>
      <c r="Y444" s="7">
        <v>2</v>
      </c>
      <c r="Z444" s="46">
        <v>0</v>
      </c>
      <c r="AA444" s="47">
        <f>$Z444*$V444*$Y444</f>
        <v>0</v>
      </c>
      <c r="AB444" s="47">
        <f t="shared" si="31"/>
        <v>0</v>
      </c>
      <c r="AC444" s="47">
        <f t="shared" si="31"/>
        <v>0</v>
      </c>
      <c r="AD444" s="47">
        <f t="shared" si="31"/>
        <v>0</v>
      </c>
      <c r="AE444" s="47">
        <f t="shared" si="32"/>
        <v>0</v>
      </c>
      <c r="AF444" s="47">
        <f t="shared" si="32"/>
        <v>0</v>
      </c>
      <c r="AG444" s="47">
        <f t="shared" si="32"/>
        <v>0</v>
      </c>
      <c r="AH444" s="47">
        <f t="shared" si="32"/>
        <v>0</v>
      </c>
      <c r="AI444" s="47">
        <f t="shared" si="34"/>
        <v>0</v>
      </c>
      <c r="AJ444" s="47">
        <f t="shared" si="33"/>
        <v>0</v>
      </c>
    </row>
    <row r="445" spans="1:36" ht="14.45">
      <c r="A445" s="43" t="s">
        <v>818</v>
      </c>
      <c r="B445" s="43" t="s">
        <v>822</v>
      </c>
      <c r="C445" s="57">
        <v>4</v>
      </c>
      <c r="D445" s="57"/>
      <c r="E445" s="43" t="s">
        <v>830</v>
      </c>
      <c r="F445" s="43"/>
      <c r="G445" s="49" t="s">
        <v>46</v>
      </c>
      <c r="H445" s="43" t="s">
        <v>831</v>
      </c>
      <c r="I445" s="44">
        <v>45658</v>
      </c>
      <c r="J445" s="43" t="s">
        <v>78</v>
      </c>
      <c r="K445" s="43" t="s">
        <v>79</v>
      </c>
      <c r="L445" s="43"/>
      <c r="M445" s="43">
        <v>54</v>
      </c>
      <c r="N445" s="43" t="s">
        <v>50</v>
      </c>
      <c r="O445" s="43" t="s">
        <v>74</v>
      </c>
      <c r="P445" s="43" t="s">
        <v>75</v>
      </c>
      <c r="Q445" s="43" t="s">
        <v>827</v>
      </c>
      <c r="R445" s="43"/>
      <c r="S445" s="43"/>
      <c r="T445" s="43"/>
      <c r="U445" s="43">
        <f>VLOOKUP(E445,'[1]PIB Export Onderhoudsactiviteit'!$E$2:$AK$490,33,FALSE)</f>
        <v>0</v>
      </c>
      <c r="V445" s="43">
        <v>1</v>
      </c>
      <c r="W445" s="43" t="s">
        <v>64</v>
      </c>
      <c r="X445" s="43" t="s">
        <v>80</v>
      </c>
      <c r="Y445" s="7">
        <v>1</v>
      </c>
      <c r="Z445" s="46">
        <v>0</v>
      </c>
      <c r="AA445" s="47"/>
      <c r="AB445" s="47">
        <f t="shared" si="31"/>
        <v>0</v>
      </c>
      <c r="AC445" s="47"/>
      <c r="AD445" s="47"/>
      <c r="AE445" s="47"/>
      <c r="AF445" s="47"/>
      <c r="AG445" s="47">
        <f t="shared" si="32"/>
        <v>0</v>
      </c>
      <c r="AH445" s="47"/>
      <c r="AI445" s="47"/>
      <c r="AJ445" s="47"/>
    </row>
    <row r="446" spans="1:36" ht="14.45">
      <c r="A446" s="43" t="s">
        <v>818</v>
      </c>
      <c r="B446" s="43" t="s">
        <v>832</v>
      </c>
      <c r="C446" s="57">
        <v>4</v>
      </c>
      <c r="D446" s="57"/>
      <c r="E446" s="43" t="s">
        <v>833</v>
      </c>
      <c r="F446" s="43"/>
      <c r="G446" s="49" t="s">
        <v>46</v>
      </c>
      <c r="H446" s="43" t="s">
        <v>834</v>
      </c>
      <c r="I446" s="44">
        <v>45658</v>
      </c>
      <c r="J446" s="43" t="s">
        <v>72</v>
      </c>
      <c r="K446" s="43" t="s">
        <v>73</v>
      </c>
      <c r="L446" s="43" t="s">
        <v>835</v>
      </c>
      <c r="M446" s="43">
        <v>54</v>
      </c>
      <c r="N446" s="43" t="s">
        <v>50</v>
      </c>
      <c r="O446" s="43" t="s">
        <v>74</v>
      </c>
      <c r="P446" s="43" t="s">
        <v>75</v>
      </c>
      <c r="Q446" s="43" t="s">
        <v>827</v>
      </c>
      <c r="R446" s="43"/>
      <c r="S446" s="44">
        <v>42005</v>
      </c>
      <c r="T446" s="43"/>
      <c r="U446" s="43">
        <f>VLOOKUP(E446,'[1]PIB Export Onderhoudsactiviteit'!$E$2:$AK$490,33,FALSE)</f>
        <v>0</v>
      </c>
      <c r="V446" s="43">
        <v>1</v>
      </c>
      <c r="W446" s="43" t="s">
        <v>64</v>
      </c>
      <c r="X446" s="43" t="s">
        <v>77</v>
      </c>
      <c r="Y446" s="7">
        <v>2</v>
      </c>
      <c r="Z446" s="46">
        <v>0</v>
      </c>
      <c r="AA446" s="47">
        <f>$Z446*$V446*$Y446</f>
        <v>0</v>
      </c>
      <c r="AB446" s="47">
        <f t="shared" si="31"/>
        <v>0</v>
      </c>
      <c r="AC446" s="47">
        <f t="shared" si="31"/>
        <v>0</v>
      </c>
      <c r="AD446" s="47">
        <f t="shared" si="31"/>
        <v>0</v>
      </c>
      <c r="AE446" s="47">
        <f t="shared" si="32"/>
        <v>0</v>
      </c>
      <c r="AF446" s="47">
        <f t="shared" si="32"/>
        <v>0</v>
      </c>
      <c r="AG446" s="47">
        <f t="shared" si="32"/>
        <v>0</v>
      </c>
      <c r="AH446" s="47">
        <f t="shared" si="32"/>
        <v>0</v>
      </c>
      <c r="AI446" s="47">
        <f t="shared" si="34"/>
        <v>0</v>
      </c>
      <c r="AJ446" s="47">
        <f t="shared" si="33"/>
        <v>0</v>
      </c>
    </row>
    <row r="447" spans="1:36" ht="14.45">
      <c r="A447" s="43" t="s">
        <v>818</v>
      </c>
      <c r="B447" s="43" t="s">
        <v>832</v>
      </c>
      <c r="C447" s="57">
        <v>4</v>
      </c>
      <c r="D447" s="57"/>
      <c r="E447" s="43" t="s">
        <v>833</v>
      </c>
      <c r="F447" s="43"/>
      <c r="G447" s="49" t="s">
        <v>46</v>
      </c>
      <c r="H447" s="43" t="s">
        <v>834</v>
      </c>
      <c r="I447" s="44">
        <v>45658</v>
      </c>
      <c r="J447" s="43" t="s">
        <v>78</v>
      </c>
      <c r="K447" s="43" t="s">
        <v>79</v>
      </c>
      <c r="L447" s="43" t="s">
        <v>835</v>
      </c>
      <c r="M447" s="43">
        <v>54</v>
      </c>
      <c r="N447" s="43" t="s">
        <v>50</v>
      </c>
      <c r="O447" s="43" t="s">
        <v>74</v>
      </c>
      <c r="P447" s="43" t="s">
        <v>75</v>
      </c>
      <c r="Q447" s="43" t="s">
        <v>827</v>
      </c>
      <c r="R447" s="43"/>
      <c r="S447" s="44">
        <v>42005</v>
      </c>
      <c r="T447" s="43"/>
      <c r="U447" s="43">
        <f>VLOOKUP(E447,'[1]PIB Export Onderhoudsactiviteit'!$E$2:$AK$490,33,FALSE)</f>
        <v>0</v>
      </c>
      <c r="V447" s="43">
        <v>1</v>
      </c>
      <c r="W447" s="43" t="s">
        <v>64</v>
      </c>
      <c r="X447" s="43" t="s">
        <v>80</v>
      </c>
      <c r="Y447" s="7">
        <v>1</v>
      </c>
      <c r="Z447" s="46">
        <v>0</v>
      </c>
      <c r="AA447" s="47"/>
      <c r="AB447" s="47">
        <f t="shared" si="31"/>
        <v>0</v>
      </c>
      <c r="AC447" s="47"/>
      <c r="AD447" s="47"/>
      <c r="AE447" s="47"/>
      <c r="AF447" s="47"/>
      <c r="AG447" s="47">
        <f t="shared" si="32"/>
        <v>0</v>
      </c>
      <c r="AH447" s="47"/>
      <c r="AI447" s="47"/>
      <c r="AJ447" s="47"/>
    </row>
    <row r="448" spans="1:36" ht="14.45">
      <c r="A448" s="43" t="s">
        <v>818</v>
      </c>
      <c r="B448" s="43"/>
      <c r="C448" s="48" t="s">
        <v>102</v>
      </c>
      <c r="D448" s="43" t="s">
        <v>44</v>
      </c>
      <c r="E448" s="43" t="s">
        <v>820</v>
      </c>
      <c r="F448" s="43"/>
      <c r="G448" s="49" t="s">
        <v>46</v>
      </c>
      <c r="H448" s="43" t="s">
        <v>47</v>
      </c>
      <c r="I448" s="44">
        <v>45292</v>
      </c>
      <c r="J448" s="43" t="s">
        <v>48</v>
      </c>
      <c r="K448" s="43" t="s">
        <v>112</v>
      </c>
      <c r="L448" s="43" t="s">
        <v>49</v>
      </c>
      <c r="M448" s="43">
        <v>54</v>
      </c>
      <c r="N448" s="43" t="s">
        <v>50</v>
      </c>
      <c r="O448" s="43" t="s">
        <v>51</v>
      </c>
      <c r="P448" s="43" t="s">
        <v>52</v>
      </c>
      <c r="Q448" s="43"/>
      <c r="R448" s="43"/>
      <c r="S448" s="44">
        <v>33970</v>
      </c>
      <c r="T448" s="43">
        <v>1993</v>
      </c>
      <c r="U448" s="43">
        <f>VLOOKUP(E448,'[1]PIB Export Onderhoudsactiviteit'!$E$2:$AK$490,33,FALSE)</f>
        <v>500</v>
      </c>
      <c r="V448" s="43">
        <v>1</v>
      </c>
      <c r="W448" s="43" t="s">
        <v>53</v>
      </c>
      <c r="X448" s="43" t="s">
        <v>54</v>
      </c>
      <c r="Y448" s="7">
        <v>1</v>
      </c>
      <c r="Z448" s="46">
        <v>0</v>
      </c>
      <c r="AA448" s="47">
        <f t="shared" ref="AA448:AC453" si="36">$Z448*$V448*$Y448</f>
        <v>0</v>
      </c>
      <c r="AB448" s="47">
        <f t="shared" si="31"/>
        <v>0</v>
      </c>
      <c r="AC448" s="47">
        <f t="shared" si="31"/>
        <v>0</v>
      </c>
      <c r="AD448" s="47">
        <f t="shared" si="31"/>
        <v>0</v>
      </c>
      <c r="AE448" s="47">
        <f t="shared" si="32"/>
        <v>0</v>
      </c>
      <c r="AF448" s="47">
        <f t="shared" si="32"/>
        <v>0</v>
      </c>
      <c r="AG448" s="47">
        <f t="shared" si="32"/>
        <v>0</v>
      </c>
      <c r="AH448" s="47">
        <f t="shared" si="32"/>
        <v>0</v>
      </c>
      <c r="AI448" s="47">
        <f t="shared" si="34"/>
        <v>0</v>
      </c>
      <c r="AJ448" s="47">
        <f t="shared" si="33"/>
        <v>0</v>
      </c>
    </row>
    <row r="449" spans="1:36" ht="14.45">
      <c r="A449" s="43" t="s">
        <v>836</v>
      </c>
      <c r="B449" s="43"/>
      <c r="C449" s="48">
        <v>2</v>
      </c>
      <c r="D449" s="43" t="s">
        <v>44</v>
      </c>
      <c r="E449" s="43" t="s">
        <v>837</v>
      </c>
      <c r="F449" s="43"/>
      <c r="G449" s="49" t="s">
        <v>46</v>
      </c>
      <c r="H449" s="43" t="s">
        <v>47</v>
      </c>
      <c r="I449" s="44">
        <v>45292</v>
      </c>
      <c r="J449" s="43" t="s">
        <v>48</v>
      </c>
      <c r="K449" s="43" t="s">
        <v>112</v>
      </c>
      <c r="L449" s="43" t="s">
        <v>49</v>
      </c>
      <c r="M449" s="43">
        <v>54</v>
      </c>
      <c r="N449" s="43" t="s">
        <v>50</v>
      </c>
      <c r="O449" s="43" t="s">
        <v>51</v>
      </c>
      <c r="P449" s="43" t="s">
        <v>52</v>
      </c>
      <c r="Q449" s="43"/>
      <c r="R449" s="43"/>
      <c r="S449" s="44">
        <v>33970</v>
      </c>
      <c r="T449" s="43">
        <v>1993</v>
      </c>
      <c r="U449" s="43">
        <f>VLOOKUP(E449,'[1]PIB Export Onderhoudsactiviteit'!$E$2:$AK$490,33,FALSE)</f>
        <v>120</v>
      </c>
      <c r="V449" s="43">
        <v>1</v>
      </c>
      <c r="W449" s="43" t="s">
        <v>53</v>
      </c>
      <c r="X449" s="43" t="s">
        <v>54</v>
      </c>
      <c r="Y449" s="7">
        <v>1</v>
      </c>
      <c r="Z449" s="46">
        <v>0</v>
      </c>
      <c r="AA449" s="47">
        <f t="shared" si="36"/>
        <v>0</v>
      </c>
      <c r="AB449" s="47">
        <f t="shared" si="31"/>
        <v>0</v>
      </c>
      <c r="AC449" s="47">
        <f t="shared" si="31"/>
        <v>0</v>
      </c>
      <c r="AD449" s="47">
        <f t="shared" si="31"/>
        <v>0</v>
      </c>
      <c r="AE449" s="47">
        <f t="shared" si="32"/>
        <v>0</v>
      </c>
      <c r="AF449" s="47">
        <f t="shared" si="32"/>
        <v>0</v>
      </c>
      <c r="AG449" s="47">
        <f t="shared" si="32"/>
        <v>0</v>
      </c>
      <c r="AH449" s="47">
        <f t="shared" si="32"/>
        <v>0</v>
      </c>
      <c r="AI449" s="47">
        <f t="shared" si="34"/>
        <v>0</v>
      </c>
      <c r="AJ449" s="47">
        <f t="shared" si="33"/>
        <v>0</v>
      </c>
    </row>
    <row r="450" spans="1:36" ht="14.45">
      <c r="A450" s="43" t="s">
        <v>838</v>
      </c>
      <c r="B450" s="43"/>
      <c r="C450" s="48" t="s">
        <v>102</v>
      </c>
      <c r="D450" s="43" t="s">
        <v>103</v>
      </c>
      <c r="E450" s="43" t="s">
        <v>839</v>
      </c>
      <c r="F450" s="43" t="s">
        <v>840</v>
      </c>
      <c r="G450" s="49" t="s">
        <v>46</v>
      </c>
      <c r="H450" s="43" t="s">
        <v>105</v>
      </c>
      <c r="I450" s="44">
        <v>45292</v>
      </c>
      <c r="J450" s="43" t="s">
        <v>48</v>
      </c>
      <c r="K450" s="43" t="s">
        <v>112</v>
      </c>
      <c r="L450" s="43" t="s">
        <v>49</v>
      </c>
      <c r="M450" s="43">
        <v>54</v>
      </c>
      <c r="N450" s="43" t="s">
        <v>50</v>
      </c>
      <c r="O450" s="43" t="s">
        <v>51</v>
      </c>
      <c r="P450" s="43" t="s">
        <v>52</v>
      </c>
      <c r="Q450" s="43"/>
      <c r="R450" s="43"/>
      <c r="S450" s="44">
        <v>33970</v>
      </c>
      <c r="T450" s="43">
        <v>1993</v>
      </c>
      <c r="U450" s="43">
        <f>VLOOKUP(E450,'[1]PIB Export Onderhoudsactiviteit'!$E$2:$AK$490,33,FALSE)</f>
        <v>100</v>
      </c>
      <c r="V450" s="43">
        <v>1</v>
      </c>
      <c r="W450" s="43" t="s">
        <v>53</v>
      </c>
      <c r="X450" s="43" t="s">
        <v>54</v>
      </c>
      <c r="Y450" s="7">
        <v>1</v>
      </c>
      <c r="Z450" s="46">
        <v>0</v>
      </c>
      <c r="AA450" s="47">
        <f t="shared" si="36"/>
        <v>0</v>
      </c>
      <c r="AB450" s="47">
        <f t="shared" si="31"/>
        <v>0</v>
      </c>
      <c r="AC450" s="47">
        <f t="shared" si="31"/>
        <v>0</v>
      </c>
      <c r="AD450" s="47">
        <f t="shared" si="31"/>
        <v>0</v>
      </c>
      <c r="AE450" s="47">
        <f t="shared" si="32"/>
        <v>0</v>
      </c>
      <c r="AF450" s="47">
        <f t="shared" si="32"/>
        <v>0</v>
      </c>
      <c r="AG450" s="47">
        <f t="shared" si="32"/>
        <v>0</v>
      </c>
      <c r="AH450" s="47">
        <f t="shared" si="32"/>
        <v>0</v>
      </c>
      <c r="AI450" s="47">
        <f t="shared" si="34"/>
        <v>0</v>
      </c>
      <c r="AJ450" s="47">
        <f t="shared" si="33"/>
        <v>0</v>
      </c>
    </row>
    <row r="451" spans="1:36" ht="14.45">
      <c r="A451" s="43" t="s">
        <v>838</v>
      </c>
      <c r="B451" s="43" t="s">
        <v>841</v>
      </c>
      <c r="C451" s="48" t="s">
        <v>102</v>
      </c>
      <c r="D451" s="43" t="s">
        <v>103</v>
      </c>
      <c r="E451" s="43" t="s">
        <v>842</v>
      </c>
      <c r="F451" s="43" t="s">
        <v>840</v>
      </c>
      <c r="G451" s="49" t="s">
        <v>46</v>
      </c>
      <c r="H451" s="43" t="s">
        <v>107</v>
      </c>
      <c r="I451" s="44">
        <v>45292</v>
      </c>
      <c r="J451" s="43" t="s">
        <v>48</v>
      </c>
      <c r="K451" s="43" t="s">
        <v>112</v>
      </c>
      <c r="L451" s="43" t="s">
        <v>49</v>
      </c>
      <c r="M451" s="43">
        <v>54</v>
      </c>
      <c r="N451" s="43" t="s">
        <v>50</v>
      </c>
      <c r="O451" s="43" t="s">
        <v>51</v>
      </c>
      <c r="P451" s="43" t="s">
        <v>52</v>
      </c>
      <c r="Q451" s="43"/>
      <c r="R451" s="43"/>
      <c r="S451" s="44">
        <v>33970</v>
      </c>
      <c r="T451" s="43">
        <v>1993</v>
      </c>
      <c r="U451" s="43">
        <f>VLOOKUP(E451,'[1]PIB Export Onderhoudsactiviteit'!$E$2:$AK$490,33,FALSE)</f>
        <v>500</v>
      </c>
      <c r="V451" s="43">
        <v>1</v>
      </c>
      <c r="W451" s="43" t="s">
        <v>53</v>
      </c>
      <c r="X451" s="43" t="s">
        <v>54</v>
      </c>
      <c r="Y451" s="7">
        <v>1</v>
      </c>
      <c r="Z451" s="46">
        <v>0</v>
      </c>
      <c r="AA451" s="47">
        <f t="shared" si="36"/>
        <v>0</v>
      </c>
      <c r="AB451" s="47">
        <f t="shared" si="31"/>
        <v>0</v>
      </c>
      <c r="AC451" s="47">
        <f t="shared" si="31"/>
        <v>0</v>
      </c>
      <c r="AD451" s="47">
        <f t="shared" si="31"/>
        <v>0</v>
      </c>
      <c r="AE451" s="47">
        <f t="shared" si="32"/>
        <v>0</v>
      </c>
      <c r="AF451" s="47">
        <f t="shared" si="32"/>
        <v>0</v>
      </c>
      <c r="AG451" s="47">
        <f t="shared" si="32"/>
        <v>0</v>
      </c>
      <c r="AH451" s="47">
        <f t="shared" si="32"/>
        <v>0</v>
      </c>
      <c r="AI451" s="47">
        <f t="shared" si="34"/>
        <v>0</v>
      </c>
      <c r="AJ451" s="47">
        <f t="shared" si="33"/>
        <v>0</v>
      </c>
    </row>
    <row r="452" spans="1:36" ht="14.45">
      <c r="A452" s="43" t="s">
        <v>838</v>
      </c>
      <c r="B452" s="43"/>
      <c r="C452" s="48" t="s">
        <v>102</v>
      </c>
      <c r="D452" s="43" t="s">
        <v>103</v>
      </c>
      <c r="E452" s="43" t="s">
        <v>843</v>
      </c>
      <c r="F452" s="43" t="s">
        <v>840</v>
      </c>
      <c r="G452" s="49" t="s">
        <v>46</v>
      </c>
      <c r="H452" s="43" t="s">
        <v>109</v>
      </c>
      <c r="I452" s="44">
        <v>45292</v>
      </c>
      <c r="J452" s="43" t="s">
        <v>48</v>
      </c>
      <c r="K452" s="43" t="s">
        <v>112</v>
      </c>
      <c r="L452" s="43" t="s">
        <v>49</v>
      </c>
      <c r="M452" s="43">
        <v>54</v>
      </c>
      <c r="N452" s="43" t="s">
        <v>50</v>
      </c>
      <c r="O452" s="43" t="s">
        <v>51</v>
      </c>
      <c r="P452" s="43" t="s">
        <v>52</v>
      </c>
      <c r="Q452" s="43"/>
      <c r="R452" s="43"/>
      <c r="S452" s="44">
        <v>33970</v>
      </c>
      <c r="T452" s="43">
        <v>1993</v>
      </c>
      <c r="U452" s="43">
        <f>VLOOKUP(E452,'[1]PIB Export Onderhoudsactiviteit'!$E$2:$AK$490,33,FALSE)</f>
        <v>100</v>
      </c>
      <c r="V452" s="43">
        <v>1</v>
      </c>
      <c r="W452" s="43" t="s">
        <v>53</v>
      </c>
      <c r="X452" s="43" t="s">
        <v>54</v>
      </c>
      <c r="Y452" s="7">
        <v>1</v>
      </c>
      <c r="Z452" s="46">
        <v>0</v>
      </c>
      <c r="AA452" s="47">
        <f t="shared" si="36"/>
        <v>0</v>
      </c>
      <c r="AB452" s="47">
        <f t="shared" si="31"/>
        <v>0</v>
      </c>
      <c r="AC452" s="47">
        <f t="shared" si="31"/>
        <v>0</v>
      </c>
      <c r="AD452" s="47">
        <f t="shared" si="31"/>
        <v>0</v>
      </c>
      <c r="AE452" s="47">
        <f t="shared" si="32"/>
        <v>0</v>
      </c>
      <c r="AF452" s="47">
        <f t="shared" si="32"/>
        <v>0</v>
      </c>
      <c r="AG452" s="47">
        <f t="shared" si="32"/>
        <v>0</v>
      </c>
      <c r="AH452" s="47">
        <f t="shared" si="32"/>
        <v>0</v>
      </c>
      <c r="AI452" s="47">
        <f t="shared" si="34"/>
        <v>0</v>
      </c>
      <c r="AJ452" s="47">
        <f t="shared" si="33"/>
        <v>0</v>
      </c>
    </row>
    <row r="453" spans="1:36" ht="14.45">
      <c r="A453" s="43" t="s">
        <v>838</v>
      </c>
      <c r="B453" s="43"/>
      <c r="C453" s="48" t="s">
        <v>102</v>
      </c>
      <c r="D453" s="43" t="s">
        <v>103</v>
      </c>
      <c r="E453" s="43" t="s">
        <v>844</v>
      </c>
      <c r="F453" s="43" t="s">
        <v>840</v>
      </c>
      <c r="G453" s="49" t="s">
        <v>46</v>
      </c>
      <c r="H453" s="43" t="s">
        <v>845</v>
      </c>
      <c r="I453" s="44">
        <v>45292</v>
      </c>
      <c r="J453" s="43" t="s">
        <v>48</v>
      </c>
      <c r="K453" s="43" t="s">
        <v>112</v>
      </c>
      <c r="L453" s="43" t="s">
        <v>49</v>
      </c>
      <c r="M453" s="43">
        <v>54</v>
      </c>
      <c r="N453" s="43" t="s">
        <v>50</v>
      </c>
      <c r="O453" s="43" t="s">
        <v>51</v>
      </c>
      <c r="P453" s="43" t="s">
        <v>52</v>
      </c>
      <c r="Q453" s="43"/>
      <c r="R453" s="43"/>
      <c r="S453" s="43"/>
      <c r="T453" s="43"/>
      <c r="U453" s="43">
        <f>VLOOKUP(E453,'[1]PIB Export Onderhoudsactiviteit'!$E$2:$AK$490,33,FALSE)</f>
        <v>100</v>
      </c>
      <c r="V453" s="43">
        <v>1</v>
      </c>
      <c r="W453" s="43" t="s">
        <v>53</v>
      </c>
      <c r="X453" s="43" t="s">
        <v>54</v>
      </c>
      <c r="Y453" s="7">
        <v>1</v>
      </c>
      <c r="Z453" s="46">
        <v>0</v>
      </c>
      <c r="AA453" s="47">
        <f t="shared" si="36"/>
        <v>0</v>
      </c>
      <c r="AB453" s="47">
        <f t="shared" si="31"/>
        <v>0</v>
      </c>
      <c r="AC453" s="47">
        <f t="shared" si="31"/>
        <v>0</v>
      </c>
      <c r="AD453" s="47">
        <f t="shared" si="31"/>
        <v>0</v>
      </c>
      <c r="AE453" s="47">
        <f t="shared" si="32"/>
        <v>0</v>
      </c>
      <c r="AF453" s="47">
        <f t="shared" si="32"/>
        <v>0</v>
      </c>
      <c r="AG453" s="47">
        <f t="shared" si="32"/>
        <v>0</v>
      </c>
      <c r="AH453" s="47">
        <f t="shared" si="32"/>
        <v>0</v>
      </c>
      <c r="AI453" s="47">
        <f t="shared" si="34"/>
        <v>0</v>
      </c>
      <c r="AJ453" s="47">
        <f t="shared" si="33"/>
        <v>0</v>
      </c>
    </row>
    <row r="454" spans="1:36" ht="14.45">
      <c r="A454" s="43" t="s">
        <v>838</v>
      </c>
      <c r="B454" s="43" t="s">
        <v>846</v>
      </c>
      <c r="C454" s="57">
        <v>0</v>
      </c>
      <c r="D454" s="57"/>
      <c r="E454" s="43" t="s">
        <v>847</v>
      </c>
      <c r="F454" s="43"/>
      <c r="G454" s="49" t="s">
        <v>46</v>
      </c>
      <c r="H454" s="43" t="s">
        <v>87</v>
      </c>
      <c r="I454" s="44">
        <v>45658</v>
      </c>
      <c r="J454" s="43" t="s">
        <v>72</v>
      </c>
      <c r="K454" s="43" t="s">
        <v>73</v>
      </c>
      <c r="L454" s="43"/>
      <c r="M454" s="43">
        <v>54</v>
      </c>
      <c r="N454" s="43" t="s">
        <v>50</v>
      </c>
      <c r="O454" s="43" t="s">
        <v>74</v>
      </c>
      <c r="P454" s="43" t="s">
        <v>75</v>
      </c>
      <c r="Q454" s="43" t="s">
        <v>848</v>
      </c>
      <c r="R454" s="43" t="s">
        <v>849</v>
      </c>
      <c r="S454" s="43"/>
      <c r="T454" s="43"/>
      <c r="U454" s="43">
        <f>VLOOKUP(E454,'[1]PIB Export Onderhoudsactiviteit'!$E$2:$AK$490,33,FALSE)</f>
        <v>0</v>
      </c>
      <c r="V454" s="43">
        <v>1</v>
      </c>
      <c r="W454" s="43" t="s">
        <v>64</v>
      </c>
      <c r="X454" s="43" t="s">
        <v>77</v>
      </c>
      <c r="Y454" s="7">
        <v>2</v>
      </c>
      <c r="Z454" s="46">
        <v>0</v>
      </c>
      <c r="AA454" s="47">
        <f>$Z454*$V454*$Y454</f>
        <v>0</v>
      </c>
      <c r="AB454" s="47">
        <f t="shared" si="31"/>
        <v>0</v>
      </c>
      <c r="AC454" s="47">
        <f t="shared" si="31"/>
        <v>0</v>
      </c>
      <c r="AD454" s="47">
        <f t="shared" ref="AD454:AJ471" si="37">$Z454*$V454*$Y454</f>
        <v>0</v>
      </c>
      <c r="AE454" s="47">
        <f t="shared" si="32"/>
        <v>0</v>
      </c>
      <c r="AF454" s="47">
        <f t="shared" si="32"/>
        <v>0</v>
      </c>
      <c r="AG454" s="47">
        <f t="shared" si="32"/>
        <v>0</v>
      </c>
      <c r="AH454" s="47">
        <f t="shared" si="32"/>
        <v>0</v>
      </c>
      <c r="AI454" s="47">
        <f t="shared" si="34"/>
        <v>0</v>
      </c>
      <c r="AJ454" s="47">
        <f t="shared" si="33"/>
        <v>0</v>
      </c>
    </row>
    <row r="455" spans="1:36" ht="14.45">
      <c r="A455" s="43" t="s">
        <v>838</v>
      </c>
      <c r="B455" s="43" t="s">
        <v>846</v>
      </c>
      <c r="C455" s="57">
        <v>0</v>
      </c>
      <c r="D455" s="57"/>
      <c r="E455" s="43" t="s">
        <v>847</v>
      </c>
      <c r="F455" s="43"/>
      <c r="G455" s="49" t="s">
        <v>46</v>
      </c>
      <c r="H455" s="43" t="s">
        <v>87</v>
      </c>
      <c r="I455" s="44">
        <v>45658</v>
      </c>
      <c r="J455" s="43" t="s">
        <v>78</v>
      </c>
      <c r="K455" s="43" t="s">
        <v>79</v>
      </c>
      <c r="L455" s="43"/>
      <c r="M455" s="43">
        <v>54</v>
      </c>
      <c r="N455" s="43" t="s">
        <v>50</v>
      </c>
      <c r="O455" s="43" t="s">
        <v>74</v>
      </c>
      <c r="P455" s="43" t="s">
        <v>75</v>
      </c>
      <c r="Q455" s="43" t="s">
        <v>848</v>
      </c>
      <c r="R455" s="43" t="s">
        <v>849</v>
      </c>
      <c r="S455" s="43"/>
      <c r="T455" s="43"/>
      <c r="U455" s="43">
        <f>VLOOKUP(E455,'[1]PIB Export Onderhoudsactiviteit'!$E$2:$AK$490,33,FALSE)</f>
        <v>0</v>
      </c>
      <c r="V455" s="43">
        <v>1</v>
      </c>
      <c r="W455" s="43" t="s">
        <v>64</v>
      </c>
      <c r="X455" s="43" t="s">
        <v>80</v>
      </c>
      <c r="Y455" s="7">
        <v>1</v>
      </c>
      <c r="Z455" s="46">
        <v>0</v>
      </c>
      <c r="AA455" s="47"/>
      <c r="AB455" s="47">
        <f t="shared" ref="AA455:AC471" si="38">$Z455*$V455*$Y455</f>
        <v>0</v>
      </c>
      <c r="AC455" s="47"/>
      <c r="AD455" s="47"/>
      <c r="AE455" s="47"/>
      <c r="AF455" s="47"/>
      <c r="AG455" s="47">
        <f t="shared" si="37"/>
        <v>0</v>
      </c>
      <c r="AH455" s="47"/>
      <c r="AI455" s="47"/>
      <c r="AJ455" s="47"/>
    </row>
    <row r="456" spans="1:36" ht="14.45">
      <c r="A456" s="43" t="s">
        <v>838</v>
      </c>
      <c r="B456" s="43" t="s">
        <v>850</v>
      </c>
      <c r="C456" s="57">
        <v>5</v>
      </c>
      <c r="D456" s="57"/>
      <c r="E456" s="43" t="s">
        <v>851</v>
      </c>
      <c r="F456" s="43"/>
      <c r="G456" s="49" t="s">
        <v>46</v>
      </c>
      <c r="H456" s="43" t="s">
        <v>829</v>
      </c>
      <c r="I456" s="44">
        <v>45658</v>
      </c>
      <c r="J456" s="43" t="s">
        <v>72</v>
      </c>
      <c r="K456" s="43" t="s">
        <v>73</v>
      </c>
      <c r="L456" s="43"/>
      <c r="M456" s="43">
        <v>54</v>
      </c>
      <c r="N456" s="43" t="s">
        <v>50</v>
      </c>
      <c r="O456" s="43" t="s">
        <v>74</v>
      </c>
      <c r="P456" s="43" t="s">
        <v>75</v>
      </c>
      <c r="Q456" s="43"/>
      <c r="R456" s="43"/>
      <c r="S456" s="43"/>
      <c r="T456" s="43"/>
      <c r="U456" s="43">
        <f>VLOOKUP(E456,'[1]PIB Export Onderhoudsactiviteit'!$E$2:$AK$490,33,FALSE)</f>
        <v>0</v>
      </c>
      <c r="V456" s="43">
        <v>1</v>
      </c>
      <c r="W456" s="43" t="s">
        <v>64</v>
      </c>
      <c r="X456" s="43" t="s">
        <v>77</v>
      </c>
      <c r="Y456" s="7">
        <v>2</v>
      </c>
      <c r="Z456" s="46">
        <v>0</v>
      </c>
      <c r="AA456" s="47">
        <f>$Z456*$V456*$Y456</f>
        <v>0</v>
      </c>
      <c r="AB456" s="47">
        <f t="shared" si="38"/>
        <v>0</v>
      </c>
      <c r="AC456" s="47">
        <f t="shared" si="38"/>
        <v>0</v>
      </c>
      <c r="AD456" s="47">
        <f t="shared" si="37"/>
        <v>0</v>
      </c>
      <c r="AE456" s="47">
        <f t="shared" si="37"/>
        <v>0</v>
      </c>
      <c r="AF456" s="47">
        <f t="shared" si="37"/>
        <v>0</v>
      </c>
      <c r="AG456" s="47">
        <f t="shared" si="37"/>
        <v>0</v>
      </c>
      <c r="AH456" s="47">
        <f t="shared" si="37"/>
        <v>0</v>
      </c>
      <c r="AI456" s="47">
        <f t="shared" si="34"/>
        <v>0</v>
      </c>
      <c r="AJ456" s="47">
        <f t="shared" si="33"/>
        <v>0</v>
      </c>
    </row>
    <row r="457" spans="1:36" ht="14.45">
      <c r="A457" s="43" t="s">
        <v>838</v>
      </c>
      <c r="B457" s="43" t="s">
        <v>850</v>
      </c>
      <c r="C457" s="57">
        <v>5</v>
      </c>
      <c r="D457" s="57"/>
      <c r="E457" s="43" t="s">
        <v>851</v>
      </c>
      <c r="F457" s="43"/>
      <c r="G457" s="49" t="s">
        <v>46</v>
      </c>
      <c r="H457" s="43" t="s">
        <v>829</v>
      </c>
      <c r="I457" s="44">
        <v>45658</v>
      </c>
      <c r="J457" s="43" t="s">
        <v>78</v>
      </c>
      <c r="K457" s="43" t="s">
        <v>79</v>
      </c>
      <c r="L457" s="43"/>
      <c r="M457" s="43">
        <v>54</v>
      </c>
      <c r="N457" s="43" t="s">
        <v>50</v>
      </c>
      <c r="O457" s="43" t="s">
        <v>74</v>
      </c>
      <c r="P457" s="43" t="s">
        <v>75</v>
      </c>
      <c r="Q457" s="43"/>
      <c r="R457" s="43"/>
      <c r="S457" s="43"/>
      <c r="T457" s="43"/>
      <c r="U457" s="43">
        <f>VLOOKUP(E457,'[1]PIB Export Onderhoudsactiviteit'!$E$2:$AK$490,33,FALSE)</f>
        <v>0</v>
      </c>
      <c r="V457" s="43">
        <v>1</v>
      </c>
      <c r="W457" s="43" t="s">
        <v>64</v>
      </c>
      <c r="X457" s="43" t="s">
        <v>80</v>
      </c>
      <c r="Y457" s="7">
        <v>1</v>
      </c>
      <c r="Z457" s="46">
        <v>0</v>
      </c>
      <c r="AA457" s="47"/>
      <c r="AB457" s="47">
        <f t="shared" si="38"/>
        <v>0</v>
      </c>
      <c r="AC457" s="47"/>
      <c r="AD457" s="47"/>
      <c r="AE457" s="47"/>
      <c r="AF457" s="47"/>
      <c r="AG457" s="47">
        <f t="shared" si="37"/>
        <v>0</v>
      </c>
      <c r="AH457" s="47"/>
      <c r="AI457" s="47"/>
      <c r="AJ457" s="47"/>
    </row>
    <row r="458" spans="1:36" ht="14.45">
      <c r="A458" s="43" t="s">
        <v>838</v>
      </c>
      <c r="B458" s="43" t="s">
        <v>850</v>
      </c>
      <c r="C458" s="57">
        <v>5</v>
      </c>
      <c r="D458" s="57"/>
      <c r="E458" s="43" t="s">
        <v>852</v>
      </c>
      <c r="F458" s="43"/>
      <c r="G458" s="49" t="s">
        <v>46</v>
      </c>
      <c r="H458" s="43" t="s">
        <v>853</v>
      </c>
      <c r="I458" s="44">
        <v>45658</v>
      </c>
      <c r="J458" s="43" t="s">
        <v>72</v>
      </c>
      <c r="K458" s="43" t="s">
        <v>73</v>
      </c>
      <c r="L458" s="43"/>
      <c r="M458" s="43">
        <v>54</v>
      </c>
      <c r="N458" s="43" t="s">
        <v>50</v>
      </c>
      <c r="O458" s="43" t="s">
        <v>74</v>
      </c>
      <c r="P458" s="43" t="s">
        <v>75</v>
      </c>
      <c r="Q458" s="43"/>
      <c r="R458" s="43"/>
      <c r="S458" s="43"/>
      <c r="T458" s="43"/>
      <c r="U458" s="43">
        <f>VLOOKUP(E458,'[1]PIB Export Onderhoudsactiviteit'!$E$2:$AK$490,33,FALSE)</f>
        <v>0</v>
      </c>
      <c r="V458" s="43">
        <v>1</v>
      </c>
      <c r="W458" s="43" t="s">
        <v>64</v>
      </c>
      <c r="X458" s="43" t="s">
        <v>77</v>
      </c>
      <c r="Y458" s="7">
        <v>2</v>
      </c>
      <c r="Z458" s="46">
        <v>0</v>
      </c>
      <c r="AA458" s="47">
        <f>$Z458*$V458*$Y458</f>
        <v>0</v>
      </c>
      <c r="AB458" s="47">
        <f t="shared" si="38"/>
        <v>0</v>
      </c>
      <c r="AC458" s="47">
        <f t="shared" si="38"/>
        <v>0</v>
      </c>
      <c r="AD458" s="47">
        <f t="shared" si="37"/>
        <v>0</v>
      </c>
      <c r="AE458" s="47">
        <f t="shared" si="37"/>
        <v>0</v>
      </c>
      <c r="AF458" s="47">
        <f t="shared" si="37"/>
        <v>0</v>
      </c>
      <c r="AG458" s="47">
        <f t="shared" si="37"/>
        <v>0</v>
      </c>
      <c r="AH458" s="47">
        <f t="shared" si="37"/>
        <v>0</v>
      </c>
      <c r="AI458" s="47">
        <f t="shared" si="37"/>
        <v>0</v>
      </c>
      <c r="AJ458" s="47">
        <f t="shared" si="37"/>
        <v>0</v>
      </c>
    </row>
    <row r="459" spans="1:36" ht="14.45">
      <c r="A459" s="43" t="s">
        <v>838</v>
      </c>
      <c r="B459" s="43" t="s">
        <v>850</v>
      </c>
      <c r="C459" s="57">
        <v>5</v>
      </c>
      <c r="D459" s="57"/>
      <c r="E459" s="43" t="s">
        <v>852</v>
      </c>
      <c r="F459" s="43"/>
      <c r="G459" s="49" t="s">
        <v>46</v>
      </c>
      <c r="H459" s="43" t="s">
        <v>853</v>
      </c>
      <c r="I459" s="44">
        <v>45658</v>
      </c>
      <c r="J459" s="43" t="s">
        <v>78</v>
      </c>
      <c r="K459" s="43" t="s">
        <v>79</v>
      </c>
      <c r="L459" s="43"/>
      <c r="M459" s="43">
        <v>54</v>
      </c>
      <c r="N459" s="43" t="s">
        <v>50</v>
      </c>
      <c r="O459" s="43" t="s">
        <v>74</v>
      </c>
      <c r="P459" s="43" t="s">
        <v>75</v>
      </c>
      <c r="Q459" s="43"/>
      <c r="R459" s="43"/>
      <c r="S459" s="43"/>
      <c r="T459" s="43"/>
      <c r="U459" s="43">
        <f>VLOOKUP(E459,'[1]PIB Export Onderhoudsactiviteit'!$E$2:$AK$490,33,FALSE)</f>
        <v>0</v>
      </c>
      <c r="V459" s="43">
        <v>1</v>
      </c>
      <c r="W459" s="43" t="s">
        <v>64</v>
      </c>
      <c r="X459" s="43" t="s">
        <v>80</v>
      </c>
      <c r="Y459" s="7">
        <v>1</v>
      </c>
      <c r="Z459" s="46">
        <v>0</v>
      </c>
      <c r="AA459" s="47"/>
      <c r="AB459" s="47">
        <f t="shared" si="38"/>
        <v>0</v>
      </c>
      <c r="AC459" s="47"/>
      <c r="AD459" s="47"/>
      <c r="AE459" s="47"/>
      <c r="AF459" s="47"/>
      <c r="AG459" s="47">
        <f t="shared" si="37"/>
        <v>0</v>
      </c>
      <c r="AH459" s="47"/>
      <c r="AI459" s="47"/>
      <c r="AJ459" s="47"/>
    </row>
    <row r="460" spans="1:36" ht="14.45">
      <c r="A460" s="43" t="s">
        <v>838</v>
      </c>
      <c r="B460" s="43"/>
      <c r="C460" s="48" t="s">
        <v>102</v>
      </c>
      <c r="D460" s="43" t="s">
        <v>44</v>
      </c>
      <c r="E460" s="43" t="s">
        <v>840</v>
      </c>
      <c r="F460" s="43"/>
      <c r="G460" s="49" t="s">
        <v>46</v>
      </c>
      <c r="H460" s="43" t="s">
        <v>47</v>
      </c>
      <c r="I460" s="44">
        <v>45292</v>
      </c>
      <c r="J460" s="43" t="s">
        <v>48</v>
      </c>
      <c r="K460" s="43" t="s">
        <v>112</v>
      </c>
      <c r="L460" s="43" t="s">
        <v>49</v>
      </c>
      <c r="M460" s="43">
        <v>54</v>
      </c>
      <c r="N460" s="43" t="s">
        <v>50</v>
      </c>
      <c r="O460" s="43" t="s">
        <v>51</v>
      </c>
      <c r="P460" s="43" t="s">
        <v>52</v>
      </c>
      <c r="Q460" s="43"/>
      <c r="R460" s="43"/>
      <c r="S460" s="44">
        <v>33970</v>
      </c>
      <c r="T460" s="43">
        <v>1993</v>
      </c>
      <c r="U460" s="43">
        <f>VLOOKUP(E460,'[1]PIB Export Onderhoudsactiviteit'!$E$2:$AK$490,33,FALSE)</f>
        <v>1400</v>
      </c>
      <c r="V460" s="43">
        <v>1</v>
      </c>
      <c r="W460" s="43" t="s">
        <v>53</v>
      </c>
      <c r="X460" s="43" t="s">
        <v>54</v>
      </c>
      <c r="Y460" s="7">
        <v>1</v>
      </c>
      <c r="Z460" s="46">
        <v>0</v>
      </c>
      <c r="AA460" s="47">
        <f t="shared" ref="AA460:AA466" si="39">$Z460*$V460*$Y460</f>
        <v>0</v>
      </c>
      <c r="AB460" s="47">
        <f t="shared" si="38"/>
        <v>0</v>
      </c>
      <c r="AC460" s="47">
        <f t="shared" si="38"/>
        <v>0</v>
      </c>
      <c r="AD460" s="47">
        <f t="shared" si="37"/>
        <v>0</v>
      </c>
      <c r="AE460" s="47">
        <f t="shared" si="37"/>
        <v>0</v>
      </c>
      <c r="AF460" s="47">
        <f t="shared" si="37"/>
        <v>0</v>
      </c>
      <c r="AG460" s="47">
        <f t="shared" si="37"/>
        <v>0</v>
      </c>
      <c r="AH460" s="47">
        <f t="shared" si="37"/>
        <v>0</v>
      </c>
      <c r="AI460" s="47">
        <f t="shared" si="37"/>
        <v>0</v>
      </c>
      <c r="AJ460" s="47">
        <f t="shared" si="37"/>
        <v>0</v>
      </c>
    </row>
    <row r="461" spans="1:36" ht="14.45">
      <c r="A461" s="43" t="s">
        <v>838</v>
      </c>
      <c r="B461" s="43" t="s">
        <v>841</v>
      </c>
      <c r="C461" s="57" t="s">
        <v>126</v>
      </c>
      <c r="D461" s="57"/>
      <c r="E461" s="43" t="s">
        <v>854</v>
      </c>
      <c r="F461" s="43"/>
      <c r="G461" s="49" t="s">
        <v>46</v>
      </c>
      <c r="H461" s="43" t="s">
        <v>543</v>
      </c>
      <c r="I461" s="44">
        <v>45658</v>
      </c>
      <c r="J461" s="43" t="s">
        <v>58</v>
      </c>
      <c r="K461" s="43" t="s">
        <v>59</v>
      </c>
      <c r="L461" s="43"/>
      <c r="M461" s="43">
        <v>54</v>
      </c>
      <c r="N461" s="43" t="s">
        <v>50</v>
      </c>
      <c r="O461" s="43" t="s">
        <v>60</v>
      </c>
      <c r="P461" s="43" t="s">
        <v>61</v>
      </c>
      <c r="Q461" s="43" t="s">
        <v>827</v>
      </c>
      <c r="R461" s="43"/>
      <c r="S461" s="43"/>
      <c r="T461" s="43"/>
      <c r="U461" s="43">
        <f>VLOOKUP(E461,'[1]PIB Export Onderhoudsactiviteit'!$E$2:$AK$490,33,FALSE)</f>
        <v>0</v>
      </c>
      <c r="V461" s="43">
        <v>1</v>
      </c>
      <c r="W461" s="43" t="s">
        <v>64</v>
      </c>
      <c r="X461" s="43" t="s">
        <v>54</v>
      </c>
      <c r="Y461" s="7">
        <v>1</v>
      </c>
      <c r="Z461" s="46">
        <v>0</v>
      </c>
      <c r="AA461" s="47">
        <f t="shared" si="39"/>
        <v>0</v>
      </c>
      <c r="AB461" s="47">
        <f t="shared" si="38"/>
        <v>0</v>
      </c>
      <c r="AC461" s="47">
        <f t="shared" si="38"/>
        <v>0</v>
      </c>
      <c r="AD461" s="47">
        <f t="shared" si="37"/>
        <v>0</v>
      </c>
      <c r="AE461" s="47">
        <f t="shared" si="37"/>
        <v>0</v>
      </c>
      <c r="AF461" s="47">
        <f t="shared" si="37"/>
        <v>0</v>
      </c>
      <c r="AG461" s="47">
        <f t="shared" si="37"/>
        <v>0</v>
      </c>
      <c r="AH461" s="47">
        <f t="shared" si="37"/>
        <v>0</v>
      </c>
      <c r="AI461" s="47">
        <f t="shared" si="37"/>
        <v>0</v>
      </c>
      <c r="AJ461" s="47">
        <f t="shared" si="37"/>
        <v>0</v>
      </c>
    </row>
    <row r="462" spans="1:36" ht="14.45">
      <c r="A462" s="43" t="s">
        <v>838</v>
      </c>
      <c r="B462" s="43" t="s">
        <v>841</v>
      </c>
      <c r="C462" s="57" t="s">
        <v>126</v>
      </c>
      <c r="D462" s="57"/>
      <c r="E462" s="43" t="s">
        <v>855</v>
      </c>
      <c r="F462" s="43"/>
      <c r="G462" s="49" t="s">
        <v>46</v>
      </c>
      <c r="H462" s="43" t="s">
        <v>541</v>
      </c>
      <c r="I462" s="44">
        <v>45658</v>
      </c>
      <c r="J462" s="43" t="s">
        <v>58</v>
      </c>
      <c r="K462" s="43" t="s">
        <v>59</v>
      </c>
      <c r="L462" s="43"/>
      <c r="M462" s="43">
        <v>54</v>
      </c>
      <c r="N462" s="43" t="s">
        <v>50</v>
      </c>
      <c r="O462" s="43" t="s">
        <v>60</v>
      </c>
      <c r="P462" s="43" t="s">
        <v>61</v>
      </c>
      <c r="Q462" s="43"/>
      <c r="R462" s="43"/>
      <c r="S462" s="43"/>
      <c r="T462" s="43"/>
      <c r="U462" s="43">
        <f>VLOOKUP(E462,'[1]PIB Export Onderhoudsactiviteit'!$E$2:$AK$490,33,FALSE)</f>
        <v>0</v>
      </c>
      <c r="V462" s="43">
        <v>1</v>
      </c>
      <c r="W462" s="43" t="s">
        <v>64</v>
      </c>
      <c r="X462" s="43" t="s">
        <v>54</v>
      </c>
      <c r="Y462" s="7">
        <v>1</v>
      </c>
      <c r="Z462" s="46">
        <v>0</v>
      </c>
      <c r="AA462" s="47">
        <f t="shared" si="39"/>
        <v>0</v>
      </c>
      <c r="AB462" s="47">
        <f t="shared" si="38"/>
        <v>0</v>
      </c>
      <c r="AC462" s="47">
        <f t="shared" si="38"/>
        <v>0</v>
      </c>
      <c r="AD462" s="47">
        <f t="shared" si="37"/>
        <v>0</v>
      </c>
      <c r="AE462" s="47">
        <f t="shared" si="37"/>
        <v>0</v>
      </c>
      <c r="AF462" s="47">
        <f t="shared" si="37"/>
        <v>0</v>
      </c>
      <c r="AG462" s="47">
        <f t="shared" si="37"/>
        <v>0</v>
      </c>
      <c r="AH462" s="47">
        <f t="shared" si="37"/>
        <v>0</v>
      </c>
      <c r="AI462" s="47">
        <f t="shared" si="37"/>
        <v>0</v>
      </c>
      <c r="AJ462" s="47">
        <f t="shared" si="37"/>
        <v>0</v>
      </c>
    </row>
    <row r="463" spans="1:36" ht="14.45">
      <c r="A463" s="43" t="s">
        <v>838</v>
      </c>
      <c r="B463" s="43" t="s">
        <v>841</v>
      </c>
      <c r="C463" s="57" t="s">
        <v>126</v>
      </c>
      <c r="D463" s="57"/>
      <c r="E463" s="43" t="s">
        <v>856</v>
      </c>
      <c r="F463" s="43"/>
      <c r="G463" s="49" t="s">
        <v>46</v>
      </c>
      <c r="H463" s="43" t="s">
        <v>538</v>
      </c>
      <c r="I463" s="44">
        <v>45658</v>
      </c>
      <c r="J463" s="43" t="s">
        <v>58</v>
      </c>
      <c r="K463" s="43" t="s">
        <v>59</v>
      </c>
      <c r="L463" s="43"/>
      <c r="M463" s="43">
        <v>54</v>
      </c>
      <c r="N463" s="43" t="s">
        <v>50</v>
      </c>
      <c r="O463" s="43" t="s">
        <v>60</v>
      </c>
      <c r="P463" s="43" t="s">
        <v>61</v>
      </c>
      <c r="Q463" s="43"/>
      <c r="R463" s="43"/>
      <c r="S463" s="43"/>
      <c r="T463" s="43"/>
      <c r="U463" s="43">
        <f>VLOOKUP(E463,'[1]PIB Export Onderhoudsactiviteit'!$E$2:$AK$490,33,FALSE)</f>
        <v>0</v>
      </c>
      <c r="V463" s="43">
        <v>1</v>
      </c>
      <c r="W463" s="43" t="s">
        <v>64</v>
      </c>
      <c r="X463" s="43" t="s">
        <v>54</v>
      </c>
      <c r="Y463" s="7">
        <v>1</v>
      </c>
      <c r="Z463" s="46">
        <v>0</v>
      </c>
      <c r="AA463" s="47">
        <f t="shared" si="39"/>
        <v>0</v>
      </c>
      <c r="AB463" s="47">
        <f t="shared" si="38"/>
        <v>0</v>
      </c>
      <c r="AC463" s="47">
        <f t="shared" si="38"/>
        <v>0</v>
      </c>
      <c r="AD463" s="47">
        <f t="shared" si="37"/>
        <v>0</v>
      </c>
      <c r="AE463" s="47">
        <f t="shared" si="37"/>
        <v>0</v>
      </c>
      <c r="AF463" s="47">
        <f t="shared" si="37"/>
        <v>0</v>
      </c>
      <c r="AG463" s="47">
        <f t="shared" si="37"/>
        <v>0</v>
      </c>
      <c r="AH463" s="47">
        <f t="shared" si="37"/>
        <v>0</v>
      </c>
      <c r="AI463" s="47">
        <f t="shared" si="37"/>
        <v>0</v>
      </c>
      <c r="AJ463" s="47">
        <f t="shared" si="37"/>
        <v>0</v>
      </c>
    </row>
    <row r="464" spans="1:36" ht="14.45">
      <c r="A464" s="43" t="s">
        <v>857</v>
      </c>
      <c r="B464" s="43"/>
      <c r="C464" s="57" t="s">
        <v>126</v>
      </c>
      <c r="D464" s="57"/>
      <c r="E464" s="43" t="s">
        <v>858</v>
      </c>
      <c r="F464" s="43"/>
      <c r="G464" s="49" t="s">
        <v>46</v>
      </c>
      <c r="H464" s="43" t="s">
        <v>859</v>
      </c>
      <c r="I464" s="44">
        <v>45292</v>
      </c>
      <c r="J464" s="43" t="s">
        <v>48</v>
      </c>
      <c r="K464" s="43" t="s">
        <v>47</v>
      </c>
      <c r="L464" s="43" t="s">
        <v>49</v>
      </c>
      <c r="M464" s="43">
        <v>54</v>
      </c>
      <c r="N464" s="43" t="s">
        <v>50</v>
      </c>
      <c r="O464" s="43" t="s">
        <v>51</v>
      </c>
      <c r="P464" s="43" t="s">
        <v>52</v>
      </c>
      <c r="Q464" s="43"/>
      <c r="R464" s="43"/>
      <c r="S464" s="44">
        <v>42867</v>
      </c>
      <c r="T464" s="43">
        <v>2017</v>
      </c>
      <c r="U464" s="43">
        <f>VLOOKUP(E464,'[1]PIB Export Onderhoudsactiviteit'!$E$2:$AK$490,33,FALSE)</f>
        <v>51</v>
      </c>
      <c r="V464" s="43">
        <v>1</v>
      </c>
      <c r="W464" s="43" t="s">
        <v>53</v>
      </c>
      <c r="X464" s="43" t="s">
        <v>54</v>
      </c>
      <c r="Y464" s="7">
        <v>1</v>
      </c>
      <c r="Z464" s="46">
        <v>0</v>
      </c>
      <c r="AA464" s="47">
        <f t="shared" si="39"/>
        <v>0</v>
      </c>
      <c r="AB464" s="47">
        <f t="shared" si="38"/>
        <v>0</v>
      </c>
      <c r="AC464" s="47">
        <f t="shared" si="38"/>
        <v>0</v>
      </c>
      <c r="AD464" s="47">
        <f t="shared" si="37"/>
        <v>0</v>
      </c>
      <c r="AE464" s="47">
        <f t="shared" si="37"/>
        <v>0</v>
      </c>
      <c r="AF464" s="47">
        <f t="shared" si="37"/>
        <v>0</v>
      </c>
      <c r="AG464" s="47">
        <f t="shared" si="37"/>
        <v>0</v>
      </c>
      <c r="AH464" s="47">
        <f t="shared" si="37"/>
        <v>0</v>
      </c>
      <c r="AI464" s="47">
        <f t="shared" si="37"/>
        <v>0</v>
      </c>
      <c r="AJ464" s="47">
        <f t="shared" si="37"/>
        <v>0</v>
      </c>
    </row>
    <row r="465" spans="1:36" ht="14.45">
      <c r="A465" s="43" t="s">
        <v>860</v>
      </c>
      <c r="B465" s="43"/>
      <c r="C465" s="57">
        <v>0</v>
      </c>
      <c r="D465" s="57"/>
      <c r="E465" s="43" t="s">
        <v>861</v>
      </c>
      <c r="F465" s="43"/>
      <c r="G465" s="49" t="s">
        <v>46</v>
      </c>
      <c r="H465" s="43" t="s">
        <v>862</v>
      </c>
      <c r="I465" s="44">
        <v>45658</v>
      </c>
      <c r="J465" s="43" t="s">
        <v>58</v>
      </c>
      <c r="K465" s="43" t="s">
        <v>59</v>
      </c>
      <c r="L465" s="43"/>
      <c r="M465" s="43">
        <v>54</v>
      </c>
      <c r="N465" s="43" t="s">
        <v>50</v>
      </c>
      <c r="O465" s="43" t="s">
        <v>60</v>
      </c>
      <c r="P465" s="43" t="s">
        <v>61</v>
      </c>
      <c r="Q465" s="43"/>
      <c r="R465" s="43"/>
      <c r="S465" s="43">
        <v>2018</v>
      </c>
      <c r="T465" s="43">
        <v>2018</v>
      </c>
      <c r="U465" s="43">
        <f>VLOOKUP(E465,'[1]PIB Export Onderhoudsactiviteit'!$E$2:$AK$490,33,FALSE)</f>
        <v>0</v>
      </c>
      <c r="V465" s="43">
        <v>1</v>
      </c>
      <c r="W465" s="43" t="s">
        <v>64</v>
      </c>
      <c r="X465" s="43" t="s">
        <v>54</v>
      </c>
      <c r="Y465" s="7">
        <v>1</v>
      </c>
      <c r="Z465" s="46">
        <v>0</v>
      </c>
      <c r="AA465" s="47">
        <f t="shared" si="39"/>
        <v>0</v>
      </c>
      <c r="AB465" s="47">
        <f t="shared" si="38"/>
        <v>0</v>
      </c>
      <c r="AC465" s="47">
        <f t="shared" si="38"/>
        <v>0</v>
      </c>
      <c r="AD465" s="47">
        <f t="shared" si="37"/>
        <v>0</v>
      </c>
      <c r="AE465" s="47">
        <f t="shared" si="37"/>
        <v>0</v>
      </c>
      <c r="AF465" s="47">
        <f t="shared" si="37"/>
        <v>0</v>
      </c>
      <c r="AG465" s="47">
        <f t="shared" si="37"/>
        <v>0</v>
      </c>
      <c r="AH465" s="47">
        <f t="shared" si="37"/>
        <v>0</v>
      </c>
      <c r="AI465" s="47">
        <f t="shared" si="37"/>
        <v>0</v>
      </c>
      <c r="AJ465" s="47">
        <f t="shared" si="37"/>
        <v>0</v>
      </c>
    </row>
    <row r="466" spans="1:36" ht="14.45">
      <c r="A466" s="43" t="s">
        <v>860</v>
      </c>
      <c r="B466" s="43"/>
      <c r="C466" s="57">
        <v>0</v>
      </c>
      <c r="D466" s="57"/>
      <c r="E466" s="43" t="s">
        <v>863</v>
      </c>
      <c r="F466" s="43"/>
      <c r="G466" s="49" t="s">
        <v>46</v>
      </c>
      <c r="H466" s="43" t="s">
        <v>864</v>
      </c>
      <c r="I466" s="44">
        <v>45658</v>
      </c>
      <c r="J466" s="43" t="s">
        <v>58</v>
      </c>
      <c r="K466" s="43" t="s">
        <v>59</v>
      </c>
      <c r="L466" s="43"/>
      <c r="M466" s="43">
        <v>54</v>
      </c>
      <c r="N466" s="43" t="s">
        <v>50</v>
      </c>
      <c r="O466" s="43" t="s">
        <v>60</v>
      </c>
      <c r="P466" s="43" t="s">
        <v>61</v>
      </c>
      <c r="Q466" s="43"/>
      <c r="R466" s="43"/>
      <c r="S466" s="43">
        <v>2018</v>
      </c>
      <c r="T466" s="43">
        <v>2018</v>
      </c>
      <c r="U466" s="43">
        <f>VLOOKUP(E466,'[1]PIB Export Onderhoudsactiviteit'!$E$2:$AK$490,33,FALSE)</f>
        <v>0</v>
      </c>
      <c r="V466" s="43">
        <v>1</v>
      </c>
      <c r="W466" s="43" t="s">
        <v>64</v>
      </c>
      <c r="X466" s="43" t="s">
        <v>54</v>
      </c>
      <c r="Y466" s="7">
        <v>1</v>
      </c>
      <c r="Z466" s="46">
        <v>0</v>
      </c>
      <c r="AA466" s="47">
        <f t="shared" si="39"/>
        <v>0</v>
      </c>
      <c r="AB466" s="47">
        <f t="shared" si="38"/>
        <v>0</v>
      </c>
      <c r="AC466" s="47">
        <f t="shared" si="38"/>
        <v>0</v>
      </c>
      <c r="AD466" s="47">
        <f t="shared" si="37"/>
        <v>0</v>
      </c>
      <c r="AE466" s="47">
        <f t="shared" si="37"/>
        <v>0</v>
      </c>
      <c r="AF466" s="47">
        <f t="shared" si="37"/>
        <v>0</v>
      </c>
      <c r="AG466" s="47">
        <f t="shared" si="37"/>
        <v>0</v>
      </c>
      <c r="AH466" s="47">
        <f t="shared" si="37"/>
        <v>0</v>
      </c>
      <c r="AI466" s="47">
        <f t="shared" si="37"/>
        <v>0</v>
      </c>
      <c r="AJ466" s="47">
        <f t="shared" si="37"/>
        <v>0</v>
      </c>
    </row>
    <row r="467" spans="1:36" ht="14.45">
      <c r="A467" s="43" t="s">
        <v>865</v>
      </c>
      <c r="B467" s="43"/>
      <c r="C467" s="57">
        <v>0</v>
      </c>
      <c r="D467" s="57"/>
      <c r="E467" s="43" t="s">
        <v>866</v>
      </c>
      <c r="F467" s="43"/>
      <c r="G467" s="49" t="s">
        <v>46</v>
      </c>
      <c r="H467" s="43" t="s">
        <v>867</v>
      </c>
      <c r="I467" s="44">
        <v>45658</v>
      </c>
      <c r="J467" s="43" t="s">
        <v>72</v>
      </c>
      <c r="K467" s="43" t="s">
        <v>73</v>
      </c>
      <c r="L467" s="43"/>
      <c r="M467" s="43">
        <v>54</v>
      </c>
      <c r="N467" s="43" t="s">
        <v>50</v>
      </c>
      <c r="O467" s="43" t="s">
        <v>74</v>
      </c>
      <c r="P467" s="43" t="s">
        <v>75</v>
      </c>
      <c r="Q467" s="43" t="s">
        <v>848</v>
      </c>
      <c r="R467" s="43" t="s">
        <v>868</v>
      </c>
      <c r="S467" s="43">
        <v>2018</v>
      </c>
      <c r="T467" s="43">
        <v>2018</v>
      </c>
      <c r="U467" s="43">
        <f>VLOOKUP(E467,'[1]PIB Export Onderhoudsactiviteit'!$E$2:$AK$490,33,FALSE)</f>
        <v>0</v>
      </c>
      <c r="V467" s="43">
        <v>1</v>
      </c>
      <c r="W467" s="43" t="s">
        <v>64</v>
      </c>
      <c r="X467" s="43" t="s">
        <v>77</v>
      </c>
      <c r="Y467" s="7">
        <v>2</v>
      </c>
      <c r="Z467" s="46">
        <v>0</v>
      </c>
      <c r="AA467" s="47">
        <f>$Z467*$V467*$Y467</f>
        <v>0</v>
      </c>
      <c r="AB467" s="47">
        <f t="shared" si="38"/>
        <v>0</v>
      </c>
      <c r="AC467" s="47">
        <f t="shared" si="38"/>
        <v>0</v>
      </c>
      <c r="AD467" s="47">
        <f t="shared" si="37"/>
        <v>0</v>
      </c>
      <c r="AE467" s="47">
        <f t="shared" si="37"/>
        <v>0</v>
      </c>
      <c r="AF467" s="47">
        <f t="shared" si="37"/>
        <v>0</v>
      </c>
      <c r="AG467" s="47">
        <f t="shared" si="37"/>
        <v>0</v>
      </c>
      <c r="AH467" s="47">
        <f t="shared" si="37"/>
        <v>0</v>
      </c>
      <c r="AI467" s="47">
        <f t="shared" si="37"/>
        <v>0</v>
      </c>
      <c r="AJ467" s="47">
        <f t="shared" si="37"/>
        <v>0</v>
      </c>
    </row>
    <row r="468" spans="1:36" ht="14.45">
      <c r="A468" s="43" t="s">
        <v>865</v>
      </c>
      <c r="B468" s="43"/>
      <c r="C468" s="57">
        <v>0</v>
      </c>
      <c r="D468" s="57"/>
      <c r="E468" s="43" t="s">
        <v>866</v>
      </c>
      <c r="F468" s="43"/>
      <c r="G468" s="49" t="s">
        <v>46</v>
      </c>
      <c r="H468" s="43" t="s">
        <v>867</v>
      </c>
      <c r="I468" s="44">
        <v>45658</v>
      </c>
      <c r="J468" s="43" t="s">
        <v>78</v>
      </c>
      <c r="K468" s="43" t="s">
        <v>79</v>
      </c>
      <c r="L468" s="43"/>
      <c r="M468" s="43">
        <v>54</v>
      </c>
      <c r="N468" s="43" t="s">
        <v>50</v>
      </c>
      <c r="O468" s="43" t="s">
        <v>74</v>
      </c>
      <c r="P468" s="43" t="s">
        <v>75</v>
      </c>
      <c r="Q468" s="43" t="s">
        <v>848</v>
      </c>
      <c r="R468" s="43" t="s">
        <v>868</v>
      </c>
      <c r="S468" s="43">
        <v>2018</v>
      </c>
      <c r="T468" s="43">
        <v>2018</v>
      </c>
      <c r="U468" s="43">
        <f>VLOOKUP(E468,'[1]PIB Export Onderhoudsactiviteit'!$E$2:$AK$490,33,FALSE)</f>
        <v>0</v>
      </c>
      <c r="V468" s="43">
        <v>1</v>
      </c>
      <c r="W468" s="43" t="s">
        <v>64</v>
      </c>
      <c r="X468" s="43" t="s">
        <v>80</v>
      </c>
      <c r="Y468" s="7">
        <v>1</v>
      </c>
      <c r="Z468" s="46">
        <v>0</v>
      </c>
      <c r="AA468" s="47"/>
      <c r="AB468" s="47">
        <f t="shared" si="38"/>
        <v>0</v>
      </c>
      <c r="AC468" s="47"/>
      <c r="AD468" s="47"/>
      <c r="AE468" s="47"/>
      <c r="AF468" s="47"/>
      <c r="AG468" s="47">
        <f t="shared" si="37"/>
        <v>0</v>
      </c>
      <c r="AH468" s="47"/>
      <c r="AI468" s="47"/>
      <c r="AJ468" s="47"/>
    </row>
    <row r="469" spans="1:36" ht="14.45">
      <c r="A469" s="43" t="s">
        <v>865</v>
      </c>
      <c r="B469" s="43"/>
      <c r="C469" s="57">
        <v>0</v>
      </c>
      <c r="D469" s="57"/>
      <c r="E469" s="43" t="s">
        <v>869</v>
      </c>
      <c r="F469" s="43"/>
      <c r="G469" s="49" t="s">
        <v>46</v>
      </c>
      <c r="H469" s="43" t="s">
        <v>870</v>
      </c>
      <c r="I469" s="44">
        <v>45658</v>
      </c>
      <c r="J469" s="43" t="s">
        <v>72</v>
      </c>
      <c r="K469" s="43" t="s">
        <v>73</v>
      </c>
      <c r="L469" s="43"/>
      <c r="M469" s="43">
        <v>54</v>
      </c>
      <c r="N469" s="43" t="s">
        <v>50</v>
      </c>
      <c r="O469" s="43" t="s">
        <v>74</v>
      </c>
      <c r="P469" s="43" t="s">
        <v>75</v>
      </c>
      <c r="Q469" s="43" t="s">
        <v>848</v>
      </c>
      <c r="R469" s="43"/>
      <c r="S469" s="44">
        <v>41275</v>
      </c>
      <c r="T469" s="43">
        <v>2012</v>
      </c>
      <c r="U469" s="43">
        <f>VLOOKUP(E469,'[1]PIB Export Onderhoudsactiviteit'!$E$2:$AK$490,33,FALSE)</f>
        <v>0</v>
      </c>
      <c r="V469" s="43">
        <v>1</v>
      </c>
      <c r="W469" s="43" t="s">
        <v>64</v>
      </c>
      <c r="X469" s="43" t="s">
        <v>77</v>
      </c>
      <c r="Y469" s="7">
        <v>2</v>
      </c>
      <c r="Z469" s="46">
        <v>0</v>
      </c>
      <c r="AA469" s="47">
        <f>$Z469*$V469*$Y469</f>
        <v>0</v>
      </c>
      <c r="AB469" s="47">
        <f t="shared" si="38"/>
        <v>0</v>
      </c>
      <c r="AC469" s="47">
        <f t="shared" si="38"/>
        <v>0</v>
      </c>
      <c r="AD469" s="47">
        <f t="shared" si="37"/>
        <v>0</v>
      </c>
      <c r="AE469" s="47">
        <f t="shared" si="37"/>
        <v>0</v>
      </c>
      <c r="AF469" s="47">
        <f t="shared" si="37"/>
        <v>0</v>
      </c>
      <c r="AG469" s="47">
        <f t="shared" si="37"/>
        <v>0</v>
      </c>
      <c r="AH469" s="47">
        <f t="shared" si="37"/>
        <v>0</v>
      </c>
      <c r="AI469" s="47">
        <f t="shared" si="37"/>
        <v>0</v>
      </c>
      <c r="AJ469" s="47">
        <f t="shared" si="37"/>
        <v>0</v>
      </c>
    </row>
    <row r="470" spans="1:36" ht="14.45">
      <c r="A470" s="43" t="s">
        <v>865</v>
      </c>
      <c r="B470" s="43"/>
      <c r="C470" s="57">
        <v>0</v>
      </c>
      <c r="D470" s="57"/>
      <c r="E470" s="43" t="s">
        <v>869</v>
      </c>
      <c r="F470" s="43"/>
      <c r="G470" s="49" t="s">
        <v>46</v>
      </c>
      <c r="H470" s="43" t="s">
        <v>870</v>
      </c>
      <c r="I470" s="44">
        <v>45658</v>
      </c>
      <c r="J470" s="43" t="s">
        <v>78</v>
      </c>
      <c r="K470" s="43" t="s">
        <v>79</v>
      </c>
      <c r="L470" s="43"/>
      <c r="M470" s="43">
        <v>54</v>
      </c>
      <c r="N470" s="43" t="s">
        <v>50</v>
      </c>
      <c r="O470" s="43" t="s">
        <v>74</v>
      </c>
      <c r="P470" s="43" t="s">
        <v>75</v>
      </c>
      <c r="Q470" s="43" t="s">
        <v>848</v>
      </c>
      <c r="R470" s="43"/>
      <c r="S470" s="44">
        <v>41275</v>
      </c>
      <c r="T470" s="43">
        <v>2012</v>
      </c>
      <c r="U470" s="43">
        <f>VLOOKUP(E470,'[1]PIB Export Onderhoudsactiviteit'!$E$2:$AK$490,33,FALSE)</f>
        <v>0</v>
      </c>
      <c r="V470" s="43">
        <v>1</v>
      </c>
      <c r="W470" s="43" t="s">
        <v>64</v>
      </c>
      <c r="X470" s="43" t="s">
        <v>80</v>
      </c>
      <c r="Y470" s="7">
        <v>1</v>
      </c>
      <c r="Z470" s="46">
        <v>0</v>
      </c>
      <c r="AA470" s="47"/>
      <c r="AB470" s="47">
        <f t="shared" si="38"/>
        <v>0</v>
      </c>
      <c r="AC470" s="47"/>
      <c r="AD470" s="47"/>
      <c r="AE470" s="47"/>
      <c r="AF470" s="47"/>
      <c r="AG470" s="47">
        <f t="shared" si="37"/>
        <v>0</v>
      </c>
      <c r="AH470" s="47"/>
      <c r="AI470" s="47"/>
      <c r="AJ470" s="47"/>
    </row>
    <row r="471" spans="1:36" ht="14.45">
      <c r="A471" s="43" t="s">
        <v>865</v>
      </c>
      <c r="B471" s="43"/>
      <c r="C471" s="57">
        <v>0</v>
      </c>
      <c r="D471" s="57"/>
      <c r="E471" s="43" t="s">
        <v>871</v>
      </c>
      <c r="F471" s="43"/>
      <c r="G471" s="49" t="s">
        <v>46</v>
      </c>
      <c r="H471" s="43" t="s">
        <v>862</v>
      </c>
      <c r="I471" s="44">
        <v>45658</v>
      </c>
      <c r="J471" s="43" t="s">
        <v>58</v>
      </c>
      <c r="K471" s="43" t="s">
        <v>59</v>
      </c>
      <c r="L471" s="43"/>
      <c r="M471" s="43">
        <v>54</v>
      </c>
      <c r="N471" s="43" t="s">
        <v>50</v>
      </c>
      <c r="O471" s="43" t="s">
        <v>60</v>
      </c>
      <c r="P471" s="43" t="s">
        <v>61</v>
      </c>
      <c r="Q471" s="43"/>
      <c r="R471" s="43"/>
      <c r="S471" s="43">
        <v>2023</v>
      </c>
      <c r="T471" s="43">
        <v>2023</v>
      </c>
      <c r="U471" s="43">
        <f>VLOOKUP(E471,'[1]PIB Export Onderhoudsactiviteit'!$E$2:$AK$490,33,FALSE)</f>
        <v>0</v>
      </c>
      <c r="V471" s="43">
        <v>1</v>
      </c>
      <c r="W471" s="43" t="s">
        <v>64</v>
      </c>
      <c r="X471" s="43" t="s">
        <v>54</v>
      </c>
      <c r="Y471" s="7">
        <v>1</v>
      </c>
      <c r="Z471" s="46">
        <v>0</v>
      </c>
      <c r="AA471" s="47">
        <f>$Z471*$V471*$Y471</f>
        <v>0</v>
      </c>
      <c r="AB471" s="47">
        <f>$Z471*$V471*$Y471</f>
        <v>0</v>
      </c>
      <c r="AC471" s="47">
        <f t="shared" si="38"/>
        <v>0</v>
      </c>
      <c r="AD471" s="47">
        <f t="shared" si="37"/>
        <v>0</v>
      </c>
      <c r="AE471" s="47">
        <f t="shared" si="37"/>
        <v>0</v>
      </c>
      <c r="AF471" s="47">
        <f t="shared" si="37"/>
        <v>0</v>
      </c>
      <c r="AG471" s="47">
        <f t="shared" si="37"/>
        <v>0</v>
      </c>
      <c r="AH471" s="47">
        <f t="shared" si="37"/>
        <v>0</v>
      </c>
      <c r="AI471" s="47">
        <f t="shared" si="37"/>
        <v>0</v>
      </c>
      <c r="AJ471" s="47">
        <f t="shared" si="37"/>
        <v>0</v>
      </c>
    </row>
    <row r="472" spans="1:36" ht="14.45">
      <c r="A472" s="43"/>
      <c r="B472" s="43"/>
      <c r="C472" s="43"/>
      <c r="D472" s="43"/>
      <c r="E472" s="43"/>
      <c r="F472" s="43"/>
      <c r="G472" s="43"/>
      <c r="H472" s="43"/>
      <c r="I472" s="44"/>
      <c r="J472" s="43"/>
      <c r="K472" s="43"/>
      <c r="L472" s="43"/>
      <c r="M472" s="43"/>
      <c r="N472" s="43"/>
      <c r="O472" s="43"/>
      <c r="P472" s="43"/>
      <c r="Q472" s="43"/>
      <c r="R472" s="43"/>
      <c r="S472" s="44"/>
      <c r="T472" s="43"/>
      <c r="U472" s="43"/>
      <c r="V472" s="43"/>
      <c r="W472" s="43"/>
      <c r="X472" s="43"/>
      <c r="Z472"/>
    </row>
    <row r="473" spans="1:36" ht="14.45">
      <c r="A473" s="43"/>
      <c r="B473" s="43"/>
      <c r="C473" s="43"/>
      <c r="D473" s="43"/>
      <c r="E473" s="43"/>
      <c r="F473" s="43"/>
      <c r="G473" s="43"/>
      <c r="H473" s="43"/>
      <c r="I473" s="44"/>
      <c r="J473" s="43"/>
      <c r="K473" s="43"/>
      <c r="L473" s="43"/>
      <c r="M473" s="43"/>
      <c r="N473" s="43"/>
      <c r="O473" s="43"/>
      <c r="P473" s="43"/>
      <c r="Q473" s="43"/>
      <c r="R473" s="43"/>
      <c r="S473" s="44"/>
      <c r="T473" s="43"/>
      <c r="U473" s="43"/>
      <c r="V473" s="43"/>
      <c r="W473" s="43"/>
      <c r="X473" s="43"/>
      <c r="Z473"/>
    </row>
    <row r="474" spans="1:36" ht="14.45">
      <c r="A474" s="43"/>
      <c r="B474" s="43"/>
      <c r="C474" s="43"/>
      <c r="D474" s="43"/>
      <c r="E474" s="43"/>
      <c r="F474" s="43"/>
      <c r="G474" s="43"/>
      <c r="H474" s="43"/>
      <c r="I474" s="44"/>
      <c r="J474" s="43"/>
      <c r="K474" s="43"/>
      <c r="L474" s="43"/>
      <c r="M474" s="43"/>
      <c r="N474" s="43"/>
      <c r="O474" s="43"/>
      <c r="P474" s="43"/>
      <c r="Q474" s="43"/>
      <c r="R474" s="43"/>
      <c r="S474" s="44"/>
      <c r="T474" s="43"/>
      <c r="U474" s="43"/>
      <c r="V474" s="43"/>
      <c r="W474" s="43"/>
      <c r="X474" s="43"/>
      <c r="Z474"/>
    </row>
    <row r="475" spans="1:36" ht="14.45">
      <c r="A475" s="43"/>
      <c r="B475" s="43"/>
      <c r="C475" s="43"/>
      <c r="D475" s="43"/>
      <c r="E475" s="43"/>
      <c r="F475" s="43"/>
      <c r="G475" s="43"/>
      <c r="H475" s="43"/>
      <c r="I475" s="44"/>
      <c r="J475" s="43"/>
      <c r="K475" s="43"/>
      <c r="L475" s="43"/>
      <c r="M475" s="43"/>
      <c r="N475" s="43"/>
      <c r="O475" s="43"/>
      <c r="P475" s="43"/>
      <c r="Q475" s="43"/>
      <c r="R475" s="43"/>
      <c r="S475" s="44"/>
      <c r="T475" s="43"/>
      <c r="U475" s="43"/>
      <c r="V475" s="43"/>
      <c r="W475" s="43"/>
      <c r="X475" s="43"/>
      <c r="Z475"/>
    </row>
    <row r="476" spans="1:36" ht="14.45">
      <c r="A476" s="43"/>
      <c r="B476" s="43"/>
      <c r="C476" s="43"/>
      <c r="D476" s="43"/>
      <c r="E476" s="43"/>
      <c r="F476" s="43"/>
      <c r="G476" s="43"/>
      <c r="H476" s="43"/>
      <c r="I476" s="44"/>
      <c r="J476" s="43"/>
      <c r="K476" s="43"/>
      <c r="L476" s="43"/>
      <c r="M476" s="43"/>
      <c r="N476" s="43"/>
      <c r="O476" s="43"/>
      <c r="P476" s="43"/>
      <c r="Q476" s="43"/>
      <c r="R476" s="43"/>
      <c r="S476" s="43"/>
      <c r="T476" s="43"/>
      <c r="U476" s="43"/>
      <c r="V476" s="43"/>
      <c r="W476" s="43"/>
      <c r="X476" s="43"/>
      <c r="Z476"/>
    </row>
    <row r="477" spans="1:36" ht="14.45">
      <c r="A477" s="43"/>
      <c r="B477" s="43"/>
      <c r="C477" s="43"/>
      <c r="D477" s="43"/>
      <c r="E477" s="43"/>
      <c r="F477" s="43"/>
      <c r="G477" s="43"/>
      <c r="H477" s="43"/>
      <c r="I477" s="44"/>
      <c r="J477" s="43"/>
      <c r="K477" s="43"/>
      <c r="L477" s="43"/>
      <c r="M477" s="43"/>
      <c r="N477" s="43"/>
      <c r="O477" s="43"/>
      <c r="P477" s="43"/>
      <c r="Q477" s="43"/>
      <c r="R477" s="43"/>
      <c r="S477" s="43"/>
      <c r="T477" s="43"/>
      <c r="U477" s="43"/>
      <c r="V477" s="43"/>
      <c r="W477" s="43"/>
      <c r="X477" s="43"/>
      <c r="Z477"/>
    </row>
    <row r="478" spans="1:36" ht="14.45">
      <c r="A478" s="43"/>
      <c r="B478" s="43"/>
      <c r="C478" s="43"/>
      <c r="D478" s="43"/>
      <c r="E478" s="43"/>
      <c r="F478" s="43"/>
      <c r="G478" s="43"/>
      <c r="H478" s="43"/>
      <c r="I478" s="44"/>
      <c r="J478" s="43"/>
      <c r="K478" s="43"/>
      <c r="L478" s="43"/>
      <c r="M478" s="43"/>
      <c r="N478" s="43"/>
      <c r="O478" s="43"/>
      <c r="P478" s="43"/>
      <c r="Q478" s="43"/>
      <c r="R478" s="43"/>
      <c r="S478" s="43"/>
      <c r="T478" s="43"/>
      <c r="U478" s="43"/>
      <c r="V478" s="43"/>
      <c r="W478" s="43"/>
      <c r="X478" s="43"/>
      <c r="Z478"/>
    </row>
    <row r="479" spans="1:36" ht="14.45">
      <c r="A479" s="43"/>
      <c r="B479" s="43"/>
      <c r="C479" s="43"/>
      <c r="D479" s="43"/>
      <c r="E479" s="43"/>
      <c r="F479" s="43"/>
      <c r="G479" s="43"/>
      <c r="H479" s="43"/>
      <c r="I479" s="44"/>
      <c r="J479" s="43"/>
      <c r="K479" s="43"/>
      <c r="L479" s="43"/>
      <c r="M479" s="43"/>
      <c r="N479" s="43"/>
      <c r="O479" s="43"/>
      <c r="P479" s="43"/>
      <c r="Q479" s="43"/>
      <c r="R479" s="43"/>
      <c r="S479" s="43"/>
      <c r="T479" s="43"/>
      <c r="U479" s="43"/>
      <c r="V479" s="43"/>
      <c r="W479" s="43"/>
      <c r="X479" s="43"/>
      <c r="Z479"/>
    </row>
    <row r="480" spans="1:36" ht="14.45">
      <c r="A480" s="43"/>
      <c r="B480" s="43"/>
      <c r="C480" s="43"/>
      <c r="D480" s="43"/>
      <c r="E480" s="43"/>
      <c r="F480" s="43"/>
      <c r="G480" s="43"/>
      <c r="H480" s="43"/>
      <c r="I480" s="44"/>
      <c r="J480" s="43"/>
      <c r="K480" s="43"/>
      <c r="L480" s="43"/>
      <c r="M480" s="43"/>
      <c r="N480" s="43"/>
      <c r="O480" s="43"/>
      <c r="P480" s="43"/>
      <c r="Q480" s="43"/>
      <c r="R480" s="43"/>
      <c r="S480" s="43"/>
      <c r="T480" s="43"/>
      <c r="U480" s="43"/>
      <c r="V480" s="43"/>
      <c r="W480" s="43"/>
      <c r="X480" s="43"/>
      <c r="Z480"/>
    </row>
    <row r="481" spans="1:26" ht="14.45">
      <c r="A481" s="43"/>
      <c r="B481" s="43"/>
      <c r="C481" s="43"/>
      <c r="D481" s="43"/>
      <c r="E481" s="43"/>
      <c r="F481" s="43"/>
      <c r="G481" s="43"/>
      <c r="H481" s="43"/>
      <c r="I481" s="44"/>
      <c r="J481" s="43"/>
      <c r="K481" s="43"/>
      <c r="L481" s="43"/>
      <c r="M481" s="43"/>
      <c r="N481" s="43"/>
      <c r="O481" s="43"/>
      <c r="P481" s="43"/>
      <c r="Q481" s="43"/>
      <c r="R481" s="43"/>
      <c r="S481" s="43"/>
      <c r="T481" s="43"/>
      <c r="U481" s="43"/>
      <c r="V481" s="43"/>
      <c r="W481" s="43"/>
      <c r="X481" s="43"/>
      <c r="Z481"/>
    </row>
    <row r="482" spans="1:26" ht="14.45">
      <c r="A482" s="43"/>
      <c r="B482" s="43"/>
      <c r="C482" s="43"/>
      <c r="D482" s="43"/>
      <c r="E482" s="43"/>
      <c r="F482" s="43"/>
      <c r="G482" s="43"/>
      <c r="H482" s="43"/>
      <c r="I482" s="44"/>
      <c r="J482" s="43"/>
      <c r="K482" s="43"/>
      <c r="L482" s="43"/>
      <c r="M482" s="43"/>
      <c r="N482" s="43"/>
      <c r="O482" s="43"/>
      <c r="P482" s="43"/>
      <c r="Q482" s="43"/>
      <c r="R482" s="43"/>
      <c r="S482" s="43"/>
      <c r="T482" s="43"/>
      <c r="U482" s="43"/>
      <c r="V482" s="43"/>
      <c r="W482" s="43"/>
      <c r="X482" s="43"/>
      <c r="Z482"/>
    </row>
    <row r="483" spans="1:26" ht="14.45">
      <c r="A483" s="43"/>
      <c r="B483" s="43"/>
      <c r="C483" s="43"/>
      <c r="D483" s="43"/>
      <c r="E483" s="43"/>
      <c r="F483" s="43"/>
      <c r="G483" s="43"/>
      <c r="H483" s="43"/>
      <c r="I483" s="44"/>
      <c r="J483" s="43"/>
      <c r="K483" s="43"/>
      <c r="L483" s="43"/>
      <c r="M483" s="43"/>
      <c r="N483" s="43"/>
      <c r="O483" s="43"/>
      <c r="P483" s="43"/>
      <c r="Q483" s="43"/>
      <c r="R483" s="43"/>
      <c r="S483" s="44"/>
      <c r="T483" s="43"/>
      <c r="U483" s="45"/>
      <c r="V483" s="43"/>
      <c r="W483" s="43"/>
      <c r="X483" s="43"/>
      <c r="Z483"/>
    </row>
    <row r="484" spans="1:26" ht="14.45">
      <c r="A484" s="43"/>
      <c r="B484" s="43"/>
      <c r="C484" s="43"/>
      <c r="D484" s="43"/>
      <c r="E484" s="43"/>
      <c r="F484" s="43"/>
      <c r="G484" s="43"/>
      <c r="H484" s="43"/>
      <c r="I484" s="44"/>
      <c r="J484" s="43"/>
      <c r="K484" s="43"/>
      <c r="L484" s="43"/>
      <c r="M484" s="43"/>
      <c r="N484" s="43"/>
      <c r="O484" s="43"/>
      <c r="P484" s="43"/>
      <c r="Q484" s="43"/>
      <c r="R484" s="43"/>
      <c r="S484" s="43"/>
      <c r="T484" s="43"/>
      <c r="U484" s="43"/>
      <c r="V484" s="43"/>
      <c r="W484" s="43"/>
      <c r="X484" s="43"/>
      <c r="Z484"/>
    </row>
    <row r="485" spans="1:26" ht="14.45">
      <c r="A485" s="43"/>
      <c r="B485" s="43"/>
      <c r="C485" s="43"/>
      <c r="D485" s="43"/>
      <c r="E485" s="43"/>
      <c r="F485" s="43"/>
      <c r="G485" s="43"/>
      <c r="H485" s="43"/>
      <c r="I485" s="44"/>
      <c r="J485" s="43"/>
      <c r="K485" s="43"/>
      <c r="L485" s="43"/>
      <c r="M485" s="43"/>
      <c r="N485" s="43"/>
      <c r="O485" s="43"/>
      <c r="P485" s="43"/>
      <c r="Q485" s="43"/>
      <c r="R485" s="43"/>
      <c r="S485" s="43"/>
      <c r="T485" s="43"/>
      <c r="U485" s="43"/>
      <c r="V485" s="43"/>
      <c r="W485" s="43"/>
      <c r="X485" s="43"/>
      <c r="Z485"/>
    </row>
    <row r="486" spans="1:26" ht="14.45">
      <c r="A486" s="43"/>
      <c r="B486" s="43"/>
      <c r="C486" s="43"/>
      <c r="D486" s="43"/>
      <c r="E486" s="43"/>
      <c r="F486" s="43"/>
      <c r="G486" s="43"/>
      <c r="H486" s="43"/>
      <c r="I486" s="44"/>
      <c r="J486" s="43"/>
      <c r="K486" s="43"/>
      <c r="L486" s="43"/>
      <c r="M486" s="43"/>
      <c r="N486" s="43"/>
      <c r="O486" s="43"/>
      <c r="P486" s="43"/>
      <c r="Q486" s="43"/>
      <c r="R486" s="43"/>
      <c r="S486" s="43"/>
      <c r="T486" s="43"/>
      <c r="U486" s="43"/>
      <c r="V486" s="43"/>
      <c r="W486" s="43"/>
      <c r="X486" s="43"/>
      <c r="Z486"/>
    </row>
    <row r="487" spans="1:26" ht="14.45">
      <c r="A487" s="43"/>
      <c r="B487" s="43"/>
      <c r="C487" s="43"/>
      <c r="D487" s="43"/>
      <c r="E487" s="43"/>
      <c r="F487" s="43"/>
      <c r="G487" s="43"/>
      <c r="H487" s="43"/>
      <c r="I487" s="44"/>
      <c r="J487" s="43"/>
      <c r="K487" s="43"/>
      <c r="L487" s="43"/>
      <c r="M487" s="43"/>
      <c r="N487" s="43"/>
      <c r="O487" s="43"/>
      <c r="P487" s="43"/>
      <c r="Q487" s="43"/>
      <c r="R487" s="43"/>
      <c r="S487" s="44"/>
      <c r="T487" s="43"/>
      <c r="U487" s="43"/>
      <c r="V487" s="43"/>
      <c r="W487" s="43"/>
      <c r="X487" s="43"/>
      <c r="Z487"/>
    </row>
    <row r="488" spans="1:26" ht="14.45">
      <c r="A488" s="43"/>
      <c r="B488" s="43"/>
      <c r="C488" s="43"/>
      <c r="D488" s="43"/>
      <c r="E488" s="43"/>
      <c r="F488" s="43"/>
      <c r="G488" s="43"/>
      <c r="H488" s="43"/>
      <c r="I488" s="44"/>
      <c r="J488" s="43"/>
      <c r="K488" s="43"/>
      <c r="L488" s="43"/>
      <c r="M488" s="43"/>
      <c r="N488" s="43"/>
      <c r="O488" s="43"/>
      <c r="P488" s="43"/>
      <c r="Q488" s="43"/>
      <c r="R488" s="43"/>
      <c r="S488" s="44"/>
      <c r="T488" s="43"/>
      <c r="U488" s="43"/>
      <c r="V488" s="43"/>
      <c r="W488" s="43"/>
      <c r="X488" s="43"/>
      <c r="Z488"/>
    </row>
    <row r="489" spans="1:26" ht="14.45">
      <c r="A489" s="43"/>
      <c r="B489" s="43"/>
      <c r="C489" s="43"/>
      <c r="D489" s="43"/>
      <c r="E489" s="43"/>
      <c r="F489" s="43"/>
      <c r="G489" s="43"/>
      <c r="H489" s="43"/>
      <c r="I489" s="44"/>
      <c r="J489" s="43"/>
      <c r="K489" s="43"/>
      <c r="L489" s="43"/>
      <c r="M489" s="43"/>
      <c r="N489" s="43"/>
      <c r="O489" s="43"/>
      <c r="P489" s="43"/>
      <c r="Q489" s="43"/>
      <c r="R489" s="43"/>
      <c r="S489" s="44"/>
      <c r="T489" s="43"/>
      <c r="U489" s="43"/>
      <c r="V489" s="43"/>
      <c r="W489" s="43"/>
      <c r="X489" s="43"/>
      <c r="Z489"/>
    </row>
    <row r="490" spans="1:26" ht="14.45">
      <c r="A490" s="43"/>
      <c r="B490" s="43"/>
      <c r="C490" s="43"/>
      <c r="D490" s="43"/>
      <c r="E490" s="43"/>
      <c r="F490" s="43"/>
      <c r="G490" s="43"/>
      <c r="H490" s="43"/>
      <c r="I490" s="44"/>
      <c r="J490" s="43"/>
      <c r="K490" s="43"/>
      <c r="L490" s="43"/>
      <c r="M490" s="43"/>
      <c r="N490" s="43"/>
      <c r="O490" s="43"/>
      <c r="P490" s="43"/>
      <c r="Q490" s="43"/>
      <c r="R490" s="43"/>
      <c r="S490" s="43"/>
      <c r="T490" s="43"/>
      <c r="U490" s="43"/>
      <c r="V490" s="43"/>
      <c r="W490" s="43"/>
      <c r="X490" s="43"/>
      <c r="Z490"/>
    </row>
    <row r="491" spans="1:26" ht="14.45">
      <c r="A491" s="43"/>
      <c r="B491" s="43"/>
      <c r="C491" s="43"/>
      <c r="D491" s="43"/>
      <c r="E491" s="43"/>
      <c r="F491" s="43"/>
      <c r="G491" s="43"/>
      <c r="H491" s="43"/>
      <c r="I491" s="44"/>
      <c r="J491" s="43"/>
      <c r="K491" s="43"/>
      <c r="L491" s="43"/>
      <c r="M491" s="43"/>
      <c r="N491" s="43"/>
      <c r="O491" s="43"/>
      <c r="P491" s="43"/>
      <c r="Q491" s="43"/>
      <c r="R491" s="43"/>
      <c r="S491" s="43"/>
      <c r="T491" s="43"/>
      <c r="U491" s="43"/>
      <c r="V491" s="43"/>
      <c r="W491" s="43"/>
      <c r="X491" s="43"/>
      <c r="Z491"/>
    </row>
    <row r="492" spans="1:26" ht="14.45">
      <c r="A492" s="43"/>
      <c r="B492" s="43"/>
      <c r="C492" s="43"/>
      <c r="D492" s="43"/>
      <c r="E492" s="43"/>
      <c r="F492" s="43"/>
      <c r="G492" s="43"/>
      <c r="H492" s="43"/>
      <c r="I492" s="44"/>
      <c r="J492" s="43"/>
      <c r="K492" s="43"/>
      <c r="L492" s="43"/>
      <c r="M492" s="43"/>
      <c r="N492" s="43"/>
      <c r="O492" s="43"/>
      <c r="P492" s="43"/>
      <c r="Q492" s="43"/>
      <c r="R492" s="43"/>
      <c r="S492" s="44"/>
      <c r="T492" s="43"/>
      <c r="U492" s="43"/>
      <c r="V492" s="43"/>
      <c r="W492" s="43"/>
      <c r="X492" s="43"/>
      <c r="Z492"/>
    </row>
    <row r="493" spans="1:26" ht="14.45">
      <c r="A493" s="43"/>
      <c r="B493" s="43"/>
      <c r="C493" s="43"/>
      <c r="D493" s="43"/>
      <c r="E493" s="43"/>
      <c r="F493" s="43"/>
      <c r="G493" s="43"/>
      <c r="H493" s="43"/>
      <c r="I493" s="44"/>
      <c r="J493" s="43"/>
      <c r="K493" s="43"/>
      <c r="L493" s="43"/>
      <c r="M493" s="43"/>
      <c r="N493" s="43"/>
      <c r="O493" s="43"/>
      <c r="P493" s="43"/>
      <c r="Q493" s="43"/>
      <c r="R493" s="43"/>
      <c r="S493" s="44"/>
      <c r="T493" s="43"/>
      <c r="U493" s="43"/>
      <c r="V493" s="43"/>
      <c r="W493" s="43"/>
      <c r="X493" s="43"/>
      <c r="Z493"/>
    </row>
    <row r="494" spans="1:26" ht="14.45">
      <c r="A494" s="43"/>
      <c r="B494" s="43"/>
      <c r="C494" s="43"/>
      <c r="D494" s="43"/>
      <c r="E494" s="43"/>
      <c r="F494" s="43"/>
      <c r="G494" s="43"/>
      <c r="H494" s="43"/>
      <c r="I494" s="44"/>
      <c r="J494" s="43"/>
      <c r="K494" s="43"/>
      <c r="L494" s="43"/>
      <c r="M494" s="43"/>
      <c r="N494" s="43"/>
      <c r="O494" s="43"/>
      <c r="P494" s="43"/>
      <c r="Q494" s="43"/>
      <c r="R494" s="43"/>
      <c r="S494" s="44"/>
      <c r="T494" s="43"/>
      <c r="U494" s="43"/>
      <c r="V494" s="43"/>
      <c r="W494" s="43"/>
      <c r="X494" s="43"/>
      <c r="Z494"/>
    </row>
    <row r="495" spans="1:26" ht="15" customHeight="1">
      <c r="Z495"/>
    </row>
  </sheetData>
  <sheetProtection algorithmName="SHA-512" hashValue="33ecvJmXLkqwCZnPy47aWcIMy9dqjbujDMDLNKOtdEzaSy2rCLO6WbaNY0fNo4BWZTiOULS0tCyQ8cA+OojZOw==" saltValue="akcNelq1ZcELLc2AyE9UXg==" spinCount="100000" sheet="1" sort="0" autoFilter="0"/>
  <autoFilter ref="A5:AE494" xr:uid="{00000000-0009-0000-0000-000001000000}">
    <sortState xmlns:xlrd2="http://schemas.microsoft.com/office/spreadsheetml/2017/richdata2" ref="A6:AE494">
      <sortCondition ref="E5:E494"/>
    </sortState>
  </autoFilter>
  <sortState xmlns:xlrd2="http://schemas.microsoft.com/office/spreadsheetml/2017/richdata2" ref="A6:AK487">
    <sortCondition ref="J6:J487"/>
    <sortCondition ref="E6:E487"/>
  </sortState>
  <mergeCells count="363">
    <mergeCell ref="C8:D8"/>
    <mergeCell ref="C9:D9"/>
    <mergeCell ref="C10:D10"/>
    <mergeCell ref="C11:D11"/>
    <mergeCell ref="C12:D12"/>
    <mergeCell ref="AA4:AD4"/>
    <mergeCell ref="AE4:AF4"/>
    <mergeCell ref="AG4:AH4"/>
    <mergeCell ref="AI4:AJ4"/>
    <mergeCell ref="C7:D7"/>
    <mergeCell ref="C27:D27"/>
    <mergeCell ref="C28:D28"/>
    <mergeCell ref="C32:D32"/>
    <mergeCell ref="C33:D33"/>
    <mergeCell ref="C62:D62"/>
    <mergeCell ref="C13:D13"/>
    <mergeCell ref="C14:D14"/>
    <mergeCell ref="C20:D20"/>
    <mergeCell ref="C25:D25"/>
    <mergeCell ref="C26:D26"/>
    <mergeCell ref="C73:D73"/>
    <mergeCell ref="C74:D74"/>
    <mergeCell ref="C75:D75"/>
    <mergeCell ref="C76:D76"/>
    <mergeCell ref="C77:D77"/>
    <mergeCell ref="C63:D63"/>
    <mergeCell ref="C64:D64"/>
    <mergeCell ref="C65:D65"/>
    <mergeCell ref="C66:D66"/>
    <mergeCell ref="C67:D67"/>
    <mergeCell ref="C83:D83"/>
    <mergeCell ref="C84:D84"/>
    <mergeCell ref="C85:D85"/>
    <mergeCell ref="C86:D86"/>
    <mergeCell ref="C87:D87"/>
    <mergeCell ref="C78:D78"/>
    <mergeCell ref="C79:D79"/>
    <mergeCell ref="C80:D80"/>
    <mergeCell ref="C81:D81"/>
    <mergeCell ref="C82:D82"/>
    <mergeCell ref="C101:D101"/>
    <mergeCell ref="C102:D102"/>
    <mergeCell ref="C103:D103"/>
    <mergeCell ref="C104:D104"/>
    <mergeCell ref="C109:D109"/>
    <mergeCell ref="C88:D88"/>
    <mergeCell ref="C89:D89"/>
    <mergeCell ref="C90:D90"/>
    <mergeCell ref="C97:D97"/>
    <mergeCell ref="C98:D98"/>
    <mergeCell ref="C115:D115"/>
    <mergeCell ref="C116:D116"/>
    <mergeCell ref="C117:D117"/>
    <mergeCell ref="C118:D118"/>
    <mergeCell ref="C119:D119"/>
    <mergeCell ref="C110:D110"/>
    <mergeCell ref="C111:D111"/>
    <mergeCell ref="C112:D112"/>
    <mergeCell ref="C113:D113"/>
    <mergeCell ref="C114:D114"/>
    <mergeCell ref="C125:D125"/>
    <mergeCell ref="C126:D126"/>
    <mergeCell ref="C127:D127"/>
    <mergeCell ref="C128:D128"/>
    <mergeCell ref="C131:D131"/>
    <mergeCell ref="C120:D120"/>
    <mergeCell ref="C121:D121"/>
    <mergeCell ref="C122:D122"/>
    <mergeCell ref="C123:D123"/>
    <mergeCell ref="C124:D124"/>
    <mergeCell ref="C137:D137"/>
    <mergeCell ref="C138:D138"/>
    <mergeCell ref="C139:D139"/>
    <mergeCell ref="C140:D140"/>
    <mergeCell ref="C141:D141"/>
    <mergeCell ref="C132:D132"/>
    <mergeCell ref="C133:D133"/>
    <mergeCell ref="C134:D134"/>
    <mergeCell ref="C135:D135"/>
    <mergeCell ref="C136:D136"/>
    <mergeCell ref="C147:D147"/>
    <mergeCell ref="C148:D148"/>
    <mergeCell ref="C149:D149"/>
    <mergeCell ref="C150:D150"/>
    <mergeCell ref="C151:D151"/>
    <mergeCell ref="C142:D142"/>
    <mergeCell ref="C143:D143"/>
    <mergeCell ref="C144:D144"/>
    <mergeCell ref="C145:D145"/>
    <mergeCell ref="C146:D146"/>
    <mergeCell ref="C161:D161"/>
    <mergeCell ref="C162:D162"/>
    <mergeCell ref="C163:D163"/>
    <mergeCell ref="C164:D164"/>
    <mergeCell ref="C165:D165"/>
    <mergeCell ref="C152:D152"/>
    <mergeCell ref="C153:D153"/>
    <mergeCell ref="C154:D154"/>
    <mergeCell ref="C159:D159"/>
    <mergeCell ref="C160:D160"/>
    <mergeCell ref="C171:D171"/>
    <mergeCell ref="C172:D172"/>
    <mergeCell ref="C173:D173"/>
    <mergeCell ref="C174:D174"/>
    <mergeCell ref="C175:D175"/>
    <mergeCell ref="C166:D166"/>
    <mergeCell ref="C167:D167"/>
    <mergeCell ref="C168:D168"/>
    <mergeCell ref="C169:D169"/>
    <mergeCell ref="C170:D170"/>
    <mergeCell ref="C181:D181"/>
    <mergeCell ref="C182:D182"/>
    <mergeCell ref="C183:D183"/>
    <mergeCell ref="C184:D184"/>
    <mergeCell ref="C185:D185"/>
    <mergeCell ref="C176:D176"/>
    <mergeCell ref="C177:D177"/>
    <mergeCell ref="C178:D178"/>
    <mergeCell ref="C179:D179"/>
    <mergeCell ref="C180:D180"/>
    <mergeCell ref="C191:D191"/>
    <mergeCell ref="C192:D192"/>
    <mergeCell ref="C193:D193"/>
    <mergeCell ref="C194:D194"/>
    <mergeCell ref="C195:D195"/>
    <mergeCell ref="C186:D186"/>
    <mergeCell ref="C187:D187"/>
    <mergeCell ref="C188:D188"/>
    <mergeCell ref="C189:D189"/>
    <mergeCell ref="C190:D190"/>
    <mergeCell ref="C201:D201"/>
    <mergeCell ref="C202:D202"/>
    <mergeCell ref="C203:D203"/>
    <mergeCell ref="C204:D204"/>
    <mergeCell ref="C205:D205"/>
    <mergeCell ref="C196:D196"/>
    <mergeCell ref="C197:D197"/>
    <mergeCell ref="C198:D198"/>
    <mergeCell ref="C199:D199"/>
    <mergeCell ref="C200:D200"/>
    <mergeCell ref="C211:D211"/>
    <mergeCell ref="C212:D212"/>
    <mergeCell ref="C213:D213"/>
    <mergeCell ref="C214:D214"/>
    <mergeCell ref="C215:D215"/>
    <mergeCell ref="C206:D206"/>
    <mergeCell ref="C207:D207"/>
    <mergeCell ref="C208:D208"/>
    <mergeCell ref="C209:D209"/>
    <mergeCell ref="C210:D210"/>
    <mergeCell ref="C221:D221"/>
    <mergeCell ref="C222:D222"/>
    <mergeCell ref="C223:D223"/>
    <mergeCell ref="C224:D224"/>
    <mergeCell ref="C229:D229"/>
    <mergeCell ref="C216:D216"/>
    <mergeCell ref="C217:D217"/>
    <mergeCell ref="C218:D218"/>
    <mergeCell ref="C219:D219"/>
    <mergeCell ref="C220:D220"/>
    <mergeCell ref="C237:D237"/>
    <mergeCell ref="C238:D238"/>
    <mergeCell ref="C241:D241"/>
    <mergeCell ref="C242:D242"/>
    <mergeCell ref="C243:D243"/>
    <mergeCell ref="C230:D230"/>
    <mergeCell ref="C231:D231"/>
    <mergeCell ref="C232:D232"/>
    <mergeCell ref="C233:D233"/>
    <mergeCell ref="C234:D234"/>
    <mergeCell ref="C255:D255"/>
    <mergeCell ref="C256:D256"/>
    <mergeCell ref="C257:D257"/>
    <mergeCell ref="C258:D258"/>
    <mergeCell ref="C259:D259"/>
    <mergeCell ref="C244:D244"/>
    <mergeCell ref="C251:D251"/>
    <mergeCell ref="C252:D252"/>
    <mergeCell ref="C253:D253"/>
    <mergeCell ref="C254:D254"/>
    <mergeCell ref="C269:D269"/>
    <mergeCell ref="C270:D270"/>
    <mergeCell ref="C271:D271"/>
    <mergeCell ref="C272:D272"/>
    <mergeCell ref="C275:D275"/>
    <mergeCell ref="C260:D260"/>
    <mergeCell ref="C261:D261"/>
    <mergeCell ref="C262:D262"/>
    <mergeCell ref="C263:D263"/>
    <mergeCell ref="C264:D264"/>
    <mergeCell ref="C287:D287"/>
    <mergeCell ref="C288:D288"/>
    <mergeCell ref="C289:D289"/>
    <mergeCell ref="C290:D290"/>
    <mergeCell ref="C291:D291"/>
    <mergeCell ref="C276:D276"/>
    <mergeCell ref="C277:D277"/>
    <mergeCell ref="C278:D278"/>
    <mergeCell ref="C282:D282"/>
    <mergeCell ref="C285:D285"/>
    <mergeCell ref="C297:D297"/>
    <mergeCell ref="C298:D298"/>
    <mergeCell ref="C299:D299"/>
    <mergeCell ref="C300:D300"/>
    <mergeCell ref="C301:D301"/>
    <mergeCell ref="C292:D292"/>
    <mergeCell ref="C293:D293"/>
    <mergeCell ref="C294:D294"/>
    <mergeCell ref="C295:D295"/>
    <mergeCell ref="C296:D296"/>
    <mergeCell ref="C308:D308"/>
    <mergeCell ref="C309:D309"/>
    <mergeCell ref="C310:D310"/>
    <mergeCell ref="C311:D311"/>
    <mergeCell ref="C312:D312"/>
    <mergeCell ref="C302:D302"/>
    <mergeCell ref="C303:D303"/>
    <mergeCell ref="C304:D304"/>
    <mergeCell ref="C306:D306"/>
    <mergeCell ref="C307:D307"/>
    <mergeCell ref="C318:D318"/>
    <mergeCell ref="C319:D319"/>
    <mergeCell ref="C320:D320"/>
    <mergeCell ref="C321:D321"/>
    <mergeCell ref="C322:D322"/>
    <mergeCell ref="C313:D313"/>
    <mergeCell ref="C314:D314"/>
    <mergeCell ref="C315:D315"/>
    <mergeCell ref="C316:D316"/>
    <mergeCell ref="C317:D317"/>
    <mergeCell ref="C328:D328"/>
    <mergeCell ref="C329:D329"/>
    <mergeCell ref="C330:D330"/>
    <mergeCell ref="C331:D331"/>
    <mergeCell ref="C332:D332"/>
    <mergeCell ref="C323:D323"/>
    <mergeCell ref="C324:D324"/>
    <mergeCell ref="C325:D325"/>
    <mergeCell ref="C326:D326"/>
    <mergeCell ref="C327:D327"/>
    <mergeCell ref="C339:D339"/>
    <mergeCell ref="C340:D340"/>
    <mergeCell ref="C341:D341"/>
    <mergeCell ref="C342:D342"/>
    <mergeCell ref="C343:D343"/>
    <mergeCell ref="C334:D334"/>
    <mergeCell ref="C335:D335"/>
    <mergeCell ref="C336:D336"/>
    <mergeCell ref="C337:D337"/>
    <mergeCell ref="C338:D338"/>
    <mergeCell ref="C349:D349"/>
    <mergeCell ref="C351:D351"/>
    <mergeCell ref="C352:D352"/>
    <mergeCell ref="C353:D353"/>
    <mergeCell ref="C354:D354"/>
    <mergeCell ref="C344:D344"/>
    <mergeCell ref="C345:D345"/>
    <mergeCell ref="C346:D346"/>
    <mergeCell ref="C347:D347"/>
    <mergeCell ref="C348:D348"/>
    <mergeCell ref="C360:D360"/>
    <mergeCell ref="C361:D361"/>
    <mergeCell ref="C362:D362"/>
    <mergeCell ref="C363:D363"/>
    <mergeCell ref="C364:D364"/>
    <mergeCell ref="C355:D355"/>
    <mergeCell ref="C356:D356"/>
    <mergeCell ref="C357:D357"/>
    <mergeCell ref="C358:D358"/>
    <mergeCell ref="C359:D359"/>
    <mergeCell ref="C372:D372"/>
    <mergeCell ref="C373:D373"/>
    <mergeCell ref="C374:D374"/>
    <mergeCell ref="C375:D375"/>
    <mergeCell ref="C376:D376"/>
    <mergeCell ref="C365:D365"/>
    <mergeCell ref="C366:D366"/>
    <mergeCell ref="C368:D368"/>
    <mergeCell ref="C370:D370"/>
    <mergeCell ref="C371:D371"/>
    <mergeCell ref="C382:D382"/>
    <mergeCell ref="C383:D383"/>
    <mergeCell ref="C384:D384"/>
    <mergeCell ref="C385:D385"/>
    <mergeCell ref="C387:D387"/>
    <mergeCell ref="C377:D377"/>
    <mergeCell ref="C378:D378"/>
    <mergeCell ref="C379:D379"/>
    <mergeCell ref="C380:D380"/>
    <mergeCell ref="C381:D381"/>
    <mergeCell ref="C393:D393"/>
    <mergeCell ref="C394:D394"/>
    <mergeCell ref="C395:D395"/>
    <mergeCell ref="C396:D396"/>
    <mergeCell ref="C397:D397"/>
    <mergeCell ref="C388:D388"/>
    <mergeCell ref="C389:D389"/>
    <mergeCell ref="C390:D390"/>
    <mergeCell ref="C391:D391"/>
    <mergeCell ref="C392:D392"/>
    <mergeCell ref="C404:D404"/>
    <mergeCell ref="C405:D405"/>
    <mergeCell ref="C406:D406"/>
    <mergeCell ref="C407:D407"/>
    <mergeCell ref="C408:D408"/>
    <mergeCell ref="C398:D398"/>
    <mergeCell ref="C400:D400"/>
    <mergeCell ref="C401:D401"/>
    <mergeCell ref="C402:D402"/>
    <mergeCell ref="C403:D403"/>
    <mergeCell ref="C415:D415"/>
    <mergeCell ref="C416:D416"/>
    <mergeCell ref="C417:D417"/>
    <mergeCell ref="C418:D418"/>
    <mergeCell ref="C419:D419"/>
    <mergeCell ref="C409:D409"/>
    <mergeCell ref="C410:D410"/>
    <mergeCell ref="C411:D411"/>
    <mergeCell ref="C413:D413"/>
    <mergeCell ref="C414:D414"/>
    <mergeCell ref="C425:D425"/>
    <mergeCell ref="C426:D426"/>
    <mergeCell ref="C427:D427"/>
    <mergeCell ref="C428:D428"/>
    <mergeCell ref="C429:D429"/>
    <mergeCell ref="C420:D420"/>
    <mergeCell ref="C421:D421"/>
    <mergeCell ref="C422:D422"/>
    <mergeCell ref="C423:D423"/>
    <mergeCell ref="C424:D424"/>
    <mergeCell ref="C435:D435"/>
    <mergeCell ref="C438:D438"/>
    <mergeCell ref="C439:D439"/>
    <mergeCell ref="C440:D440"/>
    <mergeCell ref="C441:D441"/>
    <mergeCell ref="C430:D430"/>
    <mergeCell ref="C431:D431"/>
    <mergeCell ref="C432:D432"/>
    <mergeCell ref="C433:D433"/>
    <mergeCell ref="C434:D434"/>
    <mergeCell ref="C447:D447"/>
    <mergeCell ref="C454:D454"/>
    <mergeCell ref="C455:D455"/>
    <mergeCell ref="C456:D456"/>
    <mergeCell ref="C457:D457"/>
    <mergeCell ref="C442:D442"/>
    <mergeCell ref="C443:D443"/>
    <mergeCell ref="C444:D444"/>
    <mergeCell ref="C445:D445"/>
    <mergeCell ref="C446:D446"/>
    <mergeCell ref="C469:D469"/>
    <mergeCell ref="C470:D470"/>
    <mergeCell ref="C471:D471"/>
    <mergeCell ref="C464:D464"/>
    <mergeCell ref="C465:D465"/>
    <mergeCell ref="C466:D466"/>
    <mergeCell ref="C467:D467"/>
    <mergeCell ref="C468:D468"/>
    <mergeCell ref="C458:D458"/>
    <mergeCell ref="C459:D459"/>
    <mergeCell ref="C461:D461"/>
    <mergeCell ref="C462:D462"/>
    <mergeCell ref="C463:D463"/>
  </mergeCells>
  <conditionalFormatting sqref="G1:G5 G495:G1048576">
    <cfRule type="beginsWith" dxfId="1" priority="7" operator="beginsWith" text="in geb">
      <formula>LEFT(G1,LEN("in geb"))="in geb"</formula>
    </cfRule>
    <cfRule type="containsText" dxfId="0" priority="8" operator="containsText" text="niet">
      <formula>NOT(ISERROR(SEARCH("niet",G1)))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D25"/>
  <sheetViews>
    <sheetView zoomScaleNormal="100" workbookViewId="0">
      <pane ySplit="2" topLeftCell="A3" activePane="bottomLeft" state="frozen"/>
      <selection pane="bottomLeft" activeCell="C23" sqref="C23"/>
      <selection activeCell="AF27" sqref="AF27"/>
    </sheetView>
  </sheetViews>
  <sheetFormatPr defaultRowHeight="14.45"/>
  <cols>
    <col min="1" max="1" width="36.85546875" customWidth="1"/>
    <col min="2" max="3" width="15.7109375" customWidth="1"/>
    <col min="4" max="4" width="20.28515625" customWidth="1"/>
    <col min="6" max="6" width="14.28515625" customWidth="1"/>
    <col min="7" max="7" width="61.85546875" bestFit="1" customWidth="1"/>
    <col min="8" max="8" width="49.140625" customWidth="1"/>
  </cols>
  <sheetData>
    <row r="1" spans="1:4">
      <c r="B1" s="30" t="s">
        <v>872</v>
      </c>
    </row>
    <row r="2" spans="1:4">
      <c r="A2" s="30" t="s">
        <v>25</v>
      </c>
      <c r="B2" s="30" t="s">
        <v>873</v>
      </c>
      <c r="C2" s="31" t="s">
        <v>874</v>
      </c>
      <c r="D2" s="31" t="s">
        <v>875</v>
      </c>
    </row>
    <row r="3" spans="1:4" ht="16.149999999999999">
      <c r="A3" t="s">
        <v>876</v>
      </c>
      <c r="B3" s="32">
        <v>100</v>
      </c>
      <c r="C3" s="23">
        <v>0</v>
      </c>
      <c r="D3" s="33">
        <f>C3*B3</f>
        <v>0</v>
      </c>
    </row>
    <row r="4" spans="1:4">
      <c r="B4" s="32"/>
      <c r="C4" s="34"/>
      <c r="D4" s="25">
        <f>SUM(D3:D3)</f>
        <v>0</v>
      </c>
    </row>
    <row r="5" spans="1:4">
      <c r="B5" s="32"/>
      <c r="C5" s="34"/>
      <c r="D5" s="34"/>
    </row>
    <row r="9" spans="1:4">
      <c r="B9" s="30" t="s">
        <v>872</v>
      </c>
    </row>
    <row r="10" spans="1:4">
      <c r="A10" s="30" t="s">
        <v>25</v>
      </c>
      <c r="B10" s="30" t="s">
        <v>877</v>
      </c>
      <c r="C10" s="31" t="s">
        <v>878</v>
      </c>
      <c r="D10" s="31" t="s">
        <v>879</v>
      </c>
    </row>
    <row r="11" spans="1:4" ht="16.149999999999999">
      <c r="A11" t="s">
        <v>880</v>
      </c>
      <c r="B11" s="35">
        <v>1000</v>
      </c>
      <c r="C11" s="39"/>
      <c r="D11" s="25">
        <f>C11*B11*-1+B11</f>
        <v>1000</v>
      </c>
    </row>
    <row r="12" spans="1:4">
      <c r="C12" s="34"/>
      <c r="D12" s="34"/>
    </row>
    <row r="13" spans="1:4">
      <c r="C13" s="34"/>
      <c r="D13" s="34"/>
    </row>
    <row r="16" spans="1:4">
      <c r="B16" s="30" t="s">
        <v>872</v>
      </c>
      <c r="C16" s="34"/>
      <c r="D16" s="34"/>
    </row>
    <row r="17" spans="1:4">
      <c r="A17" s="30" t="s">
        <v>25</v>
      </c>
      <c r="B17" s="30" t="s">
        <v>877</v>
      </c>
      <c r="C17" s="31" t="s">
        <v>881</v>
      </c>
      <c r="D17" s="31" t="s">
        <v>879</v>
      </c>
    </row>
    <row r="18" spans="1:4" ht="16.149999999999999">
      <c r="A18" t="s">
        <v>882</v>
      </c>
      <c r="B18" s="36">
        <v>2500</v>
      </c>
      <c r="C18" s="39"/>
      <c r="D18" s="25">
        <f>C18*B18+B18</f>
        <v>2500</v>
      </c>
    </row>
    <row r="20" spans="1:4">
      <c r="C20" s="34"/>
      <c r="D20" s="34"/>
    </row>
    <row r="21" spans="1:4">
      <c r="C21" s="34"/>
      <c r="D21" s="34"/>
    </row>
    <row r="22" spans="1:4">
      <c r="C22" s="34"/>
      <c r="D22" s="34"/>
    </row>
    <row r="23" spans="1:4">
      <c r="C23" s="34"/>
      <c r="D23" s="34"/>
    </row>
    <row r="24" spans="1:4">
      <c r="C24" s="34"/>
      <c r="D24" s="34"/>
    </row>
    <row r="25" spans="1:4">
      <c r="C25" s="34"/>
      <c r="D25" s="34"/>
    </row>
  </sheetData>
  <sheetProtection algorithmName="SHA-512" hashValue="siTzu/asNhXyGlZO/8gRLHeGASc4bECmK+8v9W/IPORcMlgXwofco6V+z2tpTyTC/q6OA9bSpVq683FIrkLqsw==" saltValue="2NFAultkhZWF9DDdMhokXg=="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D20"/>
  <sheetViews>
    <sheetView zoomScaleNormal="100" workbookViewId="0">
      <pane ySplit="2" topLeftCell="A3" activePane="bottomLeft" state="frozen"/>
      <selection pane="bottomLeft" activeCell="G29" sqref="G29"/>
      <selection activeCell="AF27" sqref="AF27"/>
    </sheetView>
  </sheetViews>
  <sheetFormatPr defaultRowHeight="14.45"/>
  <cols>
    <col min="1" max="1" width="36.85546875" customWidth="1"/>
    <col min="2" max="3" width="15.7109375" customWidth="1"/>
    <col min="4" max="4" width="20.28515625" customWidth="1"/>
    <col min="6" max="6" width="14.85546875" customWidth="1"/>
    <col min="7" max="7" width="61.85546875" bestFit="1" customWidth="1"/>
    <col min="8" max="8" width="49.140625" customWidth="1"/>
  </cols>
  <sheetData>
    <row r="1" spans="1:4">
      <c r="B1" s="30" t="s">
        <v>872</v>
      </c>
    </row>
    <row r="2" spans="1:4">
      <c r="A2" s="30" t="s">
        <v>25</v>
      </c>
      <c r="B2" s="30" t="s">
        <v>873</v>
      </c>
      <c r="C2" s="31" t="s">
        <v>874</v>
      </c>
      <c r="D2" s="31" t="s">
        <v>875</v>
      </c>
    </row>
    <row r="3" spans="1:4" ht="16.149999999999999">
      <c r="A3" t="s">
        <v>883</v>
      </c>
      <c r="B3" s="37">
        <v>120</v>
      </c>
      <c r="C3" s="23">
        <v>0</v>
      </c>
      <c r="D3" s="25">
        <f>C3*B3</f>
        <v>0</v>
      </c>
    </row>
    <row r="4" spans="1:4">
      <c r="B4" s="32"/>
      <c r="C4" s="34"/>
      <c r="D4" s="34"/>
    </row>
    <row r="5" spans="1:4">
      <c r="B5" s="32"/>
      <c r="D5" s="34"/>
    </row>
    <row r="8" spans="1:4">
      <c r="B8" s="30" t="s">
        <v>872</v>
      </c>
    </row>
    <row r="9" spans="1:4">
      <c r="A9" s="30" t="s">
        <v>25</v>
      </c>
      <c r="B9" s="30" t="s">
        <v>877</v>
      </c>
      <c r="C9" s="31" t="s">
        <v>878</v>
      </c>
      <c r="D9" s="31" t="s">
        <v>879</v>
      </c>
    </row>
    <row r="10" spans="1:4" ht="16.149999999999999">
      <c r="A10" t="s">
        <v>884</v>
      </c>
      <c r="B10" s="38">
        <v>10000</v>
      </c>
      <c r="C10" s="39"/>
      <c r="D10" s="25">
        <f>C10*B10*-1+B10</f>
        <v>10000</v>
      </c>
    </row>
    <row r="11" spans="1:4">
      <c r="C11" s="34"/>
      <c r="D11" s="34"/>
    </row>
    <row r="12" spans="1:4">
      <c r="C12" s="34"/>
      <c r="D12" s="34"/>
    </row>
    <row r="15" spans="1:4">
      <c r="B15" s="30" t="s">
        <v>872</v>
      </c>
      <c r="C15" s="34"/>
      <c r="D15" s="34"/>
    </row>
    <row r="16" spans="1:4">
      <c r="A16" s="30" t="s">
        <v>25</v>
      </c>
      <c r="B16" s="30" t="s">
        <v>877</v>
      </c>
      <c r="C16" s="31" t="s">
        <v>881</v>
      </c>
      <c r="D16" s="31" t="s">
        <v>879</v>
      </c>
    </row>
    <row r="17" spans="1:4" ht="16.149999999999999">
      <c r="A17" t="s">
        <v>882</v>
      </c>
      <c r="B17" s="38">
        <v>2500</v>
      </c>
      <c r="C17" s="39"/>
      <c r="D17" s="25">
        <f>C17*B17+B17</f>
        <v>2500</v>
      </c>
    </row>
    <row r="19" spans="1:4">
      <c r="C19" s="34"/>
      <c r="D19" s="34"/>
    </row>
    <row r="20" spans="1:4">
      <c r="C20" s="34"/>
      <c r="D20" s="34"/>
    </row>
  </sheetData>
  <sheetProtection algorithmName="SHA-512" hashValue="fy1J+RUx/6w9+n4ahdaJOUv9cYCdd6Gt/Hqac9C6uueoDiE7hiJGru2USoZxUPyrU7MZYS7ItCz/w3nzvw0j2A==" saltValue="4EWC3d4oniiwY9+5ip/4rw==" spinCount="100000" sheet="1" objects="1" scenario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E18"/>
  <sheetViews>
    <sheetView workbookViewId="0">
      <selection activeCell="C2" sqref="C2"/>
    </sheetView>
  </sheetViews>
  <sheetFormatPr defaultRowHeight="14.45"/>
  <cols>
    <col min="1" max="1" width="47.140625" customWidth="1"/>
    <col min="2" max="2" width="60.28515625" customWidth="1"/>
    <col min="3" max="3" width="14.7109375" customWidth="1"/>
    <col min="4" max="4" width="14.42578125" customWidth="1"/>
    <col min="5" max="5" width="20.28515625" customWidth="1"/>
  </cols>
  <sheetData>
    <row r="1" spans="1:5" ht="28.9">
      <c r="A1" s="2" t="s">
        <v>885</v>
      </c>
      <c r="B1" s="2" t="s">
        <v>886</v>
      </c>
      <c r="C1" s="26" t="s">
        <v>887</v>
      </c>
      <c r="D1" s="10" t="s">
        <v>888</v>
      </c>
      <c r="E1" s="10" t="s">
        <v>889</v>
      </c>
    </row>
    <row r="2" spans="1:5">
      <c r="A2" t="s">
        <v>890</v>
      </c>
      <c r="B2" t="s">
        <v>891</v>
      </c>
      <c r="C2" s="27">
        <f>'Cartotheek 20230817'!AA3</f>
        <v>0</v>
      </c>
      <c r="D2" s="11">
        <v>1</v>
      </c>
      <c r="E2" s="24">
        <f>D2*C2</f>
        <v>0</v>
      </c>
    </row>
    <row r="3" spans="1:5">
      <c r="A3" t="s">
        <v>892</v>
      </c>
      <c r="B3" t="s">
        <v>891</v>
      </c>
      <c r="C3" s="27">
        <f>'Cartotheek 20230817'!AB3</f>
        <v>0</v>
      </c>
      <c r="D3" s="11">
        <v>1</v>
      </c>
      <c r="E3" s="24">
        <f t="shared" ref="E3:E17" si="0">D3*C3</f>
        <v>0</v>
      </c>
    </row>
    <row r="4" spans="1:5">
      <c r="A4" t="s">
        <v>893</v>
      </c>
      <c r="B4" t="s">
        <v>891</v>
      </c>
      <c r="C4" s="27">
        <f>'Cartotheek 20230817'!AC3</f>
        <v>0</v>
      </c>
      <c r="D4" s="11">
        <v>1</v>
      </c>
      <c r="E4" s="24">
        <f t="shared" si="0"/>
        <v>0</v>
      </c>
    </row>
    <row r="5" spans="1:5">
      <c r="A5" t="s">
        <v>894</v>
      </c>
      <c r="B5" t="s">
        <v>891</v>
      </c>
      <c r="C5" s="27">
        <f>'Cartotheek 20230817'!AD3</f>
        <v>0</v>
      </c>
      <c r="D5" s="11">
        <v>1</v>
      </c>
      <c r="E5" s="24">
        <f t="shared" si="0"/>
        <v>0</v>
      </c>
    </row>
    <row r="6" spans="1:5">
      <c r="A6" t="s">
        <v>895</v>
      </c>
      <c r="B6" t="s">
        <v>891</v>
      </c>
      <c r="C6" s="27">
        <f>'Cartotheek 20230817'!AE3</f>
        <v>0</v>
      </c>
      <c r="D6" s="11">
        <v>1</v>
      </c>
      <c r="E6" s="24">
        <f t="shared" si="0"/>
        <v>0</v>
      </c>
    </row>
    <row r="7" spans="1:5">
      <c r="A7" t="s">
        <v>896</v>
      </c>
      <c r="B7" t="s">
        <v>891</v>
      </c>
      <c r="C7" s="27">
        <f>'Cartotheek 20230817'!AF3</f>
        <v>0</v>
      </c>
      <c r="D7" s="11">
        <v>1</v>
      </c>
      <c r="E7" s="24">
        <f t="shared" si="0"/>
        <v>0</v>
      </c>
    </row>
    <row r="8" spans="1:5">
      <c r="A8" t="s">
        <v>897</v>
      </c>
      <c r="B8" t="s">
        <v>891</v>
      </c>
      <c r="C8" s="27">
        <f>'Cartotheek 20230817'!AG3</f>
        <v>0</v>
      </c>
      <c r="D8" s="11">
        <v>1</v>
      </c>
      <c r="E8" s="24">
        <f t="shared" si="0"/>
        <v>0</v>
      </c>
    </row>
    <row r="9" spans="1:5">
      <c r="A9" t="s">
        <v>898</v>
      </c>
      <c r="B9" t="s">
        <v>891</v>
      </c>
      <c r="C9" s="27">
        <f>'Cartotheek 20230817'!AH3</f>
        <v>0</v>
      </c>
      <c r="D9" s="11">
        <v>1</v>
      </c>
      <c r="E9" s="24">
        <f t="shared" si="0"/>
        <v>0</v>
      </c>
    </row>
    <row r="10" spans="1:5">
      <c r="A10" t="s">
        <v>899</v>
      </c>
      <c r="B10" t="s">
        <v>891</v>
      </c>
      <c r="C10" s="27">
        <f>'Cartotheek 20230817'!AI3</f>
        <v>0</v>
      </c>
      <c r="D10" s="11">
        <v>1</v>
      </c>
      <c r="E10" s="24">
        <f t="shared" si="0"/>
        <v>0</v>
      </c>
    </row>
    <row r="11" spans="1:5">
      <c r="A11" t="s">
        <v>900</v>
      </c>
      <c r="B11" t="s">
        <v>891</v>
      </c>
      <c r="C11" s="27">
        <f>'Cartotheek 20230817'!AJ3</f>
        <v>0</v>
      </c>
      <c r="D11" s="11">
        <v>1</v>
      </c>
      <c r="E11" s="24">
        <f t="shared" si="0"/>
        <v>0</v>
      </c>
    </row>
    <row r="12" spans="1:5">
      <c r="A12" t="s">
        <v>901</v>
      </c>
      <c r="B12" t="s">
        <v>902</v>
      </c>
      <c r="C12" s="27">
        <f>Storingsonderhoud!D4</f>
        <v>0</v>
      </c>
      <c r="D12" s="11">
        <v>10</v>
      </c>
      <c r="E12" s="24">
        <f t="shared" si="0"/>
        <v>0</v>
      </c>
    </row>
    <row r="13" spans="1:5">
      <c r="A13" t="s">
        <v>903</v>
      </c>
      <c r="B13" t="s">
        <v>902</v>
      </c>
      <c r="C13" s="27">
        <f>Storingsonderhoud!D11</f>
        <v>1000</v>
      </c>
      <c r="D13" s="11">
        <v>10</v>
      </c>
      <c r="E13" s="24">
        <f t="shared" si="0"/>
        <v>10000</v>
      </c>
    </row>
    <row r="14" spans="1:5">
      <c r="A14" t="s">
        <v>904</v>
      </c>
      <c r="B14" t="s">
        <v>902</v>
      </c>
      <c r="C14" s="27">
        <f>Storingsonderhoud!D18</f>
        <v>2500</v>
      </c>
      <c r="D14" s="11">
        <v>10</v>
      </c>
      <c r="E14" s="24">
        <f t="shared" si="0"/>
        <v>25000</v>
      </c>
    </row>
    <row r="15" spans="1:5">
      <c r="A15" t="s">
        <v>905</v>
      </c>
      <c r="B15" t="s">
        <v>906</v>
      </c>
      <c r="C15" s="27">
        <f>Projecten!D3</f>
        <v>0</v>
      </c>
      <c r="D15" s="11">
        <v>10</v>
      </c>
      <c r="E15" s="24">
        <f t="shared" si="0"/>
        <v>0</v>
      </c>
    </row>
    <row r="16" spans="1:5">
      <c r="A16" t="s">
        <v>907</v>
      </c>
      <c r="B16" t="s">
        <v>906</v>
      </c>
      <c r="C16" s="27">
        <f>Projecten!D10</f>
        <v>10000</v>
      </c>
      <c r="D16" s="11">
        <v>10</v>
      </c>
      <c r="E16" s="24">
        <f t="shared" si="0"/>
        <v>100000</v>
      </c>
    </row>
    <row r="17" spans="1:5">
      <c r="A17" t="s">
        <v>908</v>
      </c>
      <c r="B17" t="s">
        <v>906</v>
      </c>
      <c r="C17" s="27">
        <f>Projecten!D17</f>
        <v>2500</v>
      </c>
      <c r="D17" s="11">
        <v>10</v>
      </c>
      <c r="E17" s="24">
        <f t="shared" si="0"/>
        <v>25000</v>
      </c>
    </row>
    <row r="18" spans="1:5" ht="23.25" customHeight="1">
      <c r="A18" s="61" t="s">
        <v>909</v>
      </c>
      <c r="B18" s="61"/>
      <c r="C18" s="61"/>
      <c r="D18" s="62"/>
      <c r="E18" s="28">
        <f>SUM(E2:E17)</f>
        <v>160000</v>
      </c>
    </row>
  </sheetData>
  <sheetProtection algorithmName="SHA-512" hashValue="IL/AJt9pm5jsFx2sLld3GAsWtQkGZQUOguGZJunsI5qDM17lvWXEEau5ZTKtAZfj9Zz1ZCTDmqJRV8nTsH6s+Q==" saltValue="hzNcrMezTMhCAwDuKwBTyA==" spinCount="100000" sheet="1" objects="1" scenarios="1"/>
  <mergeCells count="1">
    <mergeCell ref="A18: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673BBE810ED42A69F72D073C8163D" ma:contentTypeVersion="6" ma:contentTypeDescription="Een nieuw document maken." ma:contentTypeScope="" ma:versionID="0563c4f5bc96ab793460c787fd23fd51">
  <xsd:schema xmlns:xsd="http://www.w3.org/2001/XMLSchema" xmlns:xs="http://www.w3.org/2001/XMLSchema" xmlns:p="http://schemas.microsoft.com/office/2006/metadata/properties" xmlns:ns2="c1738fb0-64d9-4a55-9acf-3cb0d686c9ea" xmlns:ns3="963e8cd8-42bc-4d2c-957c-2267e4429f7c" targetNamespace="http://schemas.microsoft.com/office/2006/metadata/properties" ma:root="true" ma:fieldsID="e97f72919b5214aab1ac1071954ec6dd" ns2:_="" ns3:_="">
    <xsd:import namespace="c1738fb0-64d9-4a55-9acf-3cb0d686c9ea"/>
    <xsd:import namespace="963e8cd8-42bc-4d2c-957c-2267e4429f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_x00d2_pmerk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738fb0-64d9-4a55-9acf-3cb0d686c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x00d2_pmerkingen" ma:index="13" nillable="true" ma:displayName="Opmerkingen" ma:format="Dropdown" ma:internalName="_x00d2_pmerking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63e8cd8-42bc-4d2c-957c-2267e4429f7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d2_pmerkingen xmlns="c1738fb0-64d9-4a55-9acf-3cb0d686c9ea" xsi:nil="true"/>
    <SharedWithUsers xmlns="963e8cd8-42bc-4d2c-957c-2267e4429f7c">
      <UserInfo>
        <DisplayName>Hans Hutters</DisplayName>
        <AccountId>17</AccountId>
        <AccountType/>
      </UserInfo>
      <UserInfo>
        <DisplayName>Dick Lagerwaard</DisplayName>
        <AccountId>18</AccountId>
        <AccountType/>
      </UserInfo>
      <UserInfo>
        <DisplayName>Lex van der Driesschen</DisplayName>
        <AccountId>19</AccountId>
        <AccountType/>
      </UserInfo>
      <UserInfo>
        <DisplayName>Wim van der Graaf</DisplayName>
        <AccountId>20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4676D4-A22C-4C5F-B4B8-1FA2FCD7E8E1}"/>
</file>

<file path=customXml/itemProps2.xml><?xml version="1.0" encoding="utf-8"?>
<ds:datastoreItem xmlns:ds="http://schemas.openxmlformats.org/officeDocument/2006/customXml" ds:itemID="{5A56B2F0-B42B-4DD0-90AB-80873A8CBB56}"/>
</file>

<file path=customXml/itemProps3.xml><?xml version="1.0" encoding="utf-8"?>
<ds:datastoreItem xmlns:ds="http://schemas.openxmlformats.org/officeDocument/2006/customXml" ds:itemID="{EBDDE1EE-E254-49E9-B32D-30A38CA00B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W.J. Hutters</dc:creator>
  <cp:keywords/>
  <dc:description/>
  <cp:lastModifiedBy>Jan Visser</cp:lastModifiedBy>
  <cp:revision/>
  <dcterms:created xsi:type="dcterms:W3CDTF">2022-04-05T13:02:05Z</dcterms:created>
  <dcterms:modified xsi:type="dcterms:W3CDTF">2023-09-14T14:02:43Z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0x010100B47673BBE810ED42A69F72D073C8163D</vt:lpwstr>
  </property>
</Properties>
</file>