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odmhnl.sharepoint.com/sites/BodemArcheologie/Shared Documents/Raamcontract/Aanbesteding Raamovereenkomst RC7/STUKKEN TENDERNED/"/>
    </mc:Choice>
  </mc:AlternateContent>
  <xr:revisionPtr revIDLastSave="120" documentId="8_{2A9E4CD6-25A6-4880-8161-3FB73B645881}" xr6:coauthVersionLast="47" xr6:coauthVersionMax="47" xr10:uidLastSave="{F3CB8173-7045-4C3C-BF13-02CFAFE10533}"/>
  <bookViews>
    <workbookView xWindow="28680" yWindow="-120" windowWidth="29040" windowHeight="15840" firstSheet="1" activeTab="7" xr2:uid="{00000000-000D-0000-FFFF-FFFF00000000}"/>
  </bookViews>
  <sheets>
    <sheet name="HO" sheetId="19" r:id="rId1"/>
    <sheet name="Veldwerk" sheetId="2" r:id="rId2"/>
    <sheet name="Chem onderzoek" sheetId="3" r:id="rId3"/>
    <sheet name="Rapportage advies" sheetId="9" r:id="rId4"/>
    <sheet name="Totaal bodemonderzoek" sheetId="17" r:id="rId5"/>
    <sheet name="Quick scan F&amp;F" sheetId="13" r:id="rId6"/>
    <sheet name="Aerius" sheetId="22" r:id="rId7"/>
    <sheet name="Archeologie" sheetId="16" r:id="rId8"/>
    <sheet name="Totaal onderzoeken" sheetId="20" r:id="rId9"/>
  </sheets>
  <definedNames>
    <definedName name="_xlnm.Print_Area" localSheetId="6">Aerius!$A$5:$F$15</definedName>
    <definedName name="_xlnm.Print_Area" localSheetId="7">Archeologie!$A$5:$F$15</definedName>
    <definedName name="_xlnm.Print_Area" localSheetId="5">'Quick scan F&amp;F'!$A$5:$F$23</definedName>
    <definedName name="_xlnm.Print_Area" localSheetId="3">'Rapportage advies'!$A$5:$F$52</definedName>
    <definedName name="_xlnm.Print_Area" localSheetId="4">'Totaal bodemonderzoek'!$A$4:$C$19</definedName>
    <definedName name="_xlnm.Print_Area" localSheetId="1">Veldwerk!$A$5:$F$92</definedName>
    <definedName name="_xlnm.Print_Titles" localSheetId="2">'Chem onderzoek'!$7:$7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2" l="1"/>
  <c r="E21" i="19"/>
  <c r="E19" i="19"/>
  <c r="E102" i="3"/>
  <c r="E10" i="22"/>
  <c r="E9" i="22"/>
  <c r="E16" i="13"/>
  <c r="E15" i="13"/>
  <c r="E14" i="13"/>
  <c r="E13" i="13"/>
  <c r="E10" i="16"/>
  <c r="E12" i="16"/>
  <c r="B2" i="17"/>
  <c r="A2" i="17"/>
  <c r="B2" i="9"/>
  <c r="A2" i="9"/>
  <c r="B2" i="3"/>
  <c r="A2" i="3"/>
  <c r="B2" i="2"/>
  <c r="A2" i="2"/>
  <c r="E29" i="3"/>
  <c r="E8" i="16"/>
  <c r="E10" i="13"/>
  <c r="E9" i="13"/>
  <c r="E47" i="9"/>
  <c r="E45" i="9"/>
  <c r="E11" i="9"/>
  <c r="E12" i="9"/>
  <c r="E13" i="9"/>
  <c r="E14" i="9"/>
  <c r="E10" i="9"/>
  <c r="E80" i="2"/>
  <c r="E66" i="2"/>
  <c r="E68" i="2"/>
  <c r="E47" i="2"/>
  <c r="E48" i="2"/>
  <c r="E51" i="2"/>
  <c r="E45" i="2"/>
  <c r="E16" i="2"/>
  <c r="E17" i="2"/>
  <c r="E18" i="2"/>
  <c r="E24" i="2"/>
  <c r="E25" i="2"/>
  <c r="E26" i="2"/>
  <c r="E32" i="2"/>
  <c r="E33" i="2"/>
  <c r="E34" i="2"/>
  <c r="E10" i="2"/>
  <c r="E20" i="19"/>
  <c r="E14" i="19"/>
  <c r="E15" i="19"/>
  <c r="E16" i="19"/>
  <c r="E78" i="3"/>
  <c r="E104" i="3"/>
  <c r="E108" i="3"/>
  <c r="E93" i="3"/>
  <c r="E94" i="3"/>
  <c r="E98" i="3"/>
  <c r="E100" i="3"/>
  <c r="E92" i="3"/>
  <c r="E69" i="3"/>
  <c r="E70" i="3"/>
  <c r="E74" i="3"/>
  <c r="E75" i="3"/>
  <c r="E77" i="3"/>
  <c r="E80" i="3"/>
  <c r="E81" i="3"/>
  <c r="E82" i="3"/>
  <c r="E83" i="3"/>
  <c r="E84" i="3"/>
  <c r="E62" i="3"/>
  <c r="E57" i="3"/>
  <c r="E58" i="3"/>
  <c r="E59" i="3"/>
  <c r="E56" i="3"/>
  <c r="E47" i="3"/>
  <c r="E48" i="3"/>
  <c r="E53" i="3"/>
  <c r="E23" i="3"/>
  <c r="E25" i="3"/>
  <c r="E32" i="3"/>
  <c r="E34" i="3"/>
  <c r="E40" i="3"/>
  <c r="E42" i="3"/>
  <c r="E12" i="3"/>
  <c r="E13" i="3"/>
  <c r="E87" i="2"/>
  <c r="E86" i="2"/>
  <c r="E85" i="3"/>
  <c r="E85" i="2"/>
  <c r="E101" i="3"/>
  <c r="E11" i="16"/>
  <c r="E9" i="16"/>
  <c r="E18" i="13"/>
  <c r="E29" i="9"/>
  <c r="E30" i="9"/>
  <c r="E48" i="9"/>
  <c r="E46" i="9"/>
  <c r="E37" i="9"/>
  <c r="E117" i="3"/>
  <c r="E116" i="3"/>
  <c r="E115" i="3"/>
  <c r="E114" i="3"/>
  <c r="E84" i="2"/>
  <c r="E10" i="19"/>
  <c r="F11" i="19"/>
  <c r="E28" i="9"/>
  <c r="E27" i="9"/>
  <c r="E26" i="9"/>
  <c r="E107" i="3"/>
  <c r="E106" i="3"/>
  <c r="E105" i="3"/>
  <c r="E103" i="3"/>
  <c r="E99" i="3"/>
  <c r="E97" i="3"/>
  <c r="E96" i="3"/>
  <c r="E95" i="3"/>
  <c r="E79" i="3"/>
  <c r="E76" i="3"/>
  <c r="E73" i="3"/>
  <c r="E72" i="3"/>
  <c r="E71" i="3"/>
  <c r="E68" i="3"/>
  <c r="E67" i="3"/>
  <c r="E66" i="3"/>
  <c r="E65" i="3"/>
  <c r="E64" i="3"/>
  <c r="E63" i="3"/>
  <c r="E52" i="3"/>
  <c r="E51" i="3"/>
  <c r="E50" i="3"/>
  <c r="E49" i="3"/>
  <c r="E46" i="3"/>
  <c r="E43" i="3"/>
  <c r="E41" i="3"/>
  <c r="E39" i="3"/>
  <c r="E38" i="3"/>
  <c r="E37" i="3"/>
  <c r="E36" i="3"/>
  <c r="E35" i="3"/>
  <c r="E33" i="3"/>
  <c r="E31" i="3"/>
  <c r="E30" i="3"/>
  <c r="E28" i="3"/>
  <c r="E27" i="3"/>
  <c r="E26" i="3"/>
  <c r="E24" i="3"/>
  <c r="E22" i="3"/>
  <c r="E21" i="3"/>
  <c r="E20" i="3"/>
  <c r="E19" i="3"/>
  <c r="E18" i="3"/>
  <c r="E15" i="3"/>
  <c r="E14" i="3"/>
  <c r="E83" i="2"/>
  <c r="E79" i="2"/>
  <c r="E73" i="2"/>
  <c r="E72" i="2"/>
  <c r="E71" i="2"/>
  <c r="E70" i="2"/>
  <c r="E69" i="2"/>
  <c r="E67" i="2"/>
  <c r="E65" i="2"/>
  <c r="E64" i="2"/>
  <c r="E63" i="2"/>
  <c r="E62" i="2"/>
  <c r="E61" i="2"/>
  <c r="E60" i="2"/>
  <c r="F75" i="2" s="1"/>
  <c r="E54" i="2"/>
  <c r="E53" i="2"/>
  <c r="E52" i="2"/>
  <c r="E50" i="2"/>
  <c r="E49" i="2"/>
  <c r="E46" i="2"/>
  <c r="E39" i="2"/>
  <c r="E38" i="2"/>
  <c r="E37" i="2"/>
  <c r="E36" i="2"/>
  <c r="E35" i="2"/>
  <c r="E31" i="2"/>
  <c r="E30" i="2"/>
  <c r="E29" i="2"/>
  <c r="E28" i="2"/>
  <c r="E27" i="2"/>
  <c r="E23" i="2"/>
  <c r="E22" i="2"/>
  <c r="E21" i="2"/>
  <c r="E20" i="2"/>
  <c r="E19" i="2"/>
  <c r="E15" i="2"/>
  <c r="E14" i="2"/>
  <c r="E13" i="2"/>
  <c r="E12" i="2"/>
  <c r="E11" i="2"/>
  <c r="E25" i="19"/>
  <c r="E24" i="19"/>
  <c r="E23" i="19"/>
  <c r="E22" i="19"/>
  <c r="F26" i="19" s="1"/>
  <c r="E13" i="19"/>
  <c r="F119" i="3"/>
  <c r="E11" i="3"/>
  <c r="F17" i="19"/>
  <c r="F50" i="9"/>
  <c r="F110" i="3"/>
  <c r="F87" i="3"/>
  <c r="F56" i="2"/>
  <c r="F29" i="19"/>
  <c r="B7" i="17"/>
  <c r="J57" i="2"/>
  <c r="E33" i="9" s="1"/>
  <c r="B7" i="20"/>
  <c r="E17" i="9"/>
  <c r="F121" i="3"/>
  <c r="B9" i="17"/>
  <c r="B9" i="20"/>
  <c r="F13" i="22"/>
  <c r="B12" i="20"/>
  <c r="F21" i="13"/>
  <c r="B11" i="20"/>
  <c r="F89" i="2"/>
  <c r="F92" i="2"/>
  <c r="B8" i="20"/>
  <c r="E34" i="9"/>
  <c r="F40" i="9"/>
  <c r="E18" i="9"/>
  <c r="F21" i="9"/>
  <c r="F52" i="9"/>
  <c r="B8" i="17"/>
  <c r="B10" i="20"/>
  <c r="B10" i="17"/>
  <c r="C12" i="17"/>
  <c r="C13" i="17"/>
  <c r="C14" i="17"/>
  <c r="C15" i="17"/>
  <c r="C17" i="17"/>
  <c r="F14" i="16" l="1"/>
  <c r="B13" i="20" s="1"/>
  <c r="C15" i="20" s="1"/>
  <c r="C16" i="20" l="1"/>
  <c r="C17" i="20"/>
  <c r="C18" i="20" l="1"/>
  <c r="C20" i="20"/>
</calcChain>
</file>

<file path=xl/sharedStrings.xml><?xml version="1.0" encoding="utf-8"?>
<sst xmlns="http://schemas.openxmlformats.org/spreadsheetml/2006/main" count="536" uniqueCount="257">
  <si>
    <t>Naam project</t>
  </si>
  <si>
    <t>Kenmerk</t>
  </si>
  <si>
    <t>xxx</t>
  </si>
  <si>
    <t>Historisch onderzoek</t>
  </si>
  <si>
    <t>Omschrijving</t>
  </si>
  <si>
    <t>aantal</t>
  </si>
  <si>
    <t>eenheid</t>
  </si>
  <si>
    <t>eenheidsprijs (excl BTW)</t>
  </si>
  <si>
    <t>prijs per onderdeel (excl. BTW)</t>
  </si>
  <si>
    <t>basis (voorbereiding, rapportage, projectleiding, tekenwerk)</t>
  </si>
  <si>
    <t>stuk</t>
  </si>
  <si>
    <t>Locatiebezoek inclusief reiskosten</t>
  </si>
  <si>
    <t>keer</t>
  </si>
  <si>
    <t>BWT dossier</t>
  </si>
  <si>
    <t>Wm dossier</t>
  </si>
  <si>
    <t>Hw dossier</t>
  </si>
  <si>
    <t>Tankarchief</t>
  </si>
  <si>
    <t>* Dossier is een bundeling/verzameling van rapporten over één geografische eenheid en één thematisch gegeven.</t>
  </si>
  <si>
    <t>Totaal Historisch onderzoek (excl. BTW):</t>
  </si>
  <si>
    <t>Veldwerk</t>
  </si>
  <si>
    <t>A en B Verkennend en nader bodemonderzoek</t>
  </si>
  <si>
    <t>Klic-melding Kadaster</t>
  </si>
  <si>
    <t>aan- en afvoerkosten voor uitvoering veldwerk (materieel en personeel)</t>
  </si>
  <si>
    <t>dag</t>
  </si>
  <si>
    <t>boringen tot 0,5 m-mv</t>
  </si>
  <si>
    <t>boringen tot 1,0 m-mv</t>
  </si>
  <si>
    <t>boringen tot 2,0 m-mv</t>
  </si>
  <si>
    <t>boringen tot 3,0 m-mv</t>
  </si>
  <si>
    <t>boringen tot 4,0 m-mv</t>
  </si>
  <si>
    <t>boringen tot 5,0 m-mv</t>
  </si>
  <si>
    <t>boringen tot 6,0 m-mv</t>
  </si>
  <si>
    <t>boringen tot 7,0 m-mv</t>
  </si>
  <si>
    <t>boringen tot 2,0 m-mv afgewerkt met peilbuis</t>
  </si>
  <si>
    <t>boringen tot 3,0 m-mv afgewerkt met peilbuis</t>
  </si>
  <si>
    <t>boringen tot 4,0 m-mv afgewerkt met peilbuis</t>
  </si>
  <si>
    <t>boringen tot 5,0 m-mv afgewerkt met peilbuis</t>
  </si>
  <si>
    <t>boringen tot 6,0 m-mv afgewerkt met peilbuis</t>
  </si>
  <si>
    <t>boringen tot 7,0 m-mv afgewerkt met peilbuis</t>
  </si>
  <si>
    <t>meerprijs vloeistofdichte straatpot</t>
  </si>
  <si>
    <t>gebruik van verloren casing</t>
  </si>
  <si>
    <t>meter</t>
  </si>
  <si>
    <t>nemen ongeroerd monster (steekbus)</t>
  </si>
  <si>
    <t>beton-/asfaltboring (aan- en afvoer en opstelkosten)</t>
  </si>
  <si>
    <t>per locatie</t>
  </si>
  <si>
    <t>beton-/asfaltboring</t>
  </si>
  <si>
    <t>cm</t>
  </si>
  <si>
    <t>doorboren puin en puinhoudende grond met ramguts/stootijzer</t>
  </si>
  <si>
    <t>10 cm</t>
  </si>
  <si>
    <t>aan- en afvoerkosten voor een mechanische boorinstallatie</t>
  </si>
  <si>
    <t>mechanisch doorboren van puin en puinhoudende grond</t>
  </si>
  <si>
    <t>halve meter</t>
  </si>
  <si>
    <t>waterpassen</t>
  </si>
  <si>
    <t>punt</t>
  </si>
  <si>
    <t>monstername slib/waterbodem (10 steken/boringen)</t>
  </si>
  <si>
    <t>10 steken</t>
  </si>
  <si>
    <t>gebruik van boot</t>
  </si>
  <si>
    <t>aan- en afvoerkosten voor grondwaterbemonstering (materieel en personeel)</t>
  </si>
  <si>
    <t>bemonstering grondwater exclusief filtratie (bv olie en BTEXN)</t>
  </si>
  <si>
    <t>peilbuis</t>
  </si>
  <si>
    <t>bemonstering grondwater inclusief filtratie</t>
  </si>
  <si>
    <t>Subtotaal verkennend en nader onderzoek</t>
  </si>
  <si>
    <t>C Asbest bodemonderzoek conform NEN5707</t>
  </si>
  <si>
    <t>aan- en afvoerkosten (materieel en personeel)</t>
  </si>
  <si>
    <t>visuele inspectie maaiveld</t>
  </si>
  <si>
    <r>
      <t>1.000 m</t>
    </r>
    <r>
      <rPr>
        <vertAlign val="superscript"/>
        <sz val="9.5"/>
        <rFont val="LucidaSans"/>
      </rPr>
      <t>2</t>
    </r>
    <r>
      <rPr>
        <sz val="9.5"/>
        <rFont val="LucidaSans"/>
      </rPr>
      <t xml:space="preserve"> </t>
    </r>
  </si>
  <si>
    <t>graven proefgaten (0,3*0,3*0,5 m)</t>
  </si>
  <si>
    <t>kuil</t>
  </si>
  <si>
    <t>graven sleuven tot 0,5 m-mv</t>
  </si>
  <si>
    <t>meter lengte</t>
  </si>
  <si>
    <t>graven sleuven tot 1,0 m-mv</t>
  </si>
  <si>
    <t>aan- en afvoer van kraan / minigraver</t>
  </si>
  <si>
    <t>gebruik decontaminatie-unit</t>
  </si>
  <si>
    <t>doorboren asfalt t.b.v. asbestonderzoek 350 mm</t>
  </si>
  <si>
    <t>doorboren puin t.b.v. asbestonderzoek 350 mm</t>
  </si>
  <si>
    <t>Subtotaal asbestonderzoek</t>
  </si>
  <si>
    <t>som vo+no+as:</t>
  </si>
  <si>
    <t>D Partijkeuring grond en bouwstoffen</t>
  </si>
  <si>
    <t>bemonstering gronddepot (maximaal 5m hoog)  middels 2x50 grepen</t>
  </si>
  <si>
    <t>partij</t>
  </si>
  <si>
    <t>bemonstering depot niet-vormgegeven bouwstoffen middels 2x6 grepen</t>
  </si>
  <si>
    <t>in-situ bemonstering grond tot 1,0 m-mv middels 2x50 grepen</t>
  </si>
  <si>
    <t>in-situ bemonstering grond tot 2,0 m-mv middels 2x50 grepen</t>
  </si>
  <si>
    <t>in-situ bemonstering grond tot 3,0 m-mv middels 2x50 grepen</t>
  </si>
  <si>
    <t>in-situ bemonstering grond/bouwstoffen tot 1,0 m-mv middels 2x6 grepen</t>
  </si>
  <si>
    <t>in-situ bemonstering grond/bouwstoffen tot 2,0 m-mv middels 2x6 grepen</t>
  </si>
  <si>
    <t>in-situ bemonstering grond/bouwstoffen tot 3,0 m-mv middels 2x6 grepen</t>
  </si>
  <si>
    <t>SubtotaalPartijkeuring grond en bouwstoffen</t>
  </si>
  <si>
    <t>Milieukundige begeleiding</t>
  </si>
  <si>
    <t>milieukundig begeleider</t>
  </si>
  <si>
    <t>uur</t>
  </si>
  <si>
    <t>Overig</t>
  </si>
  <si>
    <t>verkeersregelaar</t>
  </si>
  <si>
    <t xml:space="preserve">uur </t>
  </si>
  <si>
    <t>verkeersmaatregelen (figuur 13.23b)</t>
  </si>
  <si>
    <t>per dag</t>
  </si>
  <si>
    <t xml:space="preserve">uurtarief veldwerker </t>
  </si>
  <si>
    <t>Subtotaal overig</t>
  </si>
  <si>
    <t>Totaal Veldwerk (excl. BTW)</t>
  </si>
  <si>
    <t>Chemisch onderzoek</t>
  </si>
  <si>
    <t>A, B en C Verkennend, nader en asbest bodemonderzoek</t>
  </si>
  <si>
    <t>pakketten grond  (inclusief voorbehandeling AS3000, samenstellen mengmonsters en afvoerkosten)</t>
  </si>
  <si>
    <t>Standaardpakket grond (incl. lutum en organische stof)</t>
  </si>
  <si>
    <t>Standaardpakket C2 waterbodem</t>
  </si>
  <si>
    <t xml:space="preserve">Standaard metalen-pakket (Ba, Cd, Co, Cu, Hg, Mo, Ni, Pb, Zn), incl. ontsluiting </t>
  </si>
  <si>
    <t>tankstationpakket (d.s., minerale olie incl. vluchtige olie en BTEXN)</t>
  </si>
  <si>
    <t>OCB en PCB pakket</t>
  </si>
  <si>
    <t>individuele analyses grond (inclusief voorbehandeling AS3000, samenstellen mengmonsters en afvoerkosten)</t>
  </si>
  <si>
    <t>droge stof</t>
  </si>
  <si>
    <t>organische stof</t>
  </si>
  <si>
    <t>lutum en organische stof</t>
  </si>
  <si>
    <t>minerale olie GC (C10-C40)</t>
  </si>
  <si>
    <t>minerale olie (C6-C10)</t>
  </si>
  <si>
    <t>PAK (10-VROM)</t>
  </si>
  <si>
    <t>EOX (som-parameter)</t>
  </si>
  <si>
    <t>BTEXN</t>
  </si>
  <si>
    <t>MTBE + ETBE</t>
  </si>
  <si>
    <t>VOCl, inclusief vinylchloride</t>
  </si>
  <si>
    <t>zware metalen (individuele analyse, inclusief voorbehandeling)</t>
  </si>
  <si>
    <t>zware metalen individueel (duplo analyse met XRF)</t>
  </si>
  <si>
    <t>cyanide-totaal (EPA)</t>
  </si>
  <si>
    <t>cyaniden-totaal (NEN)</t>
  </si>
  <si>
    <t>cyaniden-vrij</t>
  </si>
  <si>
    <t>fenolindex</t>
  </si>
  <si>
    <t>OCB</t>
  </si>
  <si>
    <t>PCB</t>
  </si>
  <si>
    <t>sulfaat</t>
  </si>
  <si>
    <t>chloride</t>
  </si>
  <si>
    <t>pH CaCl2</t>
  </si>
  <si>
    <t>Fracties (voorheen SCG-kromme)</t>
  </si>
  <si>
    <t>GenX</t>
  </si>
  <si>
    <t>PFAS (30 stoffen, inclusief PFOA en PFOS)</t>
  </si>
  <si>
    <t>langer bewaren grondmonsters per pot</t>
  </si>
  <si>
    <t>week</t>
  </si>
  <si>
    <t>Asbestverdacht toeslag</t>
  </si>
  <si>
    <t>asbest (inclusief afvoerkosten)</t>
  </si>
  <si>
    <t>verzamelmonster asbest plaatmateriaal cf. NEN5707</t>
  </si>
  <si>
    <t>individueel monster asbest plaatmateriaal cf. NEN5707</t>
  </si>
  <si>
    <t>Vervolgonderzoek SEM kwan/kwalitatief (mg/kg ds)</t>
  </si>
  <si>
    <t>langer bewaren asbestmonsters per emmer</t>
  </si>
  <si>
    <t>pakketten grondwater (inclusief voorbehandeling AS3000 en afvoerkosten)</t>
  </si>
  <si>
    <t>Standaardpakket grondwater</t>
  </si>
  <si>
    <t>tankstationpakket (minerale olie, inclusief vluchtige olie, BTEXN)</t>
  </si>
  <si>
    <t>individuele analyses grondwater (inclusief voorbehandeling AS3000 en afvoerkosten)</t>
  </si>
  <si>
    <t>PAK (10 VROM)</t>
  </si>
  <si>
    <t>cyaniden-totaal (EPA)</t>
  </si>
  <si>
    <t>fenol-index</t>
  </si>
  <si>
    <t>ftalaten</t>
  </si>
  <si>
    <t>chloorbenzenen (vluchtig en niet-vluchtig)</t>
  </si>
  <si>
    <t>bromide</t>
  </si>
  <si>
    <t>biologisch zuurstof verbruik (BZV-5)</t>
  </si>
  <si>
    <t xml:space="preserve">chemisch zuurstof verbruik (CZV) </t>
  </si>
  <si>
    <t>Kjeldahl stikstof</t>
  </si>
  <si>
    <t>TOC</t>
  </si>
  <si>
    <t>ecologische parameters (pH, P, N, ortho-P, nitraat, 
ammonium, Fe, S, Ca, Mg, Cl)</t>
  </si>
  <si>
    <t>Onopgeloste stoffen</t>
  </si>
  <si>
    <t>Subtotaal verkennend, nader en asbest onderzoek</t>
  </si>
  <si>
    <t xml:space="preserve">D Partijkeuring grond en bouwstoffen </t>
  </si>
  <si>
    <t>analyses samenstellingsonderzoek (inclusief handelingskosten, voorbehandeling en afvoerkosten)</t>
  </si>
  <si>
    <t>Standaardpakket grond, partijkeuring</t>
  </si>
  <si>
    <t>pakket bouwstoffen beperkt (d.s., min. olie, PAK (10 VROM) en PCB)</t>
  </si>
  <si>
    <t>cryogeen malen (&lt; 1mm)</t>
  </si>
  <si>
    <t>verkleinen &lt; 4mm mbv kaakbreker (&lt; 20 kg)</t>
  </si>
  <si>
    <t>kwarteren per emmer</t>
  </si>
  <si>
    <t>kolomproef LS=10, inclusief malen tot &lt; 4mm</t>
  </si>
  <si>
    <t>eluaatpakket (15 metalen en 4 anionen)</t>
  </si>
  <si>
    <t>malen (asfalt) boorkern (per kern)</t>
  </si>
  <si>
    <t>zaagsnede per snede</t>
  </si>
  <si>
    <t>laagdiktebepaling volgens proef 152 (constructie opbouw)</t>
  </si>
  <si>
    <t>PAK marker analyse op boorkern</t>
  </si>
  <si>
    <t>PAK-analyse in asfalt (volgens CROW210)</t>
  </si>
  <si>
    <t>GC/MS</t>
  </si>
  <si>
    <t>langer bewaren monsters per emmer</t>
  </si>
  <si>
    <t>Subtotaal Partijkeuring grond en bouwstoffen</t>
  </si>
  <si>
    <t>Spoedanalyses</t>
  </si>
  <si>
    <t>percentage</t>
  </si>
  <si>
    <t>toeslag 72-uurs spoed</t>
  </si>
  <si>
    <t>%</t>
  </si>
  <si>
    <t>toeslag 48-uurs spoed</t>
  </si>
  <si>
    <t>toeslag 24-uurs spoed</t>
  </si>
  <si>
    <t>toeslag 12-uurs spoed</t>
  </si>
  <si>
    <t>Subtotaal spoedanalyses</t>
  </si>
  <si>
    <t>Totaal chemisch onderzoek (excl. BTW)</t>
  </si>
  <si>
    <t>Rapportage en advies</t>
  </si>
  <si>
    <t>Voorbereiding</t>
  </si>
  <si>
    <t>A voorbereiding verkennend bodemonderzoek (vaste prijs)</t>
  </si>
  <si>
    <t>project</t>
  </si>
  <si>
    <t>B1 voorbereiding nader bodemonderzoek &lt; € 3.000,- (vaste prijs)</t>
  </si>
  <si>
    <r>
      <t xml:space="preserve">B2 voorbereiding nader bodemonderzoek </t>
    </r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€ 3.000,- (vaste prijs)</t>
    </r>
  </si>
  <si>
    <t>C voorbereiding asbest bodemonderzoek (vaste prijs)</t>
  </si>
  <si>
    <t>D voorbereiding partijkeuring grond en/of bouwstoffen (vaste prijs)</t>
  </si>
  <si>
    <t>opslagpercentage onderzoekstypen A, B en C</t>
  </si>
  <si>
    <t>opslagpercentage onderzoekstype D</t>
  </si>
  <si>
    <t>Subtotaal voorbereiding:</t>
  </si>
  <si>
    <t>eenheidsprijs (excl. BTW)</t>
  </si>
  <si>
    <t>A rapportage en advies verkennend bodemonderzoek (vaste prijs)</t>
  </si>
  <si>
    <t>B1 rapportage en advies nader bodemonderzoek &lt; € 3.000,- (vaste prijs)</t>
  </si>
  <si>
    <r>
      <t xml:space="preserve">B2 rapportage en advies nader bodemonderzoek </t>
    </r>
    <r>
      <rPr>
        <sz val="10"/>
        <rFont val="Symbol"/>
        <family val="1"/>
        <charset val="2"/>
      </rPr>
      <t>³</t>
    </r>
    <r>
      <rPr>
        <sz val="10"/>
        <rFont val="Arial"/>
        <family val="2"/>
      </rPr>
      <t xml:space="preserve"> € 3.000,- (vaste prijs)</t>
    </r>
  </si>
  <si>
    <t>C rapportage en advies asbest bodemonderzoek (vaste prijs)</t>
  </si>
  <si>
    <t>D rapportage en advies partijkeuring grond en/of bouwstoffen (vaste prijs)</t>
  </si>
  <si>
    <t>Rapportage met spoed</t>
  </si>
  <si>
    <t>bedrag waarop toeslag betrekking heeft</t>
  </si>
  <si>
    <t>spoedtoeslag rapport (binnen 3 dagen na ontvangst anal.resultaten)</t>
  </si>
  <si>
    <t>Subtotaal Rapportage en advies:</t>
  </si>
  <si>
    <t>Overig (alleen aan te spreken na overleg met ODMH)</t>
  </si>
  <si>
    <t>extra uren adviseur</t>
  </si>
  <si>
    <t>extra uren tekenaar</t>
  </si>
  <si>
    <t>reiskosten adviseur</t>
  </si>
  <si>
    <t>reiskosten projectleider</t>
  </si>
  <si>
    <t>Subtotaal Overig:</t>
  </si>
  <si>
    <t>Totaal Voorbereiding, Rapportage en Advies (excl. BTW):</t>
  </si>
  <si>
    <t>Totaal bodemonderzoek</t>
  </si>
  <si>
    <t>subtotalen (exclusief btw)</t>
  </si>
  <si>
    <t>Subtotaal HO</t>
  </si>
  <si>
    <t>Subtotaal veldwerk</t>
  </si>
  <si>
    <t>Subtotaal chemisch onderzoek</t>
  </si>
  <si>
    <t>Subtotaal rapportage en advies</t>
  </si>
  <si>
    <t>Totaalbedrag (exclusief 21 % BTW):</t>
  </si>
  <si>
    <t>Onvoorzien 10%</t>
  </si>
  <si>
    <t>Subtotaal</t>
  </si>
  <si>
    <t>BTW (21 %)</t>
  </si>
  <si>
    <t>Totaalbedrag (inclusief 21 % BTW):</t>
  </si>
  <si>
    <t>Quick scan Flora en Fauna</t>
  </si>
  <si>
    <t>Bureau-onderzoek</t>
  </si>
  <si>
    <t>locatiebezoek 0-500m2</t>
  </si>
  <si>
    <t>locatiebezoek 500-1.000 m2</t>
  </si>
  <si>
    <t>locatiebezoek 1.000-10.000 m2</t>
  </si>
  <si>
    <t>locatiebezoek &gt; 10.000 m2</t>
  </si>
  <si>
    <t>Opstellen rapportage</t>
  </si>
  <si>
    <t>Totaal quick scan Flora en Fauna (excl. BTW)</t>
  </si>
  <si>
    <t>Aeriusberekening</t>
  </si>
  <si>
    <t>Opstellen Aerius Calculatie</t>
  </si>
  <si>
    <t>Meerkosten bij complexe berekening</t>
  </si>
  <si>
    <t>Totaal Aerius (excl. BTW)</t>
  </si>
  <si>
    <t>Archeologisch onderzoek</t>
  </si>
  <si>
    <t xml:space="preserve">inzet archeoloog tbv bureaustudie </t>
  </si>
  <si>
    <t>opstellen plan van aanpak tbv verkennend ondezoek</t>
  </si>
  <si>
    <t>veldwerk</t>
  </si>
  <si>
    <t>rapportage en advies vervolg (na verkennend onderzoek)</t>
  </si>
  <si>
    <t>opstellen Programma van Eisen voor proefsleuven, begeleiding of opgraving</t>
  </si>
  <si>
    <t>Totaal archeologisch onderzoek</t>
  </si>
  <si>
    <t>Totaal onderzoeken</t>
  </si>
  <si>
    <t>Subtotaal Quick scan F&amp;F</t>
  </si>
  <si>
    <t>Subtotaal Aeriusberekening</t>
  </si>
  <si>
    <t>Subtotaal Archeologie</t>
  </si>
  <si>
    <t>gebruik van een mechanische grondboormachine</t>
  </si>
  <si>
    <t>asbestconcentratie grond (NEN 5707)</t>
  </si>
  <si>
    <t>asbestconcentratie fijn puin &lt; 5 mm (NEN 5897)</t>
  </si>
  <si>
    <t>asbestconcentratie fijn puin 5-10 mm (NEN 5897)</t>
  </si>
  <si>
    <t>asbestconcentratie in puin &gt; 10 mm (NEN 5897)</t>
  </si>
  <si>
    <t>bodemdossier 1-4 rapporten</t>
  </si>
  <si>
    <t>bodemdossier 5-10 rapporten</t>
  </si>
  <si>
    <t>bodemdossier &gt;10 rapporten</t>
  </si>
  <si>
    <t>locatiebezoek 0-500 m2 (incl. kaartmateriaal en luchtfoto's inzien)</t>
  </si>
  <si>
    <t>locatiebezoek 500-1.000 m2 (incl. kaartmateriaal en luchtfoto's inzien)</t>
  </si>
  <si>
    <t>Dossiersonderzoek*</t>
  </si>
  <si>
    <t>locatiebezoek 1.000-10.000 m2 (incl. kaartmateriaal en luchtfoto's inzien)</t>
  </si>
  <si>
    <t>locatiebezoek &gt; 10.000 m2 (incl. kaartmateriaal en luchtfoto's inzien)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</si>
</sst>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[$€-2]\ #,##0.00_-"/>
    <numFmt numFmtId="165" formatCode="0.0%"/>
    <numFmt numFmtId="166" formatCode="0.0"/>
    <numFmt numFmtId="167" formatCode="[$€-2]\ #,##0.00"/>
  </numFmts>
  <fonts count="10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9.5"/>
      <name val="LucidaSans"/>
    </font>
    <font>
      <vertAlign val="superscript"/>
      <sz val="9.5"/>
      <name val="LucidaSans"/>
    </font>
    <font>
      <sz val="10"/>
      <name val="Arial"/>
      <family val="2"/>
    </font>
    <font>
      <sz val="8"/>
      <name val="Arial"/>
      <family val="2"/>
    </font>
    <font>
      <sz val="10"/>
      <name val="Symbol"/>
      <family val="1"/>
      <charset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44" fontId="9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0" fontId="6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1" fontId="0" fillId="3" borderId="0" xfId="0" applyNumberFormat="1" applyFill="1" applyAlignment="1" applyProtection="1">
      <alignment horizontal="center"/>
      <protection locked="0"/>
    </xf>
    <xf numFmtId="164" fontId="0" fillId="4" borderId="0" xfId="0" applyNumberFormat="1" applyFill="1" applyProtection="1">
      <protection locked="0"/>
    </xf>
    <xf numFmtId="165" fontId="0" fillId="3" borderId="0" xfId="0" applyNumberFormat="1" applyFill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7" fillId="0" borderId="0" xfId="0" applyFont="1"/>
    <xf numFmtId="166" fontId="0" fillId="0" borderId="0" xfId="0" applyNumberFormat="1" applyAlignment="1" applyProtection="1">
      <alignment horizont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164" fontId="1" fillId="0" borderId="2" xfId="0" applyNumberFormat="1" applyFont="1" applyBorder="1"/>
    <xf numFmtId="49" fontId="6" fillId="0" borderId="0" xfId="0" applyNumberFormat="1" applyFont="1" applyAlignment="1" applyProtection="1">
      <alignment horizontal="left" vertical="top" wrapText="1"/>
      <protection locked="0"/>
    </xf>
    <xf numFmtId="0" fontId="0" fillId="5" borderId="0" xfId="0" applyFill="1"/>
    <xf numFmtId="0" fontId="0" fillId="0" borderId="1" xfId="0" applyBorder="1"/>
    <xf numFmtId="1" fontId="1" fillId="0" borderId="0" xfId="0" applyNumberFormat="1" applyFont="1" applyAlignment="1">
      <alignment horizontal="center"/>
    </xf>
    <xf numFmtId="164" fontId="1" fillId="0" borderId="3" xfId="0" applyNumberFormat="1" applyFont="1" applyBorder="1"/>
    <xf numFmtId="0" fontId="6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164" fontId="6" fillId="4" borderId="0" xfId="0" applyNumberFormat="1" applyFont="1" applyFill="1"/>
    <xf numFmtId="167" fontId="0" fillId="0" borderId="0" xfId="0" applyNumberFormat="1"/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6" borderId="0" xfId="0" applyNumberFormat="1" applyFill="1" applyAlignment="1" applyProtection="1">
      <alignment horizontal="center"/>
      <protection locked="0"/>
    </xf>
    <xf numFmtId="164" fontId="0" fillId="7" borderId="0" xfId="0" applyNumberFormat="1" applyFill="1" applyProtection="1"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164" fontId="6" fillId="4" borderId="0" xfId="0" applyNumberFormat="1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164" fontId="0" fillId="0" borderId="0" xfId="0" applyNumberFormat="1" applyAlignment="1" applyProtection="1">
      <alignment horizontal="right"/>
      <protection locked="0"/>
    </xf>
    <xf numFmtId="164" fontId="0" fillId="4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5">
    <cellStyle name="Standaard" xfId="0" builtinId="0"/>
    <cellStyle name="Standaard 2" xfId="1" xr:uid="{00000000-0005-0000-0000-000001000000}"/>
    <cellStyle name="Valuta 2" xfId="2" xr:uid="{00000000-0005-0000-0000-000002000000}"/>
    <cellStyle name="Valuta 2 2" xfId="3" xr:uid="{00000000-0005-0000-0000-000003000000}"/>
    <cellStyle name="Valuta 2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="120" zoomScaleNormal="120" workbookViewId="0">
      <selection activeCell="F29" sqref="F29"/>
    </sheetView>
  </sheetViews>
  <sheetFormatPr defaultRowHeight="12.75"/>
  <cols>
    <col min="1" max="1" width="79.42578125" customWidth="1"/>
    <col min="4" max="5" width="13.42578125" customWidth="1"/>
    <col min="6" max="6" width="13.28515625" customWidth="1"/>
  </cols>
  <sheetData>
    <row r="1" spans="1:6">
      <c r="A1" s="4" t="s">
        <v>0</v>
      </c>
      <c r="B1" s="4" t="s">
        <v>1</v>
      </c>
      <c r="C1" s="4"/>
      <c r="D1" s="4"/>
      <c r="E1" s="4"/>
    </row>
    <row r="2" spans="1:6">
      <c r="A2" s="13" t="s">
        <v>2</v>
      </c>
      <c r="B2" s="51" t="s">
        <v>2</v>
      </c>
      <c r="C2" s="51"/>
      <c r="D2" s="34"/>
    </row>
    <row r="5" spans="1:6" ht="26.25">
      <c r="A5" s="2" t="s">
        <v>3</v>
      </c>
      <c r="B5" s="7"/>
      <c r="C5" s="7"/>
    </row>
    <row r="6" spans="1:6">
      <c r="B6" s="7"/>
      <c r="C6" s="7"/>
    </row>
    <row r="7" spans="1:6" ht="39" thickBot="1">
      <c r="A7" s="14" t="s">
        <v>4</v>
      </c>
      <c r="B7" s="14" t="s">
        <v>5</v>
      </c>
      <c r="C7" s="16" t="s">
        <v>6</v>
      </c>
      <c r="D7" s="45" t="s">
        <v>7</v>
      </c>
      <c r="E7" s="45" t="s">
        <v>8</v>
      </c>
      <c r="F7" s="3"/>
    </row>
    <row r="8" spans="1:6">
      <c r="C8" s="7"/>
    </row>
    <row r="9" spans="1:6">
      <c r="A9" s="1" t="s">
        <v>3</v>
      </c>
      <c r="C9" s="7"/>
    </row>
    <row r="10" spans="1:6">
      <c r="A10" t="s">
        <v>9</v>
      </c>
      <c r="B10" s="19">
        <v>1</v>
      </c>
      <c r="C10" s="7" t="s">
        <v>10</v>
      </c>
      <c r="D10" s="20"/>
      <c r="E10" s="5">
        <f>D10*B10</f>
        <v>0</v>
      </c>
    </row>
    <row r="11" spans="1:6">
      <c r="B11" s="22"/>
      <c r="C11" s="7"/>
      <c r="D11" s="23"/>
      <c r="E11" s="5"/>
      <c r="F11" s="12">
        <f>SUM(E10:E11)</f>
        <v>0</v>
      </c>
    </row>
    <row r="12" spans="1:6">
      <c r="A12" s="4" t="s">
        <v>11</v>
      </c>
      <c r="B12" s="22"/>
      <c r="C12" s="7"/>
      <c r="D12" s="23"/>
      <c r="E12" s="5"/>
    </row>
    <row r="13" spans="1:6">
      <c r="A13" t="s">
        <v>252</v>
      </c>
      <c r="B13" s="19">
        <v>1</v>
      </c>
      <c r="C13" s="7" t="s">
        <v>12</v>
      </c>
      <c r="D13" s="20"/>
      <c r="E13" s="5">
        <f>D13*B13</f>
        <v>0</v>
      </c>
    </row>
    <row r="14" spans="1:6">
      <c r="A14" t="s">
        <v>253</v>
      </c>
      <c r="B14" s="19">
        <v>1</v>
      </c>
      <c r="C14" s="7" t="s">
        <v>12</v>
      </c>
      <c r="D14" s="20"/>
      <c r="E14" s="5">
        <f>D14*B14</f>
        <v>0</v>
      </c>
    </row>
    <row r="15" spans="1:6">
      <c r="A15" t="s">
        <v>255</v>
      </c>
      <c r="B15" s="19">
        <v>1</v>
      </c>
      <c r="C15" s="7" t="s">
        <v>12</v>
      </c>
      <c r="D15" s="20"/>
      <c r="E15" s="5">
        <f>D15*B15</f>
        <v>0</v>
      </c>
    </row>
    <row r="16" spans="1:6">
      <c r="A16" t="s">
        <v>256</v>
      </c>
      <c r="B16" s="19">
        <v>1</v>
      </c>
      <c r="C16" s="7" t="s">
        <v>12</v>
      </c>
      <c r="D16" s="20"/>
      <c r="E16" s="5">
        <f>D16*B16</f>
        <v>0</v>
      </c>
    </row>
    <row r="17" spans="1:6">
      <c r="B17" s="22"/>
      <c r="C17" s="7"/>
      <c r="D17" s="23"/>
      <c r="E17" s="5"/>
      <c r="F17" s="12">
        <f>SUM(E13:E17)</f>
        <v>0</v>
      </c>
    </row>
    <row r="18" spans="1:6">
      <c r="A18" s="4" t="s">
        <v>254</v>
      </c>
      <c r="B18" s="22"/>
      <c r="C18" s="7"/>
      <c r="D18" s="23"/>
      <c r="E18" s="5"/>
    </row>
    <row r="19" spans="1:6">
      <c r="A19" t="s">
        <v>249</v>
      </c>
      <c r="B19" s="19">
        <v>1</v>
      </c>
      <c r="C19" s="7" t="s">
        <v>10</v>
      </c>
      <c r="D19" s="20"/>
      <c r="E19" s="5">
        <f>D19*B19</f>
        <v>0</v>
      </c>
      <c r="F19" s="8"/>
    </row>
    <row r="20" spans="1:6">
      <c r="A20" t="s">
        <v>250</v>
      </c>
      <c r="B20" s="19">
        <v>1</v>
      </c>
      <c r="C20" s="7" t="s">
        <v>10</v>
      </c>
      <c r="D20" s="20"/>
      <c r="E20" s="5">
        <f>D20*B20</f>
        <v>0</v>
      </c>
      <c r="F20" s="41"/>
    </row>
    <row r="21" spans="1:6">
      <c r="A21" t="s">
        <v>251</v>
      </c>
      <c r="B21" s="19">
        <v>1</v>
      </c>
      <c r="C21" s="7" t="s">
        <v>10</v>
      </c>
      <c r="D21" s="20"/>
      <c r="E21" s="5">
        <f>D21*B21</f>
        <v>0</v>
      </c>
      <c r="F21" s="41"/>
    </row>
    <row r="22" spans="1:6">
      <c r="A22" t="s">
        <v>13</v>
      </c>
      <c r="B22" s="19">
        <v>1</v>
      </c>
      <c r="C22" s="7" t="s">
        <v>10</v>
      </c>
      <c r="D22" s="20"/>
      <c r="E22" s="5">
        <f>D22*B22</f>
        <v>0</v>
      </c>
    </row>
    <row r="23" spans="1:6">
      <c r="A23" t="s">
        <v>14</v>
      </c>
      <c r="B23" s="19">
        <v>1</v>
      </c>
      <c r="C23" s="7" t="s">
        <v>10</v>
      </c>
      <c r="D23" s="20"/>
      <c r="E23" s="5">
        <f>D23*B23</f>
        <v>0</v>
      </c>
      <c r="F23" s="4"/>
    </row>
    <row r="24" spans="1:6">
      <c r="A24" t="s">
        <v>15</v>
      </c>
      <c r="B24" s="19">
        <v>1</v>
      </c>
      <c r="C24" s="7" t="s">
        <v>10</v>
      </c>
      <c r="D24" s="20"/>
      <c r="E24" s="5">
        <f>D24*B24</f>
        <v>0</v>
      </c>
      <c r="F24" s="4"/>
    </row>
    <row r="25" spans="1:6">
      <c r="A25" t="s">
        <v>16</v>
      </c>
      <c r="B25" s="19">
        <v>1</v>
      </c>
      <c r="C25" s="7" t="s">
        <v>10</v>
      </c>
      <c r="D25" s="20"/>
      <c r="E25" s="5">
        <f>D25*B25</f>
        <v>0</v>
      </c>
      <c r="F25" s="4"/>
    </row>
    <row r="26" spans="1:6">
      <c r="A26" s="24" t="s">
        <v>17</v>
      </c>
      <c r="B26" s="25"/>
      <c r="C26" s="7"/>
      <c r="D26" s="23"/>
      <c r="E26" s="5"/>
      <c r="F26" s="12">
        <f>SUM(E20:E26)</f>
        <v>0</v>
      </c>
    </row>
    <row r="27" spans="1:6">
      <c r="B27" s="25"/>
      <c r="C27" s="7"/>
      <c r="D27" s="23"/>
      <c r="E27" s="5"/>
      <c r="F27" s="12"/>
    </row>
    <row r="28" spans="1:6" ht="13.5" thickBot="1">
      <c r="B28" s="7"/>
      <c r="C28" s="7"/>
      <c r="F28" s="31"/>
    </row>
    <row r="29" spans="1:6">
      <c r="A29" s="4" t="s">
        <v>18</v>
      </c>
      <c r="B29" s="7"/>
      <c r="C29" s="7"/>
      <c r="F29" s="12">
        <f>F11+F17+F26</f>
        <v>0</v>
      </c>
    </row>
    <row r="30" spans="1:6">
      <c r="B30" s="7"/>
      <c r="C30" s="7"/>
    </row>
  </sheetData>
  <mergeCells count="1">
    <mergeCell ref="B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2"/>
  <sheetViews>
    <sheetView zoomScaleNormal="100" zoomScaleSheetLayoutView="100" workbookViewId="0">
      <selection activeCell="F92" sqref="F92"/>
    </sheetView>
  </sheetViews>
  <sheetFormatPr defaultRowHeight="12.75"/>
  <cols>
    <col min="1" max="1" width="64.85546875" bestFit="1" customWidth="1"/>
    <col min="2" max="2" width="9.140625" style="9" customWidth="1"/>
    <col min="3" max="3" width="11.28515625" style="7" bestFit="1" customWidth="1"/>
    <col min="4" max="4" width="14" style="5" customWidth="1"/>
    <col min="5" max="5" width="12.140625" style="5" customWidth="1"/>
    <col min="6" max="6" width="16.5703125" style="4" customWidth="1"/>
    <col min="10" max="10" width="10.28515625" bestFit="1" customWidth="1"/>
    <col min="11" max="11" width="17.28515625" customWidth="1"/>
  </cols>
  <sheetData>
    <row r="1" spans="1:5">
      <c r="A1" s="4" t="s">
        <v>0</v>
      </c>
      <c r="B1" s="32" t="s">
        <v>1</v>
      </c>
      <c r="C1" s="15"/>
      <c r="D1" s="12"/>
      <c r="E1" s="12"/>
    </row>
    <row r="2" spans="1:5">
      <c r="A2" s="13" t="str">
        <f>HO!A2</f>
        <v>xxx</v>
      </c>
      <c r="B2" s="51" t="str">
        <f>HO!B2</f>
        <v>xxx</v>
      </c>
      <c r="C2" s="51"/>
      <c r="D2" s="35"/>
    </row>
    <row r="5" spans="1:5" ht="26.25">
      <c r="A5" s="2" t="s">
        <v>19</v>
      </c>
    </row>
    <row r="7" spans="1:5" ht="39" thickBot="1">
      <c r="A7" s="14" t="s">
        <v>4</v>
      </c>
      <c r="B7" s="14" t="s">
        <v>5</v>
      </c>
      <c r="C7" s="16" t="s">
        <v>6</v>
      </c>
      <c r="D7" s="14" t="s">
        <v>7</v>
      </c>
      <c r="E7" s="14" t="s">
        <v>8</v>
      </c>
    </row>
    <row r="9" spans="1:5">
      <c r="A9" s="1" t="s">
        <v>20</v>
      </c>
    </row>
    <row r="10" spans="1:5">
      <c r="A10" s="13" t="s">
        <v>21</v>
      </c>
      <c r="B10" s="19">
        <v>1</v>
      </c>
      <c r="C10" s="27" t="s">
        <v>10</v>
      </c>
      <c r="D10" s="20"/>
      <c r="E10" s="5">
        <f t="shared" ref="E10:E39" si="0">D10*B10</f>
        <v>0</v>
      </c>
    </row>
    <row r="11" spans="1:5">
      <c r="A11" t="s">
        <v>22</v>
      </c>
      <c r="B11" s="19">
        <v>1</v>
      </c>
      <c r="C11" s="7" t="s">
        <v>23</v>
      </c>
      <c r="D11" s="20"/>
      <c r="E11" s="5">
        <f t="shared" si="0"/>
        <v>0</v>
      </c>
    </row>
    <row r="12" spans="1:5">
      <c r="A12" t="s">
        <v>24</v>
      </c>
      <c r="B12" s="19">
        <v>1</v>
      </c>
      <c r="C12" s="7" t="s">
        <v>10</v>
      </c>
      <c r="D12" s="20"/>
      <c r="E12" s="5">
        <f t="shared" si="0"/>
        <v>0</v>
      </c>
    </row>
    <row r="13" spans="1:5">
      <c r="A13" t="s">
        <v>25</v>
      </c>
      <c r="B13" s="19">
        <v>1</v>
      </c>
      <c r="C13" s="7" t="s">
        <v>10</v>
      </c>
      <c r="D13" s="20"/>
      <c r="E13" s="5">
        <f t="shared" si="0"/>
        <v>0</v>
      </c>
    </row>
    <row r="14" spans="1:5">
      <c r="A14" t="s">
        <v>26</v>
      </c>
      <c r="B14" s="19">
        <v>1</v>
      </c>
      <c r="C14" s="7" t="s">
        <v>10</v>
      </c>
      <c r="D14" s="20"/>
      <c r="E14" s="5">
        <f t="shared" si="0"/>
        <v>0</v>
      </c>
    </row>
    <row r="15" spans="1:5">
      <c r="A15" t="s">
        <v>27</v>
      </c>
      <c r="B15" s="19">
        <v>1</v>
      </c>
      <c r="C15" s="7" t="s">
        <v>10</v>
      </c>
      <c r="D15" s="20"/>
      <c r="E15" s="5">
        <f t="shared" si="0"/>
        <v>0</v>
      </c>
    </row>
    <row r="16" spans="1:5">
      <c r="A16" t="s">
        <v>28</v>
      </c>
      <c r="B16" s="19">
        <v>1</v>
      </c>
      <c r="C16" s="7" t="s">
        <v>10</v>
      </c>
      <c r="D16" s="20"/>
      <c r="E16" s="5">
        <f t="shared" si="0"/>
        <v>0</v>
      </c>
    </row>
    <row r="17" spans="1:5">
      <c r="A17" t="s">
        <v>29</v>
      </c>
      <c r="B17" s="19">
        <v>1</v>
      </c>
      <c r="C17" s="7" t="s">
        <v>10</v>
      </c>
      <c r="D17" s="20"/>
      <c r="E17" s="5">
        <f t="shared" si="0"/>
        <v>0</v>
      </c>
    </row>
    <row r="18" spans="1:5">
      <c r="A18" t="s">
        <v>30</v>
      </c>
      <c r="B18" s="19">
        <v>1</v>
      </c>
      <c r="C18" s="7" t="s">
        <v>10</v>
      </c>
      <c r="D18" s="20"/>
      <c r="E18" s="5">
        <f t="shared" si="0"/>
        <v>0</v>
      </c>
    </row>
    <row r="19" spans="1:5">
      <c r="A19" t="s">
        <v>31</v>
      </c>
      <c r="B19" s="19">
        <v>1</v>
      </c>
      <c r="C19" s="7" t="s">
        <v>10</v>
      </c>
      <c r="D19" s="20"/>
      <c r="E19" s="5">
        <f t="shared" si="0"/>
        <v>0</v>
      </c>
    </row>
    <row r="20" spans="1:5">
      <c r="A20" t="s">
        <v>32</v>
      </c>
      <c r="B20" s="19">
        <v>1</v>
      </c>
      <c r="C20" s="7" t="s">
        <v>10</v>
      </c>
      <c r="D20" s="20"/>
      <c r="E20" s="5">
        <f t="shared" si="0"/>
        <v>0</v>
      </c>
    </row>
    <row r="21" spans="1:5">
      <c r="A21" t="s">
        <v>33</v>
      </c>
      <c r="B21" s="19">
        <v>1</v>
      </c>
      <c r="C21" s="7" t="s">
        <v>10</v>
      </c>
      <c r="D21" s="20"/>
      <c r="E21" s="5">
        <f t="shared" si="0"/>
        <v>0</v>
      </c>
    </row>
    <row r="22" spans="1:5">
      <c r="A22" t="s">
        <v>34</v>
      </c>
      <c r="B22" s="19">
        <v>1</v>
      </c>
      <c r="C22" s="7" t="s">
        <v>10</v>
      </c>
      <c r="D22" s="20"/>
      <c r="E22" s="5">
        <f t="shared" si="0"/>
        <v>0</v>
      </c>
    </row>
    <row r="23" spans="1:5">
      <c r="A23" t="s">
        <v>35</v>
      </c>
      <c r="B23" s="19">
        <v>1</v>
      </c>
      <c r="C23" s="7" t="s">
        <v>10</v>
      </c>
      <c r="D23" s="20"/>
      <c r="E23" s="5">
        <f t="shared" si="0"/>
        <v>0</v>
      </c>
    </row>
    <row r="24" spans="1:5">
      <c r="A24" t="s">
        <v>36</v>
      </c>
      <c r="B24" s="19">
        <v>1</v>
      </c>
      <c r="C24" s="7" t="s">
        <v>10</v>
      </c>
      <c r="D24" s="20"/>
      <c r="E24" s="5">
        <f t="shared" si="0"/>
        <v>0</v>
      </c>
    </row>
    <row r="25" spans="1:5">
      <c r="A25" t="s">
        <v>37</v>
      </c>
      <c r="B25" s="19">
        <v>1</v>
      </c>
      <c r="C25" s="7" t="s">
        <v>10</v>
      </c>
      <c r="D25" s="20"/>
      <c r="E25" s="5">
        <f t="shared" si="0"/>
        <v>0</v>
      </c>
    </row>
    <row r="26" spans="1:5">
      <c r="A26" t="s">
        <v>38</v>
      </c>
      <c r="B26" s="19">
        <v>1</v>
      </c>
      <c r="C26" s="7" t="s">
        <v>10</v>
      </c>
      <c r="D26" s="20"/>
      <c r="E26" s="5">
        <f t="shared" si="0"/>
        <v>0</v>
      </c>
    </row>
    <row r="27" spans="1:5">
      <c r="A27" t="s">
        <v>39</v>
      </c>
      <c r="B27" s="19">
        <v>1</v>
      </c>
      <c r="C27" s="7" t="s">
        <v>40</v>
      </c>
      <c r="D27" s="20"/>
      <c r="E27" s="5">
        <f t="shared" si="0"/>
        <v>0</v>
      </c>
    </row>
    <row r="28" spans="1:5">
      <c r="A28" t="s">
        <v>41</v>
      </c>
      <c r="B28" s="19">
        <v>1</v>
      </c>
      <c r="C28" s="7" t="s">
        <v>10</v>
      </c>
      <c r="D28" s="20"/>
      <c r="E28" s="5">
        <f t="shared" si="0"/>
        <v>0</v>
      </c>
    </row>
    <row r="29" spans="1:5">
      <c r="A29" t="s">
        <v>42</v>
      </c>
      <c r="B29" s="19">
        <v>1</v>
      </c>
      <c r="C29" s="7" t="s">
        <v>43</v>
      </c>
      <c r="D29" s="20"/>
      <c r="E29" s="5">
        <f t="shared" si="0"/>
        <v>0</v>
      </c>
    </row>
    <row r="30" spans="1:5">
      <c r="A30" t="s">
        <v>44</v>
      </c>
      <c r="B30" s="19">
        <v>1</v>
      </c>
      <c r="C30" s="7" t="s">
        <v>45</v>
      </c>
      <c r="D30" s="20"/>
      <c r="E30" s="5">
        <f t="shared" si="0"/>
        <v>0</v>
      </c>
    </row>
    <row r="31" spans="1:5">
      <c r="A31" t="s">
        <v>46</v>
      </c>
      <c r="B31" s="19">
        <v>1</v>
      </c>
      <c r="C31" s="7" t="s">
        <v>47</v>
      </c>
      <c r="D31" s="20"/>
      <c r="E31" s="5">
        <f t="shared" si="0"/>
        <v>0</v>
      </c>
    </row>
    <row r="32" spans="1:5">
      <c r="A32" t="s">
        <v>48</v>
      </c>
      <c r="B32" s="19">
        <v>1</v>
      </c>
      <c r="C32" s="7" t="s">
        <v>43</v>
      </c>
      <c r="D32" s="20"/>
      <c r="E32" s="5">
        <f t="shared" si="0"/>
        <v>0</v>
      </c>
    </row>
    <row r="33" spans="1:7">
      <c r="A33" t="s">
        <v>49</v>
      </c>
      <c r="B33" s="19">
        <v>1</v>
      </c>
      <c r="C33" s="7" t="s">
        <v>50</v>
      </c>
      <c r="D33" s="20"/>
      <c r="E33" s="5">
        <f t="shared" si="0"/>
        <v>0</v>
      </c>
    </row>
    <row r="34" spans="1:7">
      <c r="A34" t="s">
        <v>51</v>
      </c>
      <c r="B34" s="19">
        <v>1</v>
      </c>
      <c r="C34" s="7" t="s">
        <v>52</v>
      </c>
      <c r="D34" s="20"/>
      <c r="E34" s="5">
        <f t="shared" si="0"/>
        <v>0</v>
      </c>
    </row>
    <row r="35" spans="1:7">
      <c r="A35" t="s">
        <v>53</v>
      </c>
      <c r="B35" s="19">
        <v>1</v>
      </c>
      <c r="C35" s="7" t="s">
        <v>54</v>
      </c>
      <c r="D35" s="20"/>
      <c r="E35" s="5">
        <f t="shared" si="0"/>
        <v>0</v>
      </c>
    </row>
    <row r="36" spans="1:7">
      <c r="A36" t="s">
        <v>55</v>
      </c>
      <c r="B36" s="19">
        <v>1</v>
      </c>
      <c r="C36" s="7" t="s">
        <v>23</v>
      </c>
      <c r="D36" s="20"/>
      <c r="E36" s="5">
        <f t="shared" si="0"/>
        <v>0</v>
      </c>
    </row>
    <row r="37" spans="1:7">
      <c r="A37" t="s">
        <v>56</v>
      </c>
      <c r="B37" s="19">
        <v>1</v>
      </c>
      <c r="C37" s="7" t="s">
        <v>43</v>
      </c>
      <c r="D37" s="20"/>
      <c r="E37" s="5">
        <f t="shared" si="0"/>
        <v>0</v>
      </c>
    </row>
    <row r="38" spans="1:7">
      <c r="A38" t="s">
        <v>57</v>
      </c>
      <c r="B38" s="19">
        <v>1</v>
      </c>
      <c r="C38" s="7" t="s">
        <v>58</v>
      </c>
      <c r="D38" s="20"/>
      <c r="E38" s="5">
        <f t="shared" si="0"/>
        <v>0</v>
      </c>
    </row>
    <row r="39" spans="1:7">
      <c r="A39" t="s">
        <v>59</v>
      </c>
      <c r="B39" s="19">
        <v>1</v>
      </c>
      <c r="C39" s="7" t="s">
        <v>58</v>
      </c>
      <c r="D39" s="20"/>
      <c r="E39" s="5">
        <f t="shared" si="0"/>
        <v>0</v>
      </c>
    </row>
    <row r="40" spans="1:7">
      <c r="B40" s="22"/>
      <c r="D40" s="23"/>
      <c r="G40" s="4"/>
    </row>
    <row r="41" spans="1:7">
      <c r="A41" s="4" t="s">
        <v>60</v>
      </c>
      <c r="F41" s="12">
        <f>SUM(E10:E39)</f>
        <v>0</v>
      </c>
    </row>
    <row r="44" spans="1:7">
      <c r="A44" s="1" t="s">
        <v>61</v>
      </c>
    </row>
    <row r="45" spans="1:7">
      <c r="A45" t="s">
        <v>62</v>
      </c>
      <c r="B45" s="19">
        <v>1</v>
      </c>
      <c r="C45" s="7" t="s">
        <v>23</v>
      </c>
      <c r="D45" s="20"/>
      <c r="E45" s="5">
        <f t="shared" ref="E45:E54" si="1">D45*B45</f>
        <v>0</v>
      </c>
    </row>
    <row r="46" spans="1:7" ht="14.25">
      <c r="A46" t="s">
        <v>63</v>
      </c>
      <c r="B46" s="19">
        <v>1</v>
      </c>
      <c r="C46" t="s">
        <v>64</v>
      </c>
      <c r="D46" s="20"/>
      <c r="E46" s="5">
        <f t="shared" si="1"/>
        <v>0</v>
      </c>
    </row>
    <row r="47" spans="1:7">
      <c r="A47" t="s">
        <v>65</v>
      </c>
      <c r="B47" s="19">
        <v>1</v>
      </c>
      <c r="C47" s="7" t="s">
        <v>66</v>
      </c>
      <c r="D47" s="20"/>
      <c r="E47" s="5">
        <f t="shared" si="1"/>
        <v>0</v>
      </c>
    </row>
    <row r="48" spans="1:7">
      <c r="A48" t="s">
        <v>67</v>
      </c>
      <c r="B48" s="19">
        <v>1</v>
      </c>
      <c r="C48" s="7" t="s">
        <v>68</v>
      </c>
      <c r="D48" s="20"/>
      <c r="E48" s="5">
        <f t="shared" si="1"/>
        <v>0</v>
      </c>
    </row>
    <row r="49" spans="1:10">
      <c r="A49" t="s">
        <v>69</v>
      </c>
      <c r="B49" s="19">
        <v>1</v>
      </c>
      <c r="C49" s="7" t="s">
        <v>68</v>
      </c>
      <c r="D49" s="20"/>
      <c r="E49" s="5">
        <f t="shared" si="1"/>
        <v>0</v>
      </c>
    </row>
    <row r="50" spans="1:10">
      <c r="A50" t="s">
        <v>70</v>
      </c>
      <c r="B50" s="19">
        <v>1</v>
      </c>
      <c r="C50" s="7" t="s">
        <v>23</v>
      </c>
      <c r="D50" s="20"/>
      <c r="E50" s="5">
        <f t="shared" si="1"/>
        <v>0</v>
      </c>
    </row>
    <row r="51" spans="1:10">
      <c r="A51" t="s">
        <v>71</v>
      </c>
      <c r="B51" s="19">
        <v>1</v>
      </c>
      <c r="C51" s="7" t="s">
        <v>23</v>
      </c>
      <c r="D51" s="20"/>
      <c r="E51" s="5">
        <f t="shared" si="1"/>
        <v>0</v>
      </c>
    </row>
    <row r="52" spans="1:10">
      <c r="A52" t="s">
        <v>42</v>
      </c>
      <c r="B52" s="19">
        <v>1</v>
      </c>
      <c r="C52" s="7" t="s">
        <v>23</v>
      </c>
      <c r="D52" s="20"/>
      <c r="E52" s="5">
        <f t="shared" si="1"/>
        <v>0</v>
      </c>
    </row>
    <row r="53" spans="1:10">
      <c r="A53" t="s">
        <v>72</v>
      </c>
      <c r="B53" s="19">
        <v>1</v>
      </c>
      <c r="C53" s="7" t="s">
        <v>45</v>
      </c>
      <c r="D53" s="20"/>
      <c r="E53" s="5">
        <f t="shared" si="1"/>
        <v>0</v>
      </c>
    </row>
    <row r="54" spans="1:10">
      <c r="A54" t="s">
        <v>73</v>
      </c>
      <c r="B54" s="19">
        <v>1</v>
      </c>
      <c r="C54" s="7" t="s">
        <v>47</v>
      </c>
      <c r="D54" s="20"/>
      <c r="E54" s="5">
        <f t="shared" si="1"/>
        <v>0</v>
      </c>
    </row>
    <row r="55" spans="1:10">
      <c r="A55" s="6"/>
      <c r="D55"/>
    </row>
    <row r="56" spans="1:10">
      <c r="A56" s="4" t="s">
        <v>74</v>
      </c>
      <c r="D56"/>
      <c r="F56" s="12">
        <f>SUM(E45:E55)</f>
        <v>0</v>
      </c>
    </row>
    <row r="57" spans="1:10">
      <c r="D57"/>
      <c r="I57" s="8" t="s">
        <v>75</v>
      </c>
      <c r="J57" s="5">
        <f>SUM(F56+F41)</f>
        <v>0</v>
      </c>
    </row>
    <row r="58" spans="1:10">
      <c r="D58"/>
      <c r="I58" s="8"/>
      <c r="J58" s="5"/>
    </row>
    <row r="59" spans="1:10">
      <c r="A59" s="1" t="s">
        <v>76</v>
      </c>
      <c r="D59"/>
    </row>
    <row r="60" spans="1:10">
      <c r="A60" t="s">
        <v>62</v>
      </c>
      <c r="B60" s="19">
        <v>1</v>
      </c>
      <c r="C60" s="7" t="s">
        <v>12</v>
      </c>
      <c r="D60" s="20"/>
      <c r="E60" s="5">
        <f t="shared" ref="E60:E73" si="2">D60*B60</f>
        <v>0</v>
      </c>
    </row>
    <row r="61" spans="1:10">
      <c r="A61" t="s">
        <v>77</v>
      </c>
      <c r="B61" s="19">
        <v>1</v>
      </c>
      <c r="C61" s="7" t="s">
        <v>78</v>
      </c>
      <c r="D61" s="20"/>
      <c r="E61" s="5">
        <f t="shared" si="2"/>
        <v>0</v>
      </c>
    </row>
    <row r="62" spans="1:10" s="30" customFormat="1">
      <c r="A62" t="s">
        <v>79</v>
      </c>
      <c r="B62" s="19">
        <v>1</v>
      </c>
      <c r="C62" s="7" t="s">
        <v>78</v>
      </c>
      <c r="D62" s="20"/>
      <c r="E62" s="5">
        <f t="shared" si="2"/>
        <v>0</v>
      </c>
      <c r="F62" s="4"/>
    </row>
    <row r="63" spans="1:10">
      <c r="A63" t="s">
        <v>80</v>
      </c>
      <c r="B63" s="19">
        <v>1</v>
      </c>
      <c r="C63" s="7" t="s">
        <v>78</v>
      </c>
      <c r="D63" s="20"/>
      <c r="E63" s="5">
        <f t="shared" si="2"/>
        <v>0</v>
      </c>
    </row>
    <row r="64" spans="1:10">
      <c r="A64" t="s">
        <v>81</v>
      </c>
      <c r="B64" s="19">
        <v>1</v>
      </c>
      <c r="C64" s="7" t="s">
        <v>78</v>
      </c>
      <c r="D64" s="20"/>
      <c r="E64" s="5">
        <f t="shared" si="2"/>
        <v>0</v>
      </c>
    </row>
    <row r="65" spans="1:11">
      <c r="A65" t="s">
        <v>82</v>
      </c>
      <c r="B65" s="19">
        <v>1</v>
      </c>
      <c r="C65" s="7" t="s">
        <v>78</v>
      </c>
      <c r="D65" s="20"/>
      <c r="E65" s="5">
        <f t="shared" si="2"/>
        <v>0</v>
      </c>
    </row>
    <row r="66" spans="1:11" s="30" customFormat="1">
      <c r="A66" t="s">
        <v>83</v>
      </c>
      <c r="B66" s="19">
        <v>1</v>
      </c>
      <c r="C66" s="7" t="s">
        <v>78</v>
      </c>
      <c r="D66" s="20"/>
      <c r="E66" s="5">
        <f t="shared" si="2"/>
        <v>0</v>
      </c>
      <c r="F66" s="4"/>
    </row>
    <row r="67" spans="1:11" s="30" customFormat="1">
      <c r="A67" t="s">
        <v>84</v>
      </c>
      <c r="B67" s="19">
        <v>1</v>
      </c>
      <c r="C67" s="7" t="s">
        <v>78</v>
      </c>
      <c r="D67" s="20"/>
      <c r="E67" s="5">
        <f t="shared" si="2"/>
        <v>0</v>
      </c>
      <c r="F67" s="4"/>
    </row>
    <row r="68" spans="1:11" s="30" customFormat="1">
      <c r="A68" t="s">
        <v>85</v>
      </c>
      <c r="B68" s="19">
        <v>1</v>
      </c>
      <c r="C68" s="7" t="s">
        <v>78</v>
      </c>
      <c r="D68" s="20"/>
      <c r="E68" s="5">
        <f t="shared" si="2"/>
        <v>0</v>
      </c>
      <c r="F68" s="4"/>
    </row>
    <row r="69" spans="1:11" s="30" customFormat="1">
      <c r="A69" t="s">
        <v>42</v>
      </c>
      <c r="B69" s="19">
        <v>1</v>
      </c>
      <c r="C69" s="7" t="s">
        <v>43</v>
      </c>
      <c r="D69" s="20"/>
      <c r="E69" s="5">
        <f t="shared" si="2"/>
        <v>0</v>
      </c>
      <c r="F69" s="4"/>
    </row>
    <row r="70" spans="1:11">
      <c r="A70" t="s">
        <v>44</v>
      </c>
      <c r="B70" s="19">
        <v>1</v>
      </c>
      <c r="C70" s="7" t="s">
        <v>45</v>
      </c>
      <c r="D70" s="20"/>
      <c r="E70" s="5">
        <f t="shared" si="2"/>
        <v>0</v>
      </c>
    </row>
    <row r="71" spans="1:11">
      <c r="A71" t="s">
        <v>46</v>
      </c>
      <c r="B71" s="19">
        <v>1</v>
      </c>
      <c r="C71" s="7" t="s">
        <v>47</v>
      </c>
      <c r="D71" s="20"/>
      <c r="E71" s="5">
        <f t="shared" si="2"/>
        <v>0</v>
      </c>
    </row>
    <row r="72" spans="1:11">
      <c r="A72" t="s">
        <v>48</v>
      </c>
      <c r="B72" s="19">
        <v>1</v>
      </c>
      <c r="C72" s="7" t="s">
        <v>43</v>
      </c>
      <c r="D72" s="20"/>
      <c r="E72" s="5">
        <f t="shared" si="2"/>
        <v>0</v>
      </c>
    </row>
    <row r="73" spans="1:11">
      <c r="A73" t="s">
        <v>49</v>
      </c>
      <c r="B73" s="19">
        <v>1</v>
      </c>
      <c r="C73" s="7" t="s">
        <v>50</v>
      </c>
      <c r="D73" s="20"/>
      <c r="E73" s="5">
        <f t="shared" si="2"/>
        <v>0</v>
      </c>
    </row>
    <row r="74" spans="1:11">
      <c r="A74" s="13"/>
      <c r="D74"/>
    </row>
    <row r="75" spans="1:11">
      <c r="A75" s="4" t="s">
        <v>86</v>
      </c>
      <c r="D75"/>
      <c r="F75" s="12">
        <f>SUM(E60:E73)</f>
        <v>0</v>
      </c>
    </row>
    <row r="76" spans="1:11">
      <c r="A76" s="4"/>
      <c r="D76"/>
      <c r="F76" s="12"/>
    </row>
    <row r="77" spans="1:11">
      <c r="B77" s="7"/>
      <c r="D77" s="7"/>
      <c r="E77" s="7"/>
      <c r="F77" s="12"/>
    </row>
    <row r="78" spans="1:11">
      <c r="A78" s="1" t="s">
        <v>87</v>
      </c>
      <c r="D78"/>
      <c r="F78" s="12"/>
    </row>
    <row r="79" spans="1:11">
      <c r="A79" t="s">
        <v>62</v>
      </c>
      <c r="B79" s="19">
        <v>1</v>
      </c>
      <c r="C79" s="27" t="s">
        <v>23</v>
      </c>
      <c r="D79" s="20"/>
      <c r="E79" s="5">
        <f>D79*B79</f>
        <v>0</v>
      </c>
      <c r="K79" s="23"/>
    </row>
    <row r="80" spans="1:11">
      <c r="A80" s="3" t="s">
        <v>88</v>
      </c>
      <c r="B80" s="19">
        <v>1</v>
      </c>
      <c r="C80" s="7" t="s">
        <v>89</v>
      </c>
      <c r="D80" s="20"/>
      <c r="E80" s="5">
        <f>D80*B80</f>
        <v>0</v>
      </c>
      <c r="K80" s="23"/>
    </row>
    <row r="81" spans="1:11">
      <c r="A81" s="3"/>
      <c r="B81" s="22"/>
      <c r="D81" s="23"/>
      <c r="K81" s="23"/>
    </row>
    <row r="82" spans="1:11">
      <c r="A82" s="1" t="s">
        <v>90</v>
      </c>
      <c r="D82"/>
      <c r="F82" s="12"/>
    </row>
    <row r="83" spans="1:11">
      <c r="A83" t="s">
        <v>91</v>
      </c>
      <c r="B83" s="19">
        <v>1</v>
      </c>
      <c r="C83" s="27" t="s">
        <v>92</v>
      </c>
      <c r="D83" s="20"/>
      <c r="E83" s="5">
        <f>D83*B83</f>
        <v>0</v>
      </c>
      <c r="K83" s="23"/>
    </row>
    <row r="84" spans="1:11">
      <c r="A84" s="13" t="s">
        <v>93</v>
      </c>
      <c r="B84" s="19">
        <v>1</v>
      </c>
      <c r="C84" s="27" t="s">
        <v>94</v>
      </c>
      <c r="D84" s="20"/>
      <c r="E84" s="5">
        <f>D84*B84</f>
        <v>0</v>
      </c>
      <c r="F84"/>
      <c r="K84" s="23"/>
    </row>
    <row r="85" spans="1:11">
      <c r="A85" t="s">
        <v>244</v>
      </c>
      <c r="B85" s="19">
        <v>1</v>
      </c>
      <c r="C85" s="27" t="s">
        <v>94</v>
      </c>
      <c r="D85" s="20"/>
      <c r="E85" s="5">
        <f>D85*B85</f>
        <v>0</v>
      </c>
      <c r="F85"/>
      <c r="K85" s="23"/>
    </row>
    <row r="86" spans="1:11">
      <c r="A86" s="13" t="s">
        <v>95</v>
      </c>
      <c r="B86" s="19">
        <v>1</v>
      </c>
      <c r="C86" s="27" t="s">
        <v>92</v>
      </c>
      <c r="D86" s="20"/>
      <c r="E86" s="5">
        <f>D86*B86</f>
        <v>0</v>
      </c>
      <c r="F86"/>
      <c r="K86" s="23"/>
    </row>
    <row r="87" spans="1:11">
      <c r="A87" t="s">
        <v>62</v>
      </c>
      <c r="B87" s="19">
        <v>1</v>
      </c>
      <c r="C87" s="7" t="s">
        <v>12</v>
      </c>
      <c r="D87" s="20"/>
      <c r="E87" s="5">
        <f>D87*B87</f>
        <v>0</v>
      </c>
      <c r="K87" s="23"/>
    </row>
    <row r="88" spans="1:11">
      <c r="B88" s="22"/>
      <c r="C88" s="27"/>
      <c r="D88" s="23"/>
      <c r="F88"/>
      <c r="K88" s="23"/>
    </row>
    <row r="89" spans="1:11">
      <c r="A89" s="4" t="s">
        <v>96</v>
      </c>
      <c r="F89" s="12">
        <f>SUM(E79:E88)</f>
        <v>0</v>
      </c>
    </row>
    <row r="91" spans="1:11" ht="13.5" thickBot="1">
      <c r="F91" s="10"/>
    </row>
    <row r="92" spans="1:11">
      <c r="A92" s="4" t="s">
        <v>97</v>
      </c>
      <c r="B92" s="7"/>
      <c r="D92"/>
      <c r="F92" s="28">
        <f>SUM(F9:F89)</f>
        <v>0</v>
      </c>
      <c r="G92" s="4"/>
    </row>
  </sheetData>
  <mergeCells count="1">
    <mergeCell ref="B2:C2"/>
  </mergeCells>
  <phoneticPr fontId="0" type="noConversion"/>
  <pageMargins left="0.64" right="0.24" top="0.31" bottom="0.33" header="0.5" footer="0.5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21"/>
  <sheetViews>
    <sheetView zoomScale="120" zoomScaleNormal="120" zoomScaleSheetLayoutView="100" workbookViewId="0">
      <selection activeCell="F121" sqref="F121"/>
    </sheetView>
  </sheetViews>
  <sheetFormatPr defaultRowHeight="12.75"/>
  <cols>
    <col min="1" max="1" width="68.7109375" customWidth="1"/>
    <col min="2" max="2" width="11.28515625" style="9" bestFit="1" customWidth="1"/>
    <col min="3" max="3" width="10.42578125" style="7" bestFit="1" customWidth="1"/>
    <col min="4" max="4" width="17.42578125" style="5" customWidth="1"/>
    <col min="5" max="5" width="16" style="5" customWidth="1"/>
    <col min="6" max="6" width="17" style="4" customWidth="1"/>
    <col min="10" max="10" width="4.140625" customWidth="1"/>
  </cols>
  <sheetData>
    <row r="1" spans="1:7">
      <c r="A1" s="4" t="s">
        <v>0</v>
      </c>
      <c r="B1" s="42" t="s">
        <v>1</v>
      </c>
      <c r="C1" s="15"/>
      <c r="D1" s="12"/>
      <c r="E1" s="12"/>
    </row>
    <row r="2" spans="1:7">
      <c r="A2" s="13" t="str">
        <f>HO!A2</f>
        <v>xxx</v>
      </c>
      <c r="B2" s="51" t="str">
        <f>HO!B2</f>
        <v>xxx</v>
      </c>
      <c r="C2" s="51"/>
      <c r="D2" s="35"/>
    </row>
    <row r="5" spans="1:7" ht="26.25">
      <c r="A5" s="2" t="s">
        <v>98</v>
      </c>
    </row>
    <row r="7" spans="1:7" ht="39" thickBot="1">
      <c r="A7" s="14" t="s">
        <v>4</v>
      </c>
      <c r="B7" s="14" t="s">
        <v>5</v>
      </c>
      <c r="C7" s="16" t="s">
        <v>6</v>
      </c>
      <c r="D7" s="14" t="s">
        <v>7</v>
      </c>
      <c r="E7" s="14" t="s">
        <v>8</v>
      </c>
    </row>
    <row r="9" spans="1:7">
      <c r="A9" s="1" t="s">
        <v>99</v>
      </c>
    </row>
    <row r="10" spans="1:7">
      <c r="A10" s="6" t="s">
        <v>100</v>
      </c>
    </row>
    <row r="11" spans="1:7">
      <c r="A11" s="13" t="s">
        <v>101</v>
      </c>
      <c r="B11" s="19">
        <v>1</v>
      </c>
      <c r="C11" s="7" t="s">
        <v>10</v>
      </c>
      <c r="D11" s="20"/>
      <c r="E11" s="5">
        <f>D11*B11</f>
        <v>0</v>
      </c>
      <c r="G11" s="39"/>
    </row>
    <row r="12" spans="1:7">
      <c r="A12" s="26" t="s">
        <v>102</v>
      </c>
      <c r="B12" s="19">
        <v>1</v>
      </c>
      <c r="C12" s="7" t="s">
        <v>10</v>
      </c>
      <c r="D12" s="20"/>
      <c r="E12" s="5">
        <f>D12*B12</f>
        <v>0</v>
      </c>
    </row>
    <row r="13" spans="1:7">
      <c r="A13" s="13" t="s">
        <v>103</v>
      </c>
      <c r="B13" s="19">
        <v>1</v>
      </c>
      <c r="C13" s="7" t="s">
        <v>10</v>
      </c>
      <c r="D13" s="20"/>
      <c r="E13" s="5">
        <f>D13*B13</f>
        <v>0</v>
      </c>
    </row>
    <row r="14" spans="1:7">
      <c r="A14" s="13" t="s">
        <v>104</v>
      </c>
      <c r="B14" s="19">
        <v>1</v>
      </c>
      <c r="C14" s="7" t="s">
        <v>10</v>
      </c>
      <c r="D14" s="20"/>
      <c r="E14" s="5">
        <f>D14*B14</f>
        <v>0</v>
      </c>
    </row>
    <row r="15" spans="1:7">
      <c r="A15" s="13" t="s">
        <v>105</v>
      </c>
      <c r="B15" s="19">
        <v>1</v>
      </c>
      <c r="C15" s="7" t="s">
        <v>10</v>
      </c>
      <c r="D15" s="20"/>
      <c r="E15" s="5">
        <f>D15*B15</f>
        <v>0</v>
      </c>
    </row>
    <row r="16" spans="1:7">
      <c r="A16" s="6"/>
      <c r="D16"/>
    </row>
    <row r="17" spans="1:5">
      <c r="A17" s="6" t="s">
        <v>106</v>
      </c>
      <c r="D17"/>
    </row>
    <row r="18" spans="1:5">
      <c r="A18" s="13" t="s">
        <v>107</v>
      </c>
      <c r="B18" s="19">
        <v>1</v>
      </c>
      <c r="C18" s="7" t="s">
        <v>10</v>
      </c>
      <c r="D18" s="20"/>
      <c r="E18" s="5">
        <f t="shared" ref="E18:E43" si="0">D18*B18</f>
        <v>0</v>
      </c>
    </row>
    <row r="19" spans="1:5">
      <c r="A19" s="13" t="s">
        <v>108</v>
      </c>
      <c r="B19" s="19">
        <v>1</v>
      </c>
      <c r="C19" s="7" t="s">
        <v>10</v>
      </c>
      <c r="D19" s="20"/>
      <c r="E19" s="5">
        <f t="shared" si="0"/>
        <v>0</v>
      </c>
    </row>
    <row r="20" spans="1:5">
      <c r="A20" s="13" t="s">
        <v>109</v>
      </c>
      <c r="B20" s="19">
        <v>1</v>
      </c>
      <c r="C20" s="7" t="s">
        <v>10</v>
      </c>
      <c r="D20" s="20"/>
      <c r="E20" s="5">
        <f t="shared" si="0"/>
        <v>0</v>
      </c>
    </row>
    <row r="21" spans="1:5">
      <c r="A21" s="13" t="s">
        <v>110</v>
      </c>
      <c r="B21" s="19">
        <v>1</v>
      </c>
      <c r="C21" s="7" t="s">
        <v>10</v>
      </c>
      <c r="D21" s="20"/>
      <c r="E21" s="5">
        <f t="shared" si="0"/>
        <v>0</v>
      </c>
    </row>
    <row r="22" spans="1:5">
      <c r="A22" s="13" t="s">
        <v>111</v>
      </c>
      <c r="B22" s="19">
        <v>1</v>
      </c>
      <c r="C22" s="7" t="s">
        <v>10</v>
      </c>
      <c r="D22" s="20"/>
      <c r="E22" s="5">
        <f t="shared" si="0"/>
        <v>0</v>
      </c>
    </row>
    <row r="23" spans="1:5">
      <c r="A23" s="13" t="s">
        <v>112</v>
      </c>
      <c r="B23" s="19">
        <v>1</v>
      </c>
      <c r="C23" s="7" t="s">
        <v>10</v>
      </c>
      <c r="D23" s="20"/>
      <c r="E23" s="5">
        <f t="shared" si="0"/>
        <v>0</v>
      </c>
    </row>
    <row r="24" spans="1:5">
      <c r="A24" s="13" t="s">
        <v>113</v>
      </c>
      <c r="B24" s="19">
        <v>1</v>
      </c>
      <c r="C24" s="7" t="s">
        <v>10</v>
      </c>
      <c r="D24" s="20"/>
      <c r="E24" s="5">
        <f t="shared" si="0"/>
        <v>0</v>
      </c>
    </row>
    <row r="25" spans="1:5">
      <c r="A25" s="13" t="s">
        <v>114</v>
      </c>
      <c r="B25" s="19">
        <v>1</v>
      </c>
      <c r="C25" s="7" t="s">
        <v>10</v>
      </c>
      <c r="D25" s="20"/>
      <c r="E25" s="5">
        <f t="shared" si="0"/>
        <v>0</v>
      </c>
    </row>
    <row r="26" spans="1:5">
      <c r="A26" s="13" t="s">
        <v>115</v>
      </c>
      <c r="B26" s="19">
        <v>1</v>
      </c>
      <c r="C26" s="7" t="s">
        <v>10</v>
      </c>
      <c r="D26" s="20"/>
      <c r="E26" s="5">
        <f t="shared" si="0"/>
        <v>0</v>
      </c>
    </row>
    <row r="27" spans="1:5">
      <c r="A27" s="13" t="s">
        <v>116</v>
      </c>
      <c r="B27" s="19">
        <v>1</v>
      </c>
      <c r="C27" s="7" t="s">
        <v>10</v>
      </c>
      <c r="D27" s="20"/>
      <c r="E27" s="5">
        <f t="shared" si="0"/>
        <v>0</v>
      </c>
    </row>
    <row r="28" spans="1:5">
      <c r="A28" s="13" t="s">
        <v>117</v>
      </c>
      <c r="B28" s="43">
        <v>1</v>
      </c>
      <c r="C28" s="7" t="s">
        <v>10</v>
      </c>
      <c r="D28" s="44"/>
      <c r="E28" s="5">
        <f t="shared" si="0"/>
        <v>0</v>
      </c>
    </row>
    <row r="29" spans="1:5">
      <c r="A29" s="13" t="s">
        <v>118</v>
      </c>
      <c r="B29" s="43">
        <v>1</v>
      </c>
      <c r="C29" s="7" t="s">
        <v>10</v>
      </c>
      <c r="D29" s="44"/>
      <c r="E29" s="5">
        <f t="shared" si="0"/>
        <v>0</v>
      </c>
    </row>
    <row r="30" spans="1:5">
      <c r="A30" s="13" t="s">
        <v>119</v>
      </c>
      <c r="B30" s="19">
        <v>1</v>
      </c>
      <c r="C30" s="7" t="s">
        <v>10</v>
      </c>
      <c r="D30" s="20"/>
      <c r="E30" s="5">
        <f t="shared" si="0"/>
        <v>0</v>
      </c>
    </row>
    <row r="31" spans="1:5">
      <c r="A31" s="13" t="s">
        <v>120</v>
      </c>
      <c r="B31" s="19">
        <v>1</v>
      </c>
      <c r="C31" s="7" t="s">
        <v>10</v>
      </c>
      <c r="D31" s="20"/>
      <c r="E31" s="5">
        <f t="shared" si="0"/>
        <v>0</v>
      </c>
    </row>
    <row r="32" spans="1:5">
      <c r="A32" s="13" t="s">
        <v>121</v>
      </c>
      <c r="B32" s="19">
        <v>1</v>
      </c>
      <c r="C32" s="7" t="s">
        <v>10</v>
      </c>
      <c r="D32" s="20"/>
      <c r="E32" s="5">
        <f t="shared" si="0"/>
        <v>0</v>
      </c>
    </row>
    <row r="33" spans="1:5">
      <c r="A33" s="13" t="s">
        <v>122</v>
      </c>
      <c r="B33" s="19">
        <v>1</v>
      </c>
      <c r="C33" s="7" t="s">
        <v>10</v>
      </c>
      <c r="D33" s="20"/>
      <c r="E33" s="5">
        <f t="shared" si="0"/>
        <v>0</v>
      </c>
    </row>
    <row r="34" spans="1:5">
      <c r="A34" s="13" t="s">
        <v>123</v>
      </c>
      <c r="B34" s="19">
        <v>1</v>
      </c>
      <c r="C34" s="7" t="s">
        <v>10</v>
      </c>
      <c r="D34" s="20"/>
      <c r="E34" s="5">
        <f t="shared" si="0"/>
        <v>0</v>
      </c>
    </row>
    <row r="35" spans="1:5">
      <c r="A35" s="13" t="s">
        <v>124</v>
      </c>
      <c r="B35" s="19">
        <v>1</v>
      </c>
      <c r="C35" s="7" t="s">
        <v>10</v>
      </c>
      <c r="D35" s="20"/>
      <c r="E35" s="5">
        <f t="shared" si="0"/>
        <v>0</v>
      </c>
    </row>
    <row r="36" spans="1:5">
      <c r="A36" s="13" t="s">
        <v>125</v>
      </c>
      <c r="B36" s="19">
        <v>1</v>
      </c>
      <c r="C36" s="7" t="s">
        <v>10</v>
      </c>
      <c r="D36" s="20"/>
      <c r="E36" s="5">
        <f t="shared" si="0"/>
        <v>0</v>
      </c>
    </row>
    <row r="37" spans="1:5">
      <c r="A37" s="13" t="s">
        <v>126</v>
      </c>
      <c r="B37" s="19">
        <v>1</v>
      </c>
      <c r="C37" s="7" t="s">
        <v>10</v>
      </c>
      <c r="D37" s="20"/>
      <c r="E37" s="5">
        <f t="shared" si="0"/>
        <v>0</v>
      </c>
    </row>
    <row r="38" spans="1:5">
      <c r="A38" s="13" t="s">
        <v>127</v>
      </c>
      <c r="B38" s="19">
        <v>1</v>
      </c>
      <c r="C38" s="7" t="s">
        <v>10</v>
      </c>
      <c r="D38" s="20"/>
      <c r="E38" s="5">
        <f t="shared" si="0"/>
        <v>0</v>
      </c>
    </row>
    <row r="39" spans="1:5">
      <c r="A39" s="13" t="s">
        <v>128</v>
      </c>
      <c r="B39" s="19">
        <v>1</v>
      </c>
      <c r="C39" s="7" t="s">
        <v>10</v>
      </c>
      <c r="D39" s="20"/>
      <c r="E39" s="5">
        <f t="shared" si="0"/>
        <v>0</v>
      </c>
    </row>
    <row r="40" spans="1:5">
      <c r="A40" s="13" t="s">
        <v>129</v>
      </c>
      <c r="B40" s="19">
        <v>1</v>
      </c>
      <c r="C40" s="7" t="s">
        <v>10</v>
      </c>
      <c r="D40" s="20"/>
      <c r="E40" s="5">
        <f t="shared" si="0"/>
        <v>0</v>
      </c>
    </row>
    <row r="41" spans="1:5">
      <c r="A41" s="13" t="s">
        <v>130</v>
      </c>
      <c r="B41" s="19">
        <v>1</v>
      </c>
      <c r="C41" s="7" t="s">
        <v>10</v>
      </c>
      <c r="D41" s="20"/>
      <c r="E41" s="5">
        <f t="shared" si="0"/>
        <v>0</v>
      </c>
    </row>
    <row r="42" spans="1:5">
      <c r="A42" t="s">
        <v>131</v>
      </c>
      <c r="B42" s="19">
        <v>1</v>
      </c>
      <c r="C42" s="7" t="s">
        <v>132</v>
      </c>
      <c r="D42" s="20"/>
      <c r="E42" s="5">
        <f t="shared" si="0"/>
        <v>0</v>
      </c>
    </row>
    <row r="43" spans="1:5">
      <c r="A43" s="26" t="s">
        <v>133</v>
      </c>
      <c r="B43" s="19">
        <v>1</v>
      </c>
      <c r="C43" s="7" t="s">
        <v>10</v>
      </c>
      <c r="D43" s="20"/>
      <c r="E43" s="5">
        <f t="shared" si="0"/>
        <v>0</v>
      </c>
    </row>
    <row r="44" spans="1:5">
      <c r="A44" s="13"/>
      <c r="B44" s="13"/>
      <c r="C44" s="13"/>
      <c r="D44" s="13"/>
      <c r="E44" s="13"/>
    </row>
    <row r="45" spans="1:5">
      <c r="A45" s="6" t="s">
        <v>134</v>
      </c>
      <c r="B45" s="13"/>
      <c r="C45" s="13"/>
      <c r="D45" s="13"/>
      <c r="E45" s="13"/>
    </row>
    <row r="46" spans="1:5">
      <c r="A46" s="13" t="s">
        <v>135</v>
      </c>
      <c r="B46" s="19">
        <v>1</v>
      </c>
      <c r="C46" s="7" t="s">
        <v>10</v>
      </c>
      <c r="D46" s="20"/>
      <c r="E46" s="5">
        <f t="shared" ref="E46:E53" si="1">D46*B46</f>
        <v>0</v>
      </c>
    </row>
    <row r="47" spans="1:5">
      <c r="A47" s="13" t="s">
        <v>136</v>
      </c>
      <c r="B47" s="19">
        <v>1</v>
      </c>
      <c r="C47" s="7" t="s">
        <v>10</v>
      </c>
      <c r="D47" s="20"/>
      <c r="E47" s="5">
        <f t="shared" si="1"/>
        <v>0</v>
      </c>
    </row>
    <row r="48" spans="1:5">
      <c r="A48" s="13" t="s">
        <v>245</v>
      </c>
      <c r="B48" s="19">
        <v>1</v>
      </c>
      <c r="C48" s="7" t="s">
        <v>10</v>
      </c>
      <c r="D48" s="20"/>
      <c r="E48" s="5">
        <f t="shared" si="1"/>
        <v>0</v>
      </c>
    </row>
    <row r="49" spans="1:5">
      <c r="A49" s="13" t="s">
        <v>246</v>
      </c>
      <c r="B49" s="19">
        <v>1</v>
      </c>
      <c r="C49" s="7" t="s">
        <v>10</v>
      </c>
      <c r="D49" s="20"/>
      <c r="E49" s="5">
        <f t="shared" si="1"/>
        <v>0</v>
      </c>
    </row>
    <row r="50" spans="1:5">
      <c r="A50" s="13" t="s">
        <v>247</v>
      </c>
      <c r="B50" s="19">
        <v>1</v>
      </c>
      <c r="C50" s="7" t="s">
        <v>10</v>
      </c>
      <c r="D50" s="20"/>
      <c r="E50" s="5">
        <f t="shared" si="1"/>
        <v>0</v>
      </c>
    </row>
    <row r="51" spans="1:5">
      <c r="A51" s="13" t="s">
        <v>248</v>
      </c>
      <c r="B51" s="19">
        <v>1</v>
      </c>
      <c r="C51" s="7" t="s">
        <v>10</v>
      </c>
      <c r="D51" s="20"/>
      <c r="E51" s="5">
        <f t="shared" si="1"/>
        <v>0</v>
      </c>
    </row>
    <row r="52" spans="1:5">
      <c r="A52" s="13" t="s">
        <v>137</v>
      </c>
      <c r="B52" s="19">
        <v>1</v>
      </c>
      <c r="C52" s="27" t="s">
        <v>10</v>
      </c>
      <c r="D52" s="20"/>
      <c r="E52" s="5">
        <f t="shared" si="1"/>
        <v>0</v>
      </c>
    </row>
    <row r="53" spans="1:5">
      <c r="A53" t="s">
        <v>138</v>
      </c>
      <c r="B53" s="19">
        <v>1</v>
      </c>
      <c r="C53" s="7" t="s">
        <v>132</v>
      </c>
      <c r="D53" s="20"/>
      <c r="E53" s="5">
        <f t="shared" si="1"/>
        <v>0</v>
      </c>
    </row>
    <row r="54" spans="1:5">
      <c r="D54"/>
    </row>
    <row r="55" spans="1:5">
      <c r="A55" s="6" t="s">
        <v>139</v>
      </c>
      <c r="B55" s="13"/>
      <c r="C55" s="13"/>
      <c r="D55" s="13"/>
      <c r="E55" s="13"/>
    </row>
    <row r="56" spans="1:5">
      <c r="A56" s="13" t="s">
        <v>140</v>
      </c>
      <c r="B56" s="19">
        <v>1</v>
      </c>
      <c r="C56" s="7" t="s">
        <v>10</v>
      </c>
      <c r="D56" s="20"/>
      <c r="E56" s="5">
        <f>D56*B56</f>
        <v>0</v>
      </c>
    </row>
    <row r="57" spans="1:5">
      <c r="A57" s="13" t="s">
        <v>141</v>
      </c>
      <c r="B57" s="19">
        <v>1</v>
      </c>
      <c r="C57" s="7" t="s">
        <v>10</v>
      </c>
      <c r="D57" s="20"/>
      <c r="E57" s="5">
        <f>D57*B57</f>
        <v>0</v>
      </c>
    </row>
    <row r="58" spans="1:5">
      <c r="A58" s="13" t="s">
        <v>116</v>
      </c>
      <c r="B58" s="19">
        <v>1</v>
      </c>
      <c r="C58" s="7" t="s">
        <v>10</v>
      </c>
      <c r="D58" s="20"/>
      <c r="E58" s="5">
        <f>D58*B58</f>
        <v>0</v>
      </c>
    </row>
    <row r="59" spans="1:5">
      <c r="A59" s="13" t="s">
        <v>103</v>
      </c>
      <c r="B59" s="19">
        <v>1</v>
      </c>
      <c r="C59" s="7" t="s">
        <v>10</v>
      </c>
      <c r="D59" s="20"/>
      <c r="E59" s="5">
        <f>D59*B59</f>
        <v>0</v>
      </c>
    </row>
    <row r="61" spans="1:5">
      <c r="A61" s="6" t="s">
        <v>142</v>
      </c>
      <c r="B61" s="13"/>
      <c r="C61" s="13"/>
      <c r="D61" s="13"/>
      <c r="E61" s="13"/>
    </row>
    <row r="62" spans="1:5">
      <c r="A62" s="13" t="s">
        <v>110</v>
      </c>
      <c r="B62" s="19">
        <v>1</v>
      </c>
      <c r="C62" s="7" t="s">
        <v>10</v>
      </c>
      <c r="D62" s="20"/>
      <c r="E62" s="5">
        <f t="shared" ref="E62:E85" si="2">D62*B62</f>
        <v>0</v>
      </c>
    </row>
    <row r="63" spans="1:5">
      <c r="A63" s="13" t="s">
        <v>111</v>
      </c>
      <c r="B63" s="19">
        <v>1</v>
      </c>
      <c r="C63" s="7" t="s">
        <v>10</v>
      </c>
      <c r="D63" s="20"/>
      <c r="E63" s="5">
        <f t="shared" si="2"/>
        <v>0</v>
      </c>
    </row>
    <row r="64" spans="1:5">
      <c r="A64" s="13" t="s">
        <v>143</v>
      </c>
      <c r="B64" s="19">
        <v>1</v>
      </c>
      <c r="C64" s="7" t="s">
        <v>10</v>
      </c>
      <c r="D64" s="20"/>
      <c r="E64" s="5">
        <f t="shared" si="2"/>
        <v>0</v>
      </c>
    </row>
    <row r="65" spans="1:5">
      <c r="A65" s="13" t="s">
        <v>114</v>
      </c>
      <c r="B65" s="19">
        <v>1</v>
      </c>
      <c r="C65" s="7" t="s">
        <v>10</v>
      </c>
      <c r="D65" s="20"/>
      <c r="E65" s="5">
        <f t="shared" si="2"/>
        <v>0</v>
      </c>
    </row>
    <row r="66" spans="1:5">
      <c r="A66" s="13" t="s">
        <v>115</v>
      </c>
      <c r="B66" s="19">
        <v>1</v>
      </c>
      <c r="C66" s="7" t="s">
        <v>10</v>
      </c>
      <c r="D66" s="20"/>
      <c r="E66" s="5">
        <f t="shared" si="2"/>
        <v>0</v>
      </c>
    </row>
    <row r="67" spans="1:5">
      <c r="A67" s="13" t="s">
        <v>116</v>
      </c>
      <c r="B67" s="19">
        <v>1</v>
      </c>
      <c r="C67" s="7" t="s">
        <v>10</v>
      </c>
      <c r="D67" s="20"/>
      <c r="E67" s="5">
        <f t="shared" si="2"/>
        <v>0</v>
      </c>
    </row>
    <row r="68" spans="1:5">
      <c r="A68" s="13" t="s">
        <v>117</v>
      </c>
      <c r="B68" s="19">
        <v>1</v>
      </c>
      <c r="C68" s="7" t="s">
        <v>10</v>
      </c>
      <c r="D68" s="20"/>
      <c r="E68" s="5">
        <f t="shared" si="2"/>
        <v>0</v>
      </c>
    </row>
    <row r="69" spans="1:5">
      <c r="A69" s="13" t="s">
        <v>144</v>
      </c>
      <c r="B69" s="19">
        <v>1</v>
      </c>
      <c r="C69" s="7" t="s">
        <v>10</v>
      </c>
      <c r="D69" s="20"/>
      <c r="E69" s="5">
        <f t="shared" si="2"/>
        <v>0</v>
      </c>
    </row>
    <row r="70" spans="1:5">
      <c r="A70" s="13" t="s">
        <v>120</v>
      </c>
      <c r="B70" s="19">
        <v>1</v>
      </c>
      <c r="C70" s="7" t="s">
        <v>10</v>
      </c>
      <c r="D70" s="20"/>
      <c r="E70" s="5">
        <f t="shared" si="2"/>
        <v>0</v>
      </c>
    </row>
    <row r="71" spans="1:5">
      <c r="A71" s="13" t="s">
        <v>121</v>
      </c>
      <c r="B71" s="19">
        <v>1</v>
      </c>
      <c r="C71" s="7" t="s">
        <v>10</v>
      </c>
      <c r="D71" s="20"/>
      <c r="E71" s="5">
        <f t="shared" si="2"/>
        <v>0</v>
      </c>
    </row>
    <row r="72" spans="1:5">
      <c r="A72" s="13" t="s">
        <v>145</v>
      </c>
      <c r="B72" s="19">
        <v>1</v>
      </c>
      <c r="C72" s="7" t="s">
        <v>10</v>
      </c>
      <c r="D72" s="20"/>
      <c r="E72" s="5">
        <f t="shared" si="2"/>
        <v>0</v>
      </c>
    </row>
    <row r="73" spans="1:5">
      <c r="A73" s="13" t="s">
        <v>126</v>
      </c>
      <c r="B73" s="19">
        <v>1</v>
      </c>
      <c r="C73" s="7" t="s">
        <v>10</v>
      </c>
      <c r="D73" s="20"/>
      <c r="E73" s="5">
        <f t="shared" si="2"/>
        <v>0</v>
      </c>
    </row>
    <row r="74" spans="1:5">
      <c r="A74" s="13" t="s">
        <v>146</v>
      </c>
      <c r="B74" s="19">
        <v>1</v>
      </c>
      <c r="C74" s="7" t="s">
        <v>10</v>
      </c>
      <c r="D74" s="20"/>
      <c r="E74" s="5">
        <f t="shared" si="2"/>
        <v>0</v>
      </c>
    </row>
    <row r="75" spans="1:5">
      <c r="A75" s="13" t="s">
        <v>147</v>
      </c>
      <c r="B75" s="19">
        <v>1</v>
      </c>
      <c r="C75" s="7" t="s">
        <v>10</v>
      </c>
      <c r="D75" s="20"/>
      <c r="E75" s="5">
        <f t="shared" si="2"/>
        <v>0</v>
      </c>
    </row>
    <row r="76" spans="1:5">
      <c r="A76" s="13" t="s">
        <v>125</v>
      </c>
      <c r="B76" s="19">
        <v>1</v>
      </c>
      <c r="C76" s="7" t="s">
        <v>10</v>
      </c>
      <c r="D76" s="20"/>
      <c r="E76" s="5">
        <f t="shared" si="2"/>
        <v>0</v>
      </c>
    </row>
    <row r="77" spans="1:5">
      <c r="A77" s="13" t="s">
        <v>148</v>
      </c>
      <c r="B77" s="19">
        <v>1</v>
      </c>
      <c r="C77" s="7" t="s">
        <v>10</v>
      </c>
      <c r="D77" s="20"/>
      <c r="E77" s="5">
        <f t="shared" si="2"/>
        <v>0</v>
      </c>
    </row>
    <row r="78" spans="1:5">
      <c r="A78" s="13" t="s">
        <v>149</v>
      </c>
      <c r="B78" s="19">
        <v>1</v>
      </c>
      <c r="C78" s="7" t="s">
        <v>10</v>
      </c>
      <c r="D78" s="20"/>
      <c r="E78" s="5">
        <f t="shared" si="2"/>
        <v>0</v>
      </c>
    </row>
    <row r="79" spans="1:5">
      <c r="A79" s="13" t="s">
        <v>150</v>
      </c>
      <c r="B79" s="19">
        <v>1</v>
      </c>
      <c r="C79" s="7" t="s">
        <v>10</v>
      </c>
      <c r="D79" s="20"/>
      <c r="E79" s="5">
        <f t="shared" si="2"/>
        <v>0</v>
      </c>
    </row>
    <row r="80" spans="1:5">
      <c r="A80" s="13" t="s">
        <v>151</v>
      </c>
      <c r="B80" s="19">
        <v>1</v>
      </c>
      <c r="C80" s="7" t="s">
        <v>10</v>
      </c>
      <c r="D80" s="20"/>
      <c r="E80" s="5">
        <f t="shared" si="2"/>
        <v>0</v>
      </c>
    </row>
    <row r="81" spans="1:6">
      <c r="A81" s="13" t="s">
        <v>152</v>
      </c>
      <c r="B81" s="19">
        <v>1</v>
      </c>
      <c r="C81" s="7" t="s">
        <v>10</v>
      </c>
      <c r="D81" s="20"/>
      <c r="E81" s="5">
        <f t="shared" si="2"/>
        <v>0</v>
      </c>
    </row>
    <row r="82" spans="1:6" ht="25.5">
      <c r="A82" s="29" t="s">
        <v>153</v>
      </c>
      <c r="B82" s="19">
        <v>1</v>
      </c>
      <c r="C82" s="7" t="s">
        <v>10</v>
      </c>
      <c r="D82" s="20"/>
      <c r="E82" s="5">
        <f t="shared" si="2"/>
        <v>0</v>
      </c>
    </row>
    <row r="83" spans="1:6">
      <c r="A83" s="13" t="s">
        <v>129</v>
      </c>
      <c r="B83" s="19">
        <v>1</v>
      </c>
      <c r="C83" s="7" t="s">
        <v>10</v>
      </c>
      <c r="D83" s="20"/>
      <c r="E83" s="5">
        <f t="shared" si="2"/>
        <v>0</v>
      </c>
    </row>
    <row r="84" spans="1:6">
      <c r="A84" s="13" t="s">
        <v>130</v>
      </c>
      <c r="B84" s="19">
        <v>1</v>
      </c>
      <c r="C84" s="7" t="s">
        <v>10</v>
      </c>
      <c r="D84" s="20"/>
      <c r="E84" s="5">
        <f t="shared" si="2"/>
        <v>0</v>
      </c>
    </row>
    <row r="85" spans="1:6">
      <c r="A85" s="13" t="s">
        <v>154</v>
      </c>
      <c r="B85" s="19">
        <v>1</v>
      </c>
      <c r="C85" s="7" t="s">
        <v>10</v>
      </c>
      <c r="D85" s="20"/>
      <c r="E85" s="5">
        <f t="shared" si="2"/>
        <v>0</v>
      </c>
    </row>
    <row r="86" spans="1:6">
      <c r="A86" s="26"/>
      <c r="B86" s="22"/>
      <c r="D86" s="23"/>
    </row>
    <row r="87" spans="1:6">
      <c r="A87" s="4" t="s">
        <v>155</v>
      </c>
      <c r="D87"/>
      <c r="F87" s="12">
        <f>SUM(E11:E85)</f>
        <v>0</v>
      </c>
    </row>
    <row r="88" spans="1:6">
      <c r="A88" s="4"/>
      <c r="D88"/>
      <c r="F88" s="12"/>
    </row>
    <row r="89" spans="1:6">
      <c r="A89" s="4"/>
      <c r="D89"/>
      <c r="F89" s="12"/>
    </row>
    <row r="90" spans="1:6">
      <c r="A90" s="1" t="s">
        <v>156</v>
      </c>
      <c r="D90"/>
    </row>
    <row r="91" spans="1:6">
      <c r="A91" s="6" t="s">
        <v>157</v>
      </c>
      <c r="D91"/>
    </row>
    <row r="92" spans="1:6">
      <c r="A92" s="13" t="s">
        <v>158</v>
      </c>
      <c r="B92" s="19">
        <v>1</v>
      </c>
      <c r="C92" s="7" t="s">
        <v>10</v>
      </c>
      <c r="D92" s="20"/>
      <c r="E92" s="5">
        <f t="shared" ref="E92:E102" si="3">D92*B92</f>
        <v>0</v>
      </c>
    </row>
    <row r="93" spans="1:6" ht="13.5" customHeight="1">
      <c r="A93" s="13" t="s">
        <v>129</v>
      </c>
      <c r="B93" s="19">
        <v>1</v>
      </c>
      <c r="C93" s="7" t="s">
        <v>10</v>
      </c>
      <c r="D93" s="20"/>
      <c r="E93" s="5">
        <f t="shared" si="3"/>
        <v>0</v>
      </c>
    </row>
    <row r="94" spans="1:6">
      <c r="A94" s="13" t="s">
        <v>130</v>
      </c>
      <c r="B94" s="19">
        <v>1</v>
      </c>
      <c r="C94" s="7" t="s">
        <v>10</v>
      </c>
      <c r="D94" s="20"/>
      <c r="E94" s="5">
        <f t="shared" si="3"/>
        <v>0</v>
      </c>
    </row>
    <row r="95" spans="1:6">
      <c r="A95" s="26" t="s">
        <v>159</v>
      </c>
      <c r="B95" s="19">
        <v>1</v>
      </c>
      <c r="C95" s="7" t="s">
        <v>10</v>
      </c>
      <c r="D95" s="20"/>
      <c r="E95" s="5">
        <f t="shared" si="3"/>
        <v>0</v>
      </c>
    </row>
    <row r="96" spans="1:6">
      <c r="A96" s="26" t="s">
        <v>160</v>
      </c>
      <c r="B96" s="19">
        <v>1</v>
      </c>
      <c r="C96" s="7" t="s">
        <v>10</v>
      </c>
      <c r="D96" s="20"/>
      <c r="E96" s="5">
        <f t="shared" si="3"/>
        <v>0</v>
      </c>
    </row>
    <row r="97" spans="1:6">
      <c r="A97" s="26" t="s">
        <v>161</v>
      </c>
      <c r="B97" s="19">
        <v>1</v>
      </c>
      <c r="C97" s="7" t="s">
        <v>10</v>
      </c>
      <c r="D97" s="20"/>
      <c r="E97" s="5">
        <f t="shared" si="3"/>
        <v>0</v>
      </c>
    </row>
    <row r="98" spans="1:6">
      <c r="A98" s="26" t="s">
        <v>162</v>
      </c>
      <c r="B98" s="19">
        <v>1</v>
      </c>
      <c r="C98" s="7" t="s">
        <v>10</v>
      </c>
      <c r="D98" s="20"/>
      <c r="E98" s="5">
        <f t="shared" si="3"/>
        <v>0</v>
      </c>
    </row>
    <row r="99" spans="1:6">
      <c r="A99" s="13" t="s">
        <v>163</v>
      </c>
      <c r="B99" s="19">
        <v>1</v>
      </c>
      <c r="C99" s="7" t="s">
        <v>10</v>
      </c>
      <c r="D99" s="20"/>
      <c r="E99" s="5">
        <f t="shared" si="3"/>
        <v>0</v>
      </c>
    </row>
    <row r="100" spans="1:6">
      <c r="A100" s="13" t="s">
        <v>164</v>
      </c>
      <c r="B100" s="19">
        <v>1</v>
      </c>
      <c r="C100" s="7" t="s">
        <v>10</v>
      </c>
      <c r="D100" s="20"/>
      <c r="E100" s="5">
        <f t="shared" si="3"/>
        <v>0</v>
      </c>
    </row>
    <row r="101" spans="1:6">
      <c r="A101" s="26" t="s">
        <v>133</v>
      </c>
      <c r="B101" s="19">
        <v>1</v>
      </c>
      <c r="C101" s="7" t="s">
        <v>10</v>
      </c>
      <c r="D101" s="20"/>
      <c r="E101" s="5">
        <f t="shared" si="3"/>
        <v>0</v>
      </c>
    </row>
    <row r="102" spans="1:6">
      <c r="A102" s="13" t="s">
        <v>165</v>
      </c>
      <c r="B102" s="19">
        <v>1</v>
      </c>
      <c r="C102" s="7" t="s">
        <v>10</v>
      </c>
      <c r="D102" s="20"/>
      <c r="E102" s="5">
        <f t="shared" si="3"/>
        <v>0</v>
      </c>
    </row>
    <row r="103" spans="1:6">
      <c r="A103" s="13" t="s">
        <v>166</v>
      </c>
      <c r="B103" s="19">
        <v>1</v>
      </c>
      <c r="C103" s="7" t="s">
        <v>10</v>
      </c>
      <c r="D103" s="20"/>
      <c r="E103" s="5">
        <f t="shared" ref="E103:E108" si="4">D103*B103</f>
        <v>0</v>
      </c>
    </row>
    <row r="104" spans="1:6">
      <c r="A104" s="13" t="s">
        <v>167</v>
      </c>
      <c r="B104" s="19">
        <v>1</v>
      </c>
      <c r="C104" s="7" t="s">
        <v>10</v>
      </c>
      <c r="D104" s="20"/>
      <c r="E104" s="5">
        <f t="shared" si="4"/>
        <v>0</v>
      </c>
    </row>
    <row r="105" spans="1:6">
      <c r="A105" s="13" t="s">
        <v>168</v>
      </c>
      <c r="B105" s="19">
        <v>1</v>
      </c>
      <c r="C105" s="7" t="s">
        <v>10</v>
      </c>
      <c r="D105" s="20"/>
      <c r="E105" s="5">
        <f t="shared" si="4"/>
        <v>0</v>
      </c>
    </row>
    <row r="106" spans="1:6">
      <c r="A106" s="13" t="s">
        <v>169</v>
      </c>
      <c r="B106" s="19">
        <v>1</v>
      </c>
      <c r="C106" s="7" t="s">
        <v>10</v>
      </c>
      <c r="D106" s="20"/>
      <c r="E106" s="5">
        <f t="shared" si="4"/>
        <v>0</v>
      </c>
    </row>
    <row r="107" spans="1:6">
      <c r="A107" s="13" t="s">
        <v>170</v>
      </c>
      <c r="B107" s="19">
        <v>1</v>
      </c>
      <c r="C107" s="7" t="s">
        <v>10</v>
      </c>
      <c r="D107" s="20"/>
      <c r="E107" s="5">
        <f t="shared" si="4"/>
        <v>0</v>
      </c>
    </row>
    <row r="108" spans="1:6">
      <c r="A108" t="s">
        <v>171</v>
      </c>
      <c r="B108" s="19">
        <v>1</v>
      </c>
      <c r="C108" s="7" t="s">
        <v>132</v>
      </c>
      <c r="D108" s="20"/>
      <c r="E108" s="5">
        <f t="shared" si="4"/>
        <v>0</v>
      </c>
    </row>
    <row r="109" spans="1:6">
      <c r="A109" s="6"/>
    </row>
    <row r="110" spans="1:6">
      <c r="A110" s="4" t="s">
        <v>172</v>
      </c>
      <c r="F110" s="12">
        <f>SUM(E92:E108)</f>
        <v>0</v>
      </c>
    </row>
    <row r="111" spans="1:6">
      <c r="A111" s="4"/>
      <c r="F111" s="12"/>
    </row>
    <row r="112" spans="1:6">
      <c r="A112" s="4"/>
      <c r="F112" s="12"/>
    </row>
    <row r="113" spans="1:13" ht="13.5" thickBot="1">
      <c r="A113" s="1" t="s">
        <v>173</v>
      </c>
      <c r="B113" s="11" t="s">
        <v>174</v>
      </c>
      <c r="D113" s="17"/>
      <c r="F113" s="12"/>
      <c r="M113" s="13"/>
    </row>
    <row r="114" spans="1:13">
      <c r="A114" s="13" t="s">
        <v>175</v>
      </c>
      <c r="B114" s="21"/>
      <c r="C114" s="7" t="s">
        <v>176</v>
      </c>
      <c r="D114" s="20"/>
      <c r="E114" s="5">
        <f>D114*B114</f>
        <v>0</v>
      </c>
      <c r="F114" s="12"/>
    </row>
    <row r="115" spans="1:13">
      <c r="A115" s="13" t="s">
        <v>177</v>
      </c>
      <c r="B115" s="21"/>
      <c r="C115" s="7" t="s">
        <v>176</v>
      </c>
      <c r="D115" s="20"/>
      <c r="E115" s="5">
        <f>D115*B115</f>
        <v>0</v>
      </c>
      <c r="F115" s="12"/>
    </row>
    <row r="116" spans="1:13">
      <c r="A116" s="13" t="s">
        <v>178</v>
      </c>
      <c r="B116" s="21"/>
      <c r="C116" s="7" t="s">
        <v>176</v>
      </c>
      <c r="D116" s="20"/>
      <c r="E116" s="5">
        <f>D116*B116</f>
        <v>0</v>
      </c>
      <c r="F116" s="12"/>
    </row>
    <row r="117" spans="1:13">
      <c r="A117" s="13" t="s">
        <v>179</v>
      </c>
      <c r="B117" s="21"/>
      <c r="C117" s="7" t="s">
        <v>176</v>
      </c>
      <c r="D117" s="20"/>
      <c r="E117" s="5">
        <f>D117*B117</f>
        <v>0</v>
      </c>
      <c r="F117" s="12"/>
    </row>
    <row r="118" spans="1:13">
      <c r="A118" s="4"/>
      <c r="F118" s="12"/>
    </row>
    <row r="119" spans="1:13">
      <c r="A119" s="4" t="s">
        <v>180</v>
      </c>
      <c r="F119" s="12">
        <f>SUM(E114:E117)</f>
        <v>0</v>
      </c>
    </row>
    <row r="120" spans="1:13" ht="13.5" thickBot="1"/>
    <row r="121" spans="1:13">
      <c r="A121" s="4" t="s">
        <v>181</v>
      </c>
      <c r="B121" s="7"/>
      <c r="D121"/>
      <c r="F121" s="28">
        <f>SUM(F9:F119)</f>
        <v>0</v>
      </c>
    </row>
  </sheetData>
  <mergeCells count="1">
    <mergeCell ref="B2:C2"/>
  </mergeCells>
  <phoneticPr fontId="0" type="noConversion"/>
  <pageMargins left="0.74803149606299213" right="0.39370078740157483" top="0.47244094488188981" bottom="0.43307086614173229" header="0.35433070866141736" footer="0.27559055118110237"/>
  <pageSetup paperSize="9" scale="64" fitToHeight="0" orientation="portrait" r:id="rId1"/>
  <headerFooter alignWithMargins="0"/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2"/>
  <sheetViews>
    <sheetView topLeftCell="A17" zoomScaleNormal="100" zoomScaleSheetLayoutView="100" workbookViewId="0">
      <selection activeCell="F52" sqref="F52"/>
    </sheetView>
  </sheetViews>
  <sheetFormatPr defaultRowHeight="12.75"/>
  <cols>
    <col min="1" max="1" width="62" bestFit="1" customWidth="1"/>
    <col min="2" max="2" width="20.85546875" customWidth="1"/>
    <col min="3" max="3" width="8.42578125" bestFit="1" customWidth="1"/>
    <col min="4" max="4" width="15.85546875" customWidth="1"/>
    <col min="5" max="5" width="18.5703125" bestFit="1" customWidth="1"/>
    <col min="6" max="6" width="13.7109375" customWidth="1"/>
  </cols>
  <sheetData>
    <row r="1" spans="1:8">
      <c r="A1" s="4" t="s">
        <v>0</v>
      </c>
      <c r="B1" s="4" t="s">
        <v>1</v>
      </c>
      <c r="C1" s="4"/>
      <c r="D1" s="4"/>
      <c r="E1" s="4"/>
    </row>
    <row r="2" spans="1:8">
      <c r="A2" s="13" t="str">
        <f>HO!A2</f>
        <v>xxx</v>
      </c>
      <c r="B2" s="51" t="str">
        <f>HO!B2</f>
        <v>xxx</v>
      </c>
      <c r="C2" s="51"/>
      <c r="D2" s="36"/>
    </row>
    <row r="5" spans="1:8" ht="26.25">
      <c r="A5" s="2" t="s">
        <v>182</v>
      </c>
      <c r="B5" s="7"/>
      <c r="C5" s="7"/>
    </row>
    <row r="6" spans="1:8">
      <c r="B6" s="7"/>
      <c r="C6" s="7"/>
    </row>
    <row r="7" spans="1:8" ht="26.25" thickBot="1">
      <c r="A7" s="14" t="s">
        <v>4</v>
      </c>
      <c r="B7" s="14" t="s">
        <v>5</v>
      </c>
      <c r="C7" s="16" t="s">
        <v>6</v>
      </c>
      <c r="D7" s="14" t="s">
        <v>7</v>
      </c>
      <c r="E7" s="14" t="s">
        <v>8</v>
      </c>
    </row>
    <row r="8" spans="1:8">
      <c r="A8" s="17"/>
      <c r="B8" s="17"/>
      <c r="C8" s="18"/>
      <c r="D8" s="17"/>
      <c r="E8" s="17"/>
    </row>
    <row r="9" spans="1:8">
      <c r="A9" s="1" t="s">
        <v>183</v>
      </c>
      <c r="E9" s="5"/>
    </row>
    <row r="10" spans="1:8">
      <c r="A10" t="s">
        <v>184</v>
      </c>
      <c r="B10" s="19">
        <v>1</v>
      </c>
      <c r="C10" s="7" t="s">
        <v>185</v>
      </c>
      <c r="D10" s="20"/>
      <c r="E10" s="5">
        <f>D10*B10</f>
        <v>0</v>
      </c>
      <c r="F10" s="13"/>
      <c r="H10" s="4"/>
    </row>
    <row r="11" spans="1:8">
      <c r="A11" t="s">
        <v>186</v>
      </c>
      <c r="B11" s="19">
        <v>1</v>
      </c>
      <c r="C11" s="7" t="s">
        <v>185</v>
      </c>
      <c r="D11" s="20"/>
      <c r="E11" s="5">
        <f>D11*B11</f>
        <v>0</v>
      </c>
    </row>
    <row r="12" spans="1:8">
      <c r="A12" s="13" t="s">
        <v>187</v>
      </c>
      <c r="B12" s="19">
        <v>1</v>
      </c>
      <c r="C12" s="7" t="s">
        <v>185</v>
      </c>
      <c r="D12" s="20"/>
      <c r="E12" s="5">
        <f>D12*B12</f>
        <v>0</v>
      </c>
    </row>
    <row r="13" spans="1:8">
      <c r="A13" t="s">
        <v>188</v>
      </c>
      <c r="B13" s="19">
        <v>1</v>
      </c>
      <c r="C13" s="7" t="s">
        <v>185</v>
      </c>
      <c r="D13" s="20"/>
      <c r="E13" s="5">
        <f>D13*B13</f>
        <v>0</v>
      </c>
    </row>
    <row r="14" spans="1:8">
      <c r="A14" s="3" t="s">
        <v>189</v>
      </c>
      <c r="B14" s="19">
        <v>1</v>
      </c>
      <c r="C14" s="7" t="s">
        <v>185</v>
      </c>
      <c r="D14" s="20"/>
      <c r="E14" s="5">
        <f>D14*B14</f>
        <v>0</v>
      </c>
    </row>
    <row r="15" spans="1:8">
      <c r="A15" s="3"/>
      <c r="B15" s="9"/>
      <c r="C15" s="7"/>
      <c r="D15" s="5"/>
      <c r="E15" s="5"/>
    </row>
    <row r="16" spans="1:8">
      <c r="B16" s="40"/>
      <c r="C16" s="7"/>
      <c r="E16" s="5"/>
    </row>
    <row r="17" spans="1:6">
      <c r="A17" t="s">
        <v>190</v>
      </c>
      <c r="B17" s="21"/>
      <c r="C17" s="7" t="s">
        <v>176</v>
      </c>
      <c r="E17" s="5">
        <f>B17*Veldwerk!J57</f>
        <v>0</v>
      </c>
    </row>
    <row r="18" spans="1:6">
      <c r="A18" t="s">
        <v>191</v>
      </c>
      <c r="B18" s="21"/>
      <c r="C18" s="7" t="s">
        <v>176</v>
      </c>
      <c r="E18" s="5">
        <f>B18*Veldwerk!F75</f>
        <v>0</v>
      </c>
    </row>
    <row r="19" spans="1:6">
      <c r="A19" s="4"/>
      <c r="B19" s="4"/>
      <c r="C19" s="15"/>
      <c r="D19" s="4"/>
      <c r="E19" s="4"/>
    </row>
    <row r="20" spans="1:6">
      <c r="A20" s="4"/>
      <c r="B20" s="4"/>
      <c r="C20" s="15"/>
      <c r="D20" s="4"/>
      <c r="E20" s="4"/>
    </row>
    <row r="21" spans="1:6">
      <c r="A21" s="4" t="s">
        <v>192</v>
      </c>
      <c r="B21" s="9"/>
      <c r="C21" s="7"/>
      <c r="D21" s="5"/>
      <c r="E21" s="5"/>
      <c r="F21" s="12">
        <f>SUM(E10:E18)</f>
        <v>0</v>
      </c>
    </row>
    <row r="22" spans="1:6">
      <c r="A22" s="4"/>
      <c r="B22" s="9"/>
      <c r="C22" s="7"/>
      <c r="D22" s="5"/>
      <c r="E22" s="5"/>
      <c r="F22" s="12"/>
    </row>
    <row r="23" spans="1:6" ht="26.25" thickBot="1">
      <c r="A23" s="14" t="s">
        <v>4</v>
      </c>
      <c r="B23" s="14"/>
      <c r="C23" s="16" t="s">
        <v>6</v>
      </c>
      <c r="D23" s="14" t="s">
        <v>193</v>
      </c>
      <c r="E23" s="14" t="s">
        <v>8</v>
      </c>
    </row>
    <row r="24" spans="1:6">
      <c r="C24" s="7"/>
    </row>
    <row r="25" spans="1:6">
      <c r="A25" s="1" t="s">
        <v>182</v>
      </c>
      <c r="E25" s="5"/>
    </row>
    <row r="26" spans="1:6">
      <c r="A26" t="s">
        <v>194</v>
      </c>
      <c r="B26" s="19">
        <v>1</v>
      </c>
      <c r="C26" s="7" t="s">
        <v>185</v>
      </c>
      <c r="D26" s="20"/>
      <c r="E26" s="5">
        <f>D26*B26</f>
        <v>0</v>
      </c>
      <c r="F26" s="13"/>
    </row>
    <row r="27" spans="1:6">
      <c r="A27" t="s">
        <v>195</v>
      </c>
      <c r="B27" s="19">
        <v>1</v>
      </c>
      <c r="C27" s="7" t="s">
        <v>185</v>
      </c>
      <c r="D27" s="20"/>
      <c r="E27" s="5">
        <f>D27*B27</f>
        <v>0</v>
      </c>
    </row>
    <row r="28" spans="1:6">
      <c r="A28" s="13" t="s">
        <v>196</v>
      </c>
      <c r="B28" s="19">
        <v>1</v>
      </c>
      <c r="C28" s="7" t="s">
        <v>185</v>
      </c>
      <c r="D28" s="20"/>
      <c r="E28" s="5">
        <f>D28*B28</f>
        <v>0</v>
      </c>
    </row>
    <row r="29" spans="1:6">
      <c r="A29" t="s">
        <v>197</v>
      </c>
      <c r="B29" s="19">
        <v>1</v>
      </c>
      <c r="C29" s="7" t="s">
        <v>185</v>
      </c>
      <c r="D29" s="20"/>
      <c r="E29" s="5">
        <f>D29*B29</f>
        <v>0</v>
      </c>
    </row>
    <row r="30" spans="1:6" ht="13.5" customHeight="1">
      <c r="A30" s="3" t="s">
        <v>198</v>
      </c>
      <c r="B30" s="19">
        <v>1</v>
      </c>
      <c r="C30" s="7" t="s">
        <v>185</v>
      </c>
      <c r="D30" s="20"/>
      <c r="E30" s="5">
        <f>D30*B30</f>
        <v>0</v>
      </c>
    </row>
    <row r="31" spans="1:6">
      <c r="A31" s="26"/>
      <c r="B31" s="7"/>
      <c r="C31" s="7"/>
      <c r="D31" s="23"/>
      <c r="E31" s="5"/>
    </row>
    <row r="32" spans="1:6">
      <c r="B32" s="40"/>
      <c r="C32" s="7"/>
      <c r="E32" s="5"/>
    </row>
    <row r="33" spans="1:6">
      <c r="A33" t="s">
        <v>190</v>
      </c>
      <c r="B33" s="21"/>
      <c r="C33" s="7" t="s">
        <v>176</v>
      </c>
      <c r="E33" s="5">
        <f>B33*SUM(Veldwerk!J57+'Chem onderzoek'!F87)</f>
        <v>0</v>
      </c>
    </row>
    <row r="34" spans="1:6">
      <c r="A34" t="s">
        <v>191</v>
      </c>
      <c r="B34" s="21"/>
      <c r="C34" s="7" t="s">
        <v>176</v>
      </c>
      <c r="E34" s="5">
        <f>B34*SUM(Veldwerk!F75+'Chem onderzoek'!F110)</f>
        <v>0</v>
      </c>
    </row>
    <row r="35" spans="1:6">
      <c r="B35" s="9"/>
      <c r="C35" s="7"/>
      <c r="E35" s="5"/>
    </row>
    <row r="36" spans="1:6" ht="39" thickBot="1">
      <c r="A36" s="1" t="s">
        <v>199</v>
      </c>
      <c r="B36" s="11"/>
      <c r="C36" s="7"/>
      <c r="D36" s="14" t="s">
        <v>200</v>
      </c>
      <c r="E36" s="5"/>
    </row>
    <row r="37" spans="1:6">
      <c r="A37" t="s">
        <v>201</v>
      </c>
      <c r="B37" s="21"/>
      <c r="C37" s="7" t="s">
        <v>176</v>
      </c>
      <c r="D37" s="20">
        <v>0</v>
      </c>
      <c r="E37" s="5">
        <f>D37*B37</f>
        <v>0</v>
      </c>
    </row>
    <row r="38" spans="1:6">
      <c r="B38" s="9"/>
      <c r="C38" s="7"/>
      <c r="E38" s="5"/>
    </row>
    <row r="39" spans="1:6">
      <c r="B39" s="9"/>
      <c r="C39" s="7"/>
      <c r="E39" s="5"/>
    </row>
    <row r="40" spans="1:6">
      <c r="A40" s="4" t="s">
        <v>202</v>
      </c>
      <c r="B40" s="9"/>
      <c r="C40" s="7"/>
      <c r="D40" s="5"/>
      <c r="E40" s="5"/>
      <c r="F40" s="12">
        <f>SUM(E26:E37)</f>
        <v>0</v>
      </c>
    </row>
    <row r="41" spans="1:6">
      <c r="B41" s="9"/>
      <c r="C41" s="7"/>
      <c r="E41" s="5"/>
    </row>
    <row r="42" spans="1:6" ht="26.25" thickBot="1">
      <c r="A42" s="14" t="s">
        <v>4</v>
      </c>
      <c r="B42" s="14"/>
      <c r="C42" s="16" t="s">
        <v>6</v>
      </c>
      <c r="D42" s="45" t="s">
        <v>193</v>
      </c>
      <c r="E42" s="14" t="s">
        <v>8</v>
      </c>
    </row>
    <row r="43" spans="1:6">
      <c r="A43" s="4"/>
      <c r="B43" s="4"/>
      <c r="C43" s="15"/>
      <c r="D43" s="4"/>
      <c r="E43" s="4"/>
    </row>
    <row r="44" spans="1:6">
      <c r="A44" s="1" t="s">
        <v>203</v>
      </c>
      <c r="B44" s="9"/>
      <c r="C44" s="7"/>
      <c r="E44" s="5"/>
    </row>
    <row r="45" spans="1:6">
      <c r="A45" t="s">
        <v>204</v>
      </c>
      <c r="B45" s="19">
        <v>1</v>
      </c>
      <c r="C45" s="7" t="s">
        <v>89</v>
      </c>
      <c r="D45" s="20"/>
      <c r="E45" s="5">
        <f>D45*B45</f>
        <v>0</v>
      </c>
    </row>
    <row r="46" spans="1:6">
      <c r="A46" t="s">
        <v>205</v>
      </c>
      <c r="B46" s="19">
        <v>1</v>
      </c>
      <c r="C46" s="7" t="s">
        <v>89</v>
      </c>
      <c r="D46" s="20"/>
      <c r="E46" s="5">
        <f>D46*B46</f>
        <v>0</v>
      </c>
    </row>
    <row r="47" spans="1:6">
      <c r="A47" t="s">
        <v>206</v>
      </c>
      <c r="B47" s="19">
        <v>1</v>
      </c>
      <c r="C47" s="7" t="s">
        <v>12</v>
      </c>
      <c r="D47" s="20"/>
      <c r="E47" s="5">
        <f>D47*B47</f>
        <v>0</v>
      </c>
    </row>
    <row r="48" spans="1:6">
      <c r="A48" t="s">
        <v>207</v>
      </c>
      <c r="B48" s="19">
        <v>1</v>
      </c>
      <c r="C48" s="7" t="s">
        <v>12</v>
      </c>
      <c r="D48" s="20"/>
      <c r="E48" s="5">
        <f>D48*B48</f>
        <v>0</v>
      </c>
    </row>
    <row r="49" spans="1:6">
      <c r="B49" s="7"/>
      <c r="C49" s="7"/>
      <c r="D49" s="7"/>
      <c r="E49" s="5"/>
    </row>
    <row r="50" spans="1:6">
      <c r="A50" s="4" t="s">
        <v>208</v>
      </c>
      <c r="B50" s="9"/>
      <c r="C50" s="7"/>
      <c r="D50" s="5"/>
      <c r="E50" s="5"/>
      <c r="F50" s="12">
        <f>SUM(E45:E48)</f>
        <v>0</v>
      </c>
    </row>
    <row r="51" spans="1:6" ht="13.5" thickBot="1">
      <c r="B51" s="7"/>
      <c r="C51" s="7"/>
      <c r="E51" s="5"/>
      <c r="F51" s="10"/>
    </row>
    <row r="52" spans="1:6">
      <c r="A52" s="4" t="s">
        <v>209</v>
      </c>
      <c r="B52" s="7"/>
      <c r="C52" s="7"/>
      <c r="E52" s="5"/>
      <c r="F52" s="12">
        <f>SUM(F9:F50)</f>
        <v>0</v>
      </c>
    </row>
  </sheetData>
  <mergeCells count="1">
    <mergeCell ref="B2:C2"/>
  </mergeCells>
  <phoneticPr fontId="0" type="noConversion"/>
  <pageMargins left="0.74803149606299213" right="0.23622047244094491" top="0.47244094488188981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topLeftCell="A2" zoomScaleNormal="100" zoomScaleSheetLayoutView="100" workbookViewId="0">
      <selection activeCell="C15" sqref="C15"/>
    </sheetView>
  </sheetViews>
  <sheetFormatPr defaultRowHeight="12.75"/>
  <cols>
    <col min="1" max="1" width="48.5703125" bestFit="1" customWidth="1"/>
    <col min="2" max="2" width="26.5703125" customWidth="1"/>
    <col min="3" max="3" width="11.5703125" customWidth="1"/>
    <col min="4" max="4" width="13.42578125" customWidth="1"/>
    <col min="5" max="5" width="15.42578125" customWidth="1"/>
  </cols>
  <sheetData>
    <row r="1" spans="1:5">
      <c r="A1" s="4" t="s">
        <v>0</v>
      </c>
      <c r="B1" s="4" t="s">
        <v>1</v>
      </c>
      <c r="C1" s="4"/>
      <c r="D1" s="4"/>
      <c r="E1" s="4"/>
    </row>
    <row r="2" spans="1:5">
      <c r="A2" s="13" t="str">
        <f>HO!A2</f>
        <v>xxx</v>
      </c>
      <c r="B2" s="51" t="str">
        <f>HO!B2</f>
        <v>xxx</v>
      </c>
      <c r="C2" s="51"/>
      <c r="D2" s="51"/>
    </row>
    <row r="5" spans="1:5" ht="26.25">
      <c r="A5" s="2" t="s">
        <v>210</v>
      </c>
    </row>
    <row r="6" spans="1:5" ht="13.5" thickBot="1">
      <c r="A6" s="14" t="s">
        <v>4</v>
      </c>
      <c r="B6" s="14" t="s">
        <v>211</v>
      </c>
      <c r="C6" s="16"/>
    </row>
    <row r="7" spans="1:5">
      <c r="A7" t="s">
        <v>212</v>
      </c>
      <c r="B7" s="20">
        <f>HO!F29</f>
        <v>0</v>
      </c>
    </row>
    <row r="8" spans="1:5">
      <c r="A8" t="s">
        <v>213</v>
      </c>
      <c r="B8" s="20">
        <f>Veldwerk!F92</f>
        <v>0</v>
      </c>
    </row>
    <row r="9" spans="1:5">
      <c r="A9" t="s">
        <v>214</v>
      </c>
      <c r="B9" s="20">
        <f>'Chem onderzoek'!F121</f>
        <v>0</v>
      </c>
    </row>
    <row r="10" spans="1:5">
      <c r="A10" t="s">
        <v>215</v>
      </c>
      <c r="B10" s="20">
        <f>'Rapportage advies'!F52</f>
        <v>0</v>
      </c>
    </row>
    <row r="12" spans="1:5">
      <c r="A12" s="4" t="s">
        <v>216</v>
      </c>
      <c r="C12" s="12">
        <f>SUM(B7:B10)</f>
        <v>0</v>
      </c>
    </row>
    <row r="13" spans="1:5">
      <c r="A13" s="13" t="s">
        <v>217</v>
      </c>
      <c r="C13" s="12">
        <f>+C12*10%</f>
        <v>0</v>
      </c>
    </row>
    <row r="14" spans="1:5">
      <c r="A14" t="s">
        <v>218</v>
      </c>
      <c r="C14" s="33">
        <f>SUM(C12:C13)</f>
        <v>0</v>
      </c>
    </row>
    <row r="15" spans="1:5">
      <c r="A15" s="4" t="s">
        <v>219</v>
      </c>
      <c r="C15" s="12">
        <f>0.21*C14</f>
        <v>0</v>
      </c>
    </row>
    <row r="16" spans="1:5" ht="13.5" thickBot="1">
      <c r="C16" s="12"/>
    </row>
    <row r="17" spans="1:3">
      <c r="A17" s="4" t="s">
        <v>220</v>
      </c>
      <c r="C17" s="28">
        <f>SUM(C14:C15)</f>
        <v>0</v>
      </c>
    </row>
  </sheetData>
  <mergeCells count="1">
    <mergeCell ref="B2:D2"/>
  </mergeCells>
  <pageMargins left="0.7" right="0.7" top="0.75" bottom="0.75" header="0.3" footer="0.3"/>
  <pageSetup paperSize="9" orientation="portrait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8"/>
  <sheetViews>
    <sheetView zoomScaleNormal="100" zoomScaleSheetLayoutView="100" workbookViewId="0">
      <selection activeCell="D1" sqref="D1:D1048576"/>
    </sheetView>
  </sheetViews>
  <sheetFormatPr defaultRowHeight="12.75"/>
  <cols>
    <col min="1" max="1" width="41" customWidth="1"/>
    <col min="2" max="2" width="6.7109375" bestFit="1" customWidth="1"/>
    <col min="3" max="3" width="8.42578125" bestFit="1" customWidth="1"/>
    <col min="4" max="4" width="16.5703125" style="8" customWidth="1"/>
    <col min="5" max="5" width="19.7109375" customWidth="1"/>
    <col min="6" max="6" width="11.42578125" customWidth="1"/>
  </cols>
  <sheetData>
    <row r="1" spans="1:5">
      <c r="A1" s="4" t="s">
        <v>0</v>
      </c>
      <c r="B1" s="4" t="s">
        <v>1</v>
      </c>
      <c r="C1" s="4"/>
      <c r="D1" s="46"/>
      <c r="E1" s="4"/>
    </row>
    <row r="2" spans="1:5">
      <c r="A2" t="s">
        <v>2</v>
      </c>
      <c r="B2" s="51" t="s">
        <v>2</v>
      </c>
      <c r="C2" s="51"/>
    </row>
    <row r="5" spans="1:5" ht="26.25">
      <c r="A5" s="2" t="s">
        <v>221</v>
      </c>
    </row>
    <row r="7" spans="1:5" ht="26.25" thickBot="1">
      <c r="A7" s="14" t="s">
        <v>4</v>
      </c>
      <c r="B7" s="14" t="s">
        <v>5</v>
      </c>
      <c r="C7" s="16" t="s">
        <v>6</v>
      </c>
      <c r="D7" s="53" t="s">
        <v>193</v>
      </c>
      <c r="E7" s="14" t="s">
        <v>8</v>
      </c>
    </row>
    <row r="9" spans="1:5">
      <c r="A9" s="13" t="s">
        <v>183</v>
      </c>
      <c r="B9" s="19">
        <v>1</v>
      </c>
      <c r="C9" s="27" t="s">
        <v>185</v>
      </c>
      <c r="D9" s="47"/>
      <c r="E9" s="5">
        <f>D9*B9</f>
        <v>0</v>
      </c>
    </row>
    <row r="10" spans="1:5">
      <c r="A10" s="13" t="s">
        <v>222</v>
      </c>
      <c r="B10" s="19">
        <v>1</v>
      </c>
      <c r="C10" s="27" t="s">
        <v>185</v>
      </c>
      <c r="D10" s="47"/>
      <c r="E10" s="5">
        <f>D10*B10</f>
        <v>0</v>
      </c>
    </row>
    <row r="11" spans="1:5">
      <c r="A11" s="13"/>
      <c r="B11" s="22"/>
      <c r="C11" s="13"/>
      <c r="D11" s="48"/>
      <c r="E11" s="5"/>
    </row>
    <row r="12" spans="1:5">
      <c r="A12" s="4" t="s">
        <v>11</v>
      </c>
      <c r="B12" s="22"/>
      <c r="C12" s="7"/>
      <c r="D12" s="49"/>
      <c r="E12" s="5"/>
    </row>
    <row r="13" spans="1:5">
      <c r="A13" t="s">
        <v>223</v>
      </c>
      <c r="B13" s="19">
        <v>1</v>
      </c>
      <c r="C13" s="7" t="s">
        <v>12</v>
      </c>
      <c r="D13" s="50"/>
      <c r="E13" s="5">
        <f>D13*B13</f>
        <v>0</v>
      </c>
    </row>
    <row r="14" spans="1:5">
      <c r="A14" t="s">
        <v>224</v>
      </c>
      <c r="B14" s="19">
        <v>1</v>
      </c>
      <c r="C14" s="7" t="s">
        <v>12</v>
      </c>
      <c r="D14" s="50"/>
      <c r="E14" s="5">
        <f>D14*B14</f>
        <v>0</v>
      </c>
    </row>
    <row r="15" spans="1:5">
      <c r="A15" t="s">
        <v>225</v>
      </c>
      <c r="B15" s="19">
        <v>1</v>
      </c>
      <c r="C15" s="7" t="s">
        <v>12</v>
      </c>
      <c r="D15" s="50"/>
      <c r="E15" s="5">
        <f>D15*B15</f>
        <v>0</v>
      </c>
    </row>
    <row r="16" spans="1:5">
      <c r="A16" t="s">
        <v>226</v>
      </c>
      <c r="B16" s="19">
        <v>1</v>
      </c>
      <c r="C16" s="7" t="s">
        <v>12</v>
      </c>
      <c r="D16" s="50"/>
      <c r="E16" s="5">
        <f>D16*B16</f>
        <v>0</v>
      </c>
    </row>
    <row r="17" spans="1:6">
      <c r="A17" s="13"/>
      <c r="B17" s="22"/>
      <c r="C17" s="7"/>
      <c r="D17" s="48"/>
      <c r="E17" s="5"/>
      <c r="F17" s="12"/>
    </row>
    <row r="18" spans="1:6">
      <c r="A18" s="13" t="s">
        <v>227</v>
      </c>
      <c r="B18" s="19">
        <v>1</v>
      </c>
      <c r="C18" s="27" t="s">
        <v>185</v>
      </c>
      <c r="D18" s="47"/>
      <c r="E18" s="5">
        <f>D18*B18</f>
        <v>0</v>
      </c>
      <c r="F18" s="5"/>
    </row>
    <row r="19" spans="1:6">
      <c r="F19" s="4"/>
    </row>
    <row r="20" spans="1:6" ht="13.5" thickBot="1">
      <c r="F20" s="4"/>
    </row>
    <row r="21" spans="1:6">
      <c r="A21" s="4" t="s">
        <v>228</v>
      </c>
      <c r="F21" s="28">
        <f>SUM(E9:E18)</f>
        <v>0</v>
      </c>
    </row>
    <row r="22" spans="1:6">
      <c r="F22" s="4"/>
    </row>
    <row r="23" spans="1:6">
      <c r="F23" s="4"/>
    </row>
    <row r="24" spans="1:6">
      <c r="F24" s="12"/>
    </row>
    <row r="25" spans="1:6">
      <c r="F25" s="12"/>
    </row>
    <row r="26" spans="1:6">
      <c r="F26" s="12"/>
    </row>
    <row r="27" spans="1:6">
      <c r="F27" s="12"/>
    </row>
    <row r="28" spans="1:6">
      <c r="F28" s="5"/>
    </row>
  </sheetData>
  <mergeCells count="1">
    <mergeCell ref="B2:C2"/>
  </mergeCells>
  <pageMargins left="0.7" right="0.7" top="0.75" bottom="0.75" header="0.3" footer="0.3"/>
  <pageSetup paperSize="9" scale="78" orientation="portrait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"/>
  <sheetViews>
    <sheetView zoomScaleNormal="100" zoomScaleSheetLayoutView="100" workbookViewId="0">
      <selection activeCell="F13" sqref="F13"/>
    </sheetView>
  </sheetViews>
  <sheetFormatPr defaultRowHeight="12.75"/>
  <cols>
    <col min="1" max="1" width="41" customWidth="1"/>
    <col min="2" max="2" width="6.7109375" bestFit="1" customWidth="1"/>
    <col min="3" max="3" width="8.42578125" bestFit="1" customWidth="1"/>
    <col min="4" max="4" width="16.5703125" customWidth="1"/>
    <col min="5" max="5" width="19.7109375" customWidth="1"/>
    <col min="6" max="6" width="11.42578125" customWidth="1"/>
  </cols>
  <sheetData>
    <row r="1" spans="1:6">
      <c r="A1" s="4" t="s">
        <v>0</v>
      </c>
      <c r="B1" s="4" t="s">
        <v>1</v>
      </c>
      <c r="C1" s="4"/>
      <c r="D1" s="4"/>
      <c r="E1" s="4"/>
    </row>
    <row r="2" spans="1:6">
      <c r="A2" t="s">
        <v>2</v>
      </c>
      <c r="B2" s="51" t="s">
        <v>2</v>
      </c>
      <c r="C2" s="51"/>
      <c r="D2" s="36"/>
    </row>
    <row r="5" spans="1:6" ht="26.25">
      <c r="A5" s="2" t="s">
        <v>229</v>
      </c>
    </row>
    <row r="7" spans="1:6" ht="26.25" thickBot="1">
      <c r="A7" s="14" t="s">
        <v>4</v>
      </c>
      <c r="B7" s="14" t="s">
        <v>5</v>
      </c>
      <c r="C7" s="16" t="s">
        <v>6</v>
      </c>
      <c r="D7" s="14" t="s">
        <v>193</v>
      </c>
      <c r="E7" s="14" t="s">
        <v>8</v>
      </c>
    </row>
    <row r="9" spans="1:6">
      <c r="A9" s="13" t="s">
        <v>230</v>
      </c>
      <c r="B9" s="19">
        <v>1</v>
      </c>
      <c r="C9" s="13" t="s">
        <v>185</v>
      </c>
      <c r="D9" s="38"/>
      <c r="E9" s="5">
        <f>D9*B9</f>
        <v>0</v>
      </c>
    </row>
    <row r="10" spans="1:6">
      <c r="A10" s="13" t="s">
        <v>231</v>
      </c>
      <c r="B10" s="19">
        <v>1</v>
      </c>
      <c r="C10" s="13" t="s">
        <v>185</v>
      </c>
      <c r="D10" s="38"/>
      <c r="E10" s="5">
        <f>D10*B10</f>
        <v>0</v>
      </c>
    </row>
    <row r="11" spans="1:6">
      <c r="F11" s="4"/>
    </row>
    <row r="12" spans="1:6" ht="13.5" thickBot="1">
      <c r="F12" s="4"/>
    </row>
    <row r="13" spans="1:6">
      <c r="A13" s="4" t="s">
        <v>232</v>
      </c>
      <c r="F13" s="28">
        <f>SUM(E9:E10)</f>
        <v>0</v>
      </c>
    </row>
    <row r="14" spans="1:6">
      <c r="F14" s="4"/>
    </row>
    <row r="15" spans="1:6">
      <c r="F15" s="4"/>
    </row>
    <row r="16" spans="1:6">
      <c r="F16" s="12"/>
    </row>
    <row r="17" spans="6:6">
      <c r="F17" s="12"/>
    </row>
    <row r="18" spans="6:6">
      <c r="F18" s="12"/>
    </row>
    <row r="19" spans="6:6">
      <c r="F19" s="12"/>
    </row>
    <row r="20" spans="6:6">
      <c r="F20" s="5"/>
    </row>
  </sheetData>
  <mergeCells count="1">
    <mergeCell ref="B2:C2"/>
  </mergeCells>
  <pageMargins left="0.7" right="0.7" top="0.75" bottom="0.75" header="0.3" footer="0.3"/>
  <pageSetup paperSize="9" scale="78" orientation="portrait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abSelected="1" topLeftCell="A4" zoomScaleNormal="100" zoomScaleSheetLayoutView="100" workbookViewId="0">
      <selection activeCell="D8" sqref="D8"/>
    </sheetView>
  </sheetViews>
  <sheetFormatPr defaultRowHeight="12.75"/>
  <cols>
    <col min="1" max="1" width="54.5703125" customWidth="1"/>
    <col min="2" max="2" width="9.140625" style="3" customWidth="1"/>
    <col min="3" max="3" width="10.7109375" customWidth="1"/>
    <col min="4" max="4" width="17.28515625" customWidth="1"/>
    <col min="5" max="5" width="20.7109375" customWidth="1"/>
    <col min="6" max="6" width="11.42578125" customWidth="1"/>
  </cols>
  <sheetData>
    <row r="1" spans="1:6">
      <c r="A1" s="4" t="s">
        <v>0</v>
      </c>
      <c r="B1" s="17" t="s">
        <v>1</v>
      </c>
      <c r="C1" s="4"/>
      <c r="D1" s="4"/>
      <c r="E1" s="4"/>
    </row>
    <row r="2" spans="1:6">
      <c r="A2" t="s">
        <v>2</v>
      </c>
      <c r="B2" s="52" t="s">
        <v>2</v>
      </c>
      <c r="C2" s="52"/>
      <c r="D2" s="37"/>
    </row>
    <row r="5" spans="1:6" ht="26.25">
      <c r="A5" s="2" t="s">
        <v>233</v>
      </c>
    </row>
    <row r="7" spans="1:6" ht="26.25" thickBot="1">
      <c r="A7" s="14" t="s">
        <v>4</v>
      </c>
      <c r="B7" s="14" t="s">
        <v>5</v>
      </c>
      <c r="C7" s="16" t="s">
        <v>6</v>
      </c>
      <c r="D7" s="14" t="s">
        <v>193</v>
      </c>
      <c r="E7" s="14" t="s">
        <v>8</v>
      </c>
    </row>
    <row r="8" spans="1:6">
      <c r="A8" t="s">
        <v>234</v>
      </c>
      <c r="B8" s="19">
        <v>1</v>
      </c>
      <c r="C8" t="s">
        <v>89</v>
      </c>
      <c r="D8" s="38"/>
      <c r="E8" s="5">
        <f t="shared" ref="E8:E12" si="0">D8*B8</f>
        <v>0</v>
      </c>
    </row>
    <row r="9" spans="1:6">
      <c r="A9" t="s">
        <v>235</v>
      </c>
      <c r="B9" s="19">
        <v>1</v>
      </c>
      <c r="C9" t="s">
        <v>185</v>
      </c>
      <c r="D9" s="38"/>
      <c r="E9" s="5">
        <f t="shared" si="0"/>
        <v>0</v>
      </c>
    </row>
    <row r="10" spans="1:6">
      <c r="A10" t="s">
        <v>236</v>
      </c>
      <c r="B10" s="19">
        <v>1</v>
      </c>
      <c r="C10" s="13" t="s">
        <v>23</v>
      </c>
      <c r="D10" s="38"/>
      <c r="E10" s="5">
        <f t="shared" si="0"/>
        <v>0</v>
      </c>
    </row>
    <row r="11" spans="1:6">
      <c r="A11" s="13" t="s">
        <v>237</v>
      </c>
      <c r="B11" s="19">
        <v>1</v>
      </c>
      <c r="C11" t="s">
        <v>185</v>
      </c>
      <c r="D11" s="38"/>
      <c r="E11" s="5">
        <f t="shared" si="0"/>
        <v>0</v>
      </c>
    </row>
    <row r="12" spans="1:6" ht="25.5">
      <c r="A12" s="26" t="s">
        <v>238</v>
      </c>
      <c r="B12" s="19">
        <v>1</v>
      </c>
      <c r="C12" s="13" t="s">
        <v>185</v>
      </c>
      <c r="D12" s="38"/>
      <c r="E12" s="5">
        <f t="shared" si="0"/>
        <v>0</v>
      </c>
    </row>
    <row r="13" spans="1:6" ht="13.5" thickBot="1"/>
    <row r="14" spans="1:6">
      <c r="A14" s="4" t="s">
        <v>239</v>
      </c>
      <c r="F14" s="28">
        <f>SUM(E8:E12)</f>
        <v>0</v>
      </c>
    </row>
    <row r="15" spans="1:6">
      <c r="A15" s="4"/>
      <c r="E15" s="12"/>
    </row>
    <row r="16" spans="1:6">
      <c r="F16" s="12"/>
    </row>
  </sheetData>
  <mergeCells count="1">
    <mergeCell ref="B2:C2"/>
  </mergeCells>
  <pageMargins left="0.7" right="0.7" top="0.75" bottom="0.75" header="0.3" footer="0.3"/>
  <pageSetup paperSize="9" scale="73" orientation="portrait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0"/>
  <sheetViews>
    <sheetView workbookViewId="0">
      <selection activeCell="B13" sqref="B13"/>
    </sheetView>
  </sheetViews>
  <sheetFormatPr defaultRowHeight="12.75"/>
  <cols>
    <col min="1" max="1" width="50.85546875" customWidth="1"/>
    <col min="2" max="2" width="18" customWidth="1"/>
    <col min="3" max="3" width="17.5703125" customWidth="1"/>
  </cols>
  <sheetData>
    <row r="1" spans="1:5">
      <c r="A1" s="4" t="s">
        <v>0</v>
      </c>
      <c r="B1" s="4" t="s">
        <v>1</v>
      </c>
      <c r="C1" s="4"/>
      <c r="D1" s="4"/>
      <c r="E1" s="4"/>
    </row>
    <row r="2" spans="1:5">
      <c r="A2" t="s">
        <v>2</v>
      </c>
      <c r="B2" s="51" t="s">
        <v>2</v>
      </c>
      <c r="C2" s="51"/>
      <c r="D2" s="51"/>
    </row>
    <row r="5" spans="1:5" ht="26.25">
      <c r="A5" s="2" t="s">
        <v>240</v>
      </c>
    </row>
    <row r="6" spans="1:5" ht="26.25" thickBot="1">
      <c r="A6" s="14" t="s">
        <v>4</v>
      </c>
      <c r="B6" s="14" t="s">
        <v>211</v>
      </c>
      <c r="C6" s="16"/>
    </row>
    <row r="7" spans="1:5">
      <c r="A7" t="s">
        <v>212</v>
      </c>
      <c r="B7" s="20">
        <f>HO!F29</f>
        <v>0</v>
      </c>
    </row>
    <row r="8" spans="1:5">
      <c r="A8" t="s">
        <v>213</v>
      </c>
      <c r="B8" s="20">
        <f>Veldwerk!F92</f>
        <v>0</v>
      </c>
    </row>
    <row r="9" spans="1:5">
      <c r="A9" t="s">
        <v>214</v>
      </c>
      <c r="B9" s="20">
        <f>'Chem onderzoek'!F121</f>
        <v>0</v>
      </c>
    </row>
    <row r="10" spans="1:5">
      <c r="A10" t="s">
        <v>215</v>
      </c>
      <c r="B10" s="20">
        <f>'Rapportage advies'!F52</f>
        <v>0</v>
      </c>
    </row>
    <row r="11" spans="1:5">
      <c r="A11" s="13" t="s">
        <v>241</v>
      </c>
      <c r="B11" s="20">
        <f>'Quick scan F&amp;F'!F21</f>
        <v>0</v>
      </c>
    </row>
    <row r="12" spans="1:5">
      <c r="A12" s="13" t="s">
        <v>242</v>
      </c>
      <c r="B12" s="20">
        <f>Aerius!F13</f>
        <v>0</v>
      </c>
    </row>
    <row r="13" spans="1:5">
      <c r="A13" s="13" t="s">
        <v>243</v>
      </c>
      <c r="B13" s="20">
        <f>Archeologie!F14</f>
        <v>0</v>
      </c>
    </row>
    <row r="15" spans="1:5">
      <c r="A15" s="4" t="s">
        <v>216</v>
      </c>
      <c r="C15" s="12">
        <f>SUM(B7:B13)</f>
        <v>0</v>
      </c>
    </row>
    <row r="16" spans="1:5">
      <c r="A16" s="13" t="s">
        <v>217</v>
      </c>
      <c r="C16" s="12">
        <f>+C15*10%</f>
        <v>0</v>
      </c>
    </row>
    <row r="17" spans="1:3">
      <c r="A17" t="s">
        <v>218</v>
      </c>
      <c r="C17" s="33">
        <f>SUM(C15:C16)</f>
        <v>0</v>
      </c>
    </row>
    <row r="18" spans="1:3">
      <c r="A18" s="4" t="s">
        <v>219</v>
      </c>
      <c r="C18" s="12">
        <f>0.21*C17</f>
        <v>0</v>
      </c>
    </row>
    <row r="19" spans="1:3" ht="13.5" thickBot="1">
      <c r="C19" s="12"/>
    </row>
    <row r="20" spans="1:3">
      <c r="A20" s="4" t="s">
        <v>220</v>
      </c>
      <c r="C20" s="28">
        <f>SUM(C17:C18)</f>
        <v>0</v>
      </c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796D1EC48F114D9C41549A18174502" ma:contentTypeVersion="14" ma:contentTypeDescription="Create a new document." ma:contentTypeScope="" ma:versionID="151cd31942907c55d7fc03914822f05b">
  <xsd:schema xmlns:xsd="http://www.w3.org/2001/XMLSchema" xmlns:xs="http://www.w3.org/2001/XMLSchema" xmlns:p="http://schemas.microsoft.com/office/2006/metadata/properties" xmlns:ns2="e09e1018-7816-43d3-972d-bfb69cc81f21" xmlns:ns3="a73f3b37-24f7-4b77-909a-6dda8383b43c" targetNamespace="http://schemas.microsoft.com/office/2006/metadata/properties" ma:root="true" ma:fieldsID="23818e2e741c9c45f5a892960ea5c479" ns2:_="" ns3:_="">
    <xsd:import namespace="e09e1018-7816-43d3-972d-bfb69cc81f21"/>
    <xsd:import namespace="a73f3b37-24f7-4b77-909a-6dda8383b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e1018-7816-43d3-972d-bfb69cc81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1506a7f-7336-4ec3-aaea-0298be48c7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3f3b37-24f7-4b77-909a-6dda8383b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1095398-b036-40f6-b027-2c0973a79fcd}" ma:internalName="TaxCatchAll" ma:showField="CatchAllData" ma:web="a73f3b37-24f7-4b77-909a-6dda8383b4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AB075-84ED-4051-9969-781868DAEA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DECDFC-4A3B-45EE-8085-53F97CE608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e1018-7816-43d3-972d-bfb69cc81f21"/>
    <ds:schemaRef ds:uri="a73f3b37-24f7-4b77-909a-6dda8383b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7</vt:i4>
      </vt:variant>
    </vt:vector>
  </HeadingPairs>
  <TitlesOfParts>
    <vt:vector size="16" baseType="lpstr">
      <vt:lpstr>HO</vt:lpstr>
      <vt:lpstr>Veldwerk</vt:lpstr>
      <vt:lpstr>Chem onderzoek</vt:lpstr>
      <vt:lpstr>Rapportage advies</vt:lpstr>
      <vt:lpstr>Totaal bodemonderzoek</vt:lpstr>
      <vt:lpstr>Quick scan F&amp;F</vt:lpstr>
      <vt:lpstr>Aerius</vt:lpstr>
      <vt:lpstr>Archeologie</vt:lpstr>
      <vt:lpstr>Totaal onderzoeken</vt:lpstr>
      <vt:lpstr>Aerius!Afdrukbereik</vt:lpstr>
      <vt:lpstr>Archeologie!Afdrukbereik</vt:lpstr>
      <vt:lpstr>'Quick scan F&amp;F'!Afdrukbereik</vt:lpstr>
      <vt:lpstr>'Rapportage advies'!Afdrukbereik</vt:lpstr>
      <vt:lpstr>'Totaal bodemonderzoek'!Afdrukbereik</vt:lpstr>
      <vt:lpstr>Veldwerk!Afdrukbereik</vt:lpstr>
      <vt:lpstr>'Chem onderzoek'!Afdruktitels</vt:lpstr>
    </vt:vector>
  </TitlesOfParts>
  <Manager/>
  <Company>ISMH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team</dc:creator>
  <cp:keywords/>
  <dc:description/>
  <cp:lastModifiedBy>Mirjam Vemde-de Bruijn, van</cp:lastModifiedBy>
  <cp:revision/>
  <dcterms:created xsi:type="dcterms:W3CDTF">2004-06-10T08:01:35Z</dcterms:created>
  <dcterms:modified xsi:type="dcterms:W3CDTF">2023-10-19T13:04:32Z</dcterms:modified>
  <cp:category/>
  <cp:contentStatus/>
</cp:coreProperties>
</file>