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4building.sharepoint.com/sites/20232484/Gedeelde documenten/02. Organisatie en contracten/Lev/3. NvI/"/>
    </mc:Choice>
  </mc:AlternateContent>
  <xr:revisionPtr revIDLastSave="967" documentId="8_{D154DE6B-814D-413C-BC42-F097F7ACEA1C}" xr6:coauthVersionLast="47" xr6:coauthVersionMax="47" xr10:uidLastSave="{2A105D37-DBB3-4C97-8A88-6CDBBB16BC74}"/>
  <bookViews>
    <workbookView xWindow="28680" yWindow="-120" windowWidth="29040" windowHeight="15840" xr2:uid="{00000000-000D-0000-FFFF-FFFF00000000}"/>
  </bookViews>
  <sheets>
    <sheet name="Inschrijfstaat" sheetId="1" r:id="rId1"/>
  </sheets>
  <externalReferences>
    <externalReference r:id="rId2"/>
  </externalReferences>
  <definedNames>
    <definedName name="______xlnm.Print_Area_1">[1]voorblad!$A$1:$G$65536</definedName>
    <definedName name="______xlnm.Print_Area_3">#REF!</definedName>
    <definedName name="_____xlnm.Print_Area_1">#REF!</definedName>
    <definedName name="_____xlnm.Print_Area_1_1">[1]voorblad!$A$1:$F$65536</definedName>
    <definedName name="_____xlnm.Print_Area_2">#REF!</definedName>
    <definedName name="____xlnm.Print_Area_1">#REF!</definedName>
    <definedName name="____xlnm.Print_Area_1_1_1">[1]voorblad!$A$1:$F$65370</definedName>
    <definedName name="____xlnm.Print_Titles_4">#REF!</definedName>
    <definedName name="___xlnm.Print_Area_1">#REF!</definedName>
    <definedName name="___xlnm.Print_Area_1_1_1">[1]voorblad!$A$1:$F$65370</definedName>
    <definedName name="___xlnm.Print_Titles_4">#REF!</definedName>
    <definedName name="__xlnm.Print_Area_1">#REF!</definedName>
    <definedName name="__xlnm.Print_Area_1_1_1">[1]voorblad!$A$1:$F$65370</definedName>
    <definedName name="__xlnm.Print_Area_2">#REF!</definedName>
    <definedName name="__xlnm.Print_Titles_2">#REF!</definedName>
    <definedName name="__xlnm.Print_Titles_4">#REF!</definedName>
    <definedName name="__xlnm.Print_Titles_5">#REF!</definedName>
    <definedName name="__xlnm.Print_Titles_7">#REF!</definedName>
    <definedName name="_xlnm._FilterDatabase" localSheetId="0" hidden="1">Inschrijfstaat!$C$18:$H$56</definedName>
    <definedName name="_xlnm.Print_Area" localSheetId="0">Inschrijfstaat!$C$1:$H$66</definedName>
    <definedName name="_xlnm.Print_Titles" localSheetId="0">Inschrijfstaat!$1:$17</definedName>
    <definedName name="Analyse_constructie_principe_kantoor_toren_A_Vof_de_Boompjes">"#REF!"</definedName>
    <definedName name="Analyse_constructie_principe_kantoor_toren_A_Vof_de_Boompjes_4">"#REF!"</definedName>
    <definedName name="axa_boom_cp">"#REF!"</definedName>
    <definedName name="axa_boom_cp_4">"#REF!"</definedName>
    <definedName name="gymzalen">"#REF!"</definedName>
    <definedName name="gymzalen_4">"#REF!"</definedName>
    <definedName name="referentie_AXA_Utrecht">"#REF!"</definedName>
    <definedName name="referentie_AXA_Utrecht_4">"#REF!"</definedName>
    <definedName name="vo_cfm_AXA_Cap">"#REF!"</definedName>
    <definedName name="vo_cfm_AXA_Cap_4">"#REF!"</definedName>
    <definedName name="x">#REF!</definedName>
    <definedName name="xx">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1" l="1"/>
  <c r="F20" i="1"/>
  <c r="H21" i="1"/>
  <c r="F35" i="1"/>
  <c r="F36" i="1"/>
  <c r="H36" i="1" s="1"/>
  <c r="F39" i="1" l="1"/>
  <c r="H56" i="1" l="1"/>
  <c r="H44" i="1"/>
  <c r="H20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7" i="1"/>
  <c r="H38" i="1"/>
  <c r="H39" i="1"/>
  <c r="H40" i="1"/>
  <c r="H41" i="1"/>
  <c r="H42" i="1"/>
  <c r="H43" i="1"/>
  <c r="H45" i="1"/>
  <c r="H46" i="1"/>
  <c r="H47" i="1"/>
  <c r="H48" i="1"/>
  <c r="H49" i="1"/>
  <c r="H50" i="1"/>
  <c r="H51" i="1"/>
  <c r="H52" i="1"/>
  <c r="H53" i="1"/>
  <c r="H54" i="1"/>
  <c r="H55" i="1"/>
  <c r="H19" i="1" l="1"/>
  <c r="H58" i="1" s="1"/>
  <c r="H61" i="1" l="1"/>
  <c r="H63" i="1" s="1"/>
  <c r="H65" i="1" l="1"/>
</calcChain>
</file>

<file path=xl/sharedStrings.xml><?xml version="1.0" encoding="utf-8"?>
<sst xmlns="http://schemas.openxmlformats.org/spreadsheetml/2006/main" count="157" uniqueCount="108">
  <si>
    <t>Project :</t>
  </si>
  <si>
    <t>Datum :</t>
  </si>
  <si>
    <t>Naam inschrijver:</t>
  </si>
  <si>
    <t>INSCHRIJFSTAAT</t>
  </si>
  <si>
    <t>Plaats:</t>
  </si>
  <si>
    <t>-</t>
  </si>
  <si>
    <t>(alleen de geel gearceerde velden invullen - overige cellen zijn beveiligd)</t>
  </si>
  <si>
    <t>Versie formulier:</t>
  </si>
  <si>
    <t>Perceel :</t>
  </si>
  <si>
    <t>Inrichting Maritieme Academie Harlingen</t>
  </si>
  <si>
    <t>Harlingen</t>
  </si>
  <si>
    <t>Nr</t>
  </si>
  <si>
    <t>Code</t>
  </si>
  <si>
    <t>Aantal</t>
  </si>
  <si>
    <t xml:space="preserve">Eenheidsprijs
</t>
  </si>
  <si>
    <t>Prijs totaal</t>
  </si>
  <si>
    <t>[-]</t>
  </si>
  <si>
    <t>[stuks]</t>
  </si>
  <si>
    <t xml:space="preserve">[€/stuk]
</t>
  </si>
  <si>
    <t>[€]</t>
  </si>
  <si>
    <t>Meubilair</t>
  </si>
  <si>
    <t>Eenmalige kosten</t>
  </si>
  <si>
    <t>BA-01</t>
  </si>
  <si>
    <t>BA-02</t>
  </si>
  <si>
    <t>BA-04</t>
  </si>
  <si>
    <t>BA-05</t>
  </si>
  <si>
    <t>BE-01</t>
  </si>
  <si>
    <t>BU-01</t>
  </si>
  <si>
    <t>BU-02</t>
  </si>
  <si>
    <t>BU-03</t>
  </si>
  <si>
    <t>BU-04</t>
  </si>
  <si>
    <t>LK-01</t>
  </si>
  <si>
    <t>MA-01</t>
  </si>
  <si>
    <t>MA-02</t>
  </si>
  <si>
    <t>OK-01</t>
  </si>
  <si>
    <t>OK-02</t>
  </si>
  <si>
    <t>OK-04</t>
  </si>
  <si>
    <t>RF-01</t>
  </si>
  <si>
    <t>RF-02</t>
  </si>
  <si>
    <t>RF-03</t>
  </si>
  <si>
    <t>RF-04</t>
  </si>
  <si>
    <t>RF-05</t>
  </si>
  <si>
    <t>RF-06</t>
  </si>
  <si>
    <t>SP-01</t>
  </si>
  <si>
    <t>TA-01</t>
  </si>
  <si>
    <t>TA-02</t>
  </si>
  <si>
    <t>TA-03</t>
  </si>
  <si>
    <t>TA-04</t>
  </si>
  <si>
    <t>TA-05</t>
  </si>
  <si>
    <t>TA-06</t>
  </si>
  <si>
    <t>TA-07</t>
  </si>
  <si>
    <t>TA-08</t>
  </si>
  <si>
    <t>TA-11</t>
  </si>
  <si>
    <t>WB-1</t>
  </si>
  <si>
    <t>WB-2</t>
  </si>
  <si>
    <t>WO-01</t>
  </si>
  <si>
    <t>ZE-01</t>
  </si>
  <si>
    <t>Eettafel bankje</t>
  </si>
  <si>
    <t>Hoekbank</t>
  </si>
  <si>
    <t>3-zits Bank</t>
  </si>
  <si>
    <t>Bank</t>
  </si>
  <si>
    <t>Bed</t>
  </si>
  <si>
    <t>Bureau</t>
  </si>
  <si>
    <t>Bureau + kas combinatie</t>
  </si>
  <si>
    <t>Bureau + kast combinatie</t>
  </si>
  <si>
    <t>Linnenkast</t>
  </si>
  <si>
    <t>Matras</t>
  </si>
  <si>
    <t>Matras beschermer</t>
  </si>
  <si>
    <t>Opbergkast</t>
  </si>
  <si>
    <t>Opbergen</t>
  </si>
  <si>
    <t>Artikel</t>
  </si>
  <si>
    <t>[omschrijving]</t>
  </si>
  <si>
    <t>Stoelen herstofferen bestaand</t>
  </si>
  <si>
    <t>Bestaande kast hergebruiken, wel iets aanpassen</t>
  </si>
  <si>
    <t>Hergebruik 2 delen bestaande schuifdeur kast</t>
  </si>
  <si>
    <t>Tuinbank hergebruiken</t>
  </si>
  <si>
    <t>Plantenbakken hergebruiken</t>
  </si>
  <si>
    <t>Tuintafels hergebruiken</t>
  </si>
  <si>
    <t>Smetplank</t>
  </si>
  <si>
    <t>Tafel rechtoek</t>
  </si>
  <si>
    <t>Tafel rond</t>
  </si>
  <si>
    <t>Tafel rechthoek voor raam</t>
  </si>
  <si>
    <t>Ronde tafel</t>
  </si>
  <si>
    <t>Tafel rechthoek</t>
  </si>
  <si>
    <t>Tafel rond met kolomvoet</t>
  </si>
  <si>
    <t>Vergadertafel</t>
  </si>
  <si>
    <t>Tafel</t>
  </si>
  <si>
    <t>Wandbank Hoek</t>
  </si>
  <si>
    <t>Wandbank Recht</t>
  </si>
  <si>
    <t>Werkblad over wasmachine en droger heen</t>
  </si>
  <si>
    <t>Zitelement</t>
  </si>
  <si>
    <t>TOTALE PRIJS excl. BTW</t>
  </si>
  <si>
    <t>S23</t>
  </si>
  <si>
    <t>S24</t>
  </si>
  <si>
    <t>S25</t>
  </si>
  <si>
    <t>S26</t>
  </si>
  <si>
    <t>S27</t>
  </si>
  <si>
    <t>S28</t>
  </si>
  <si>
    <t>OK-05</t>
  </si>
  <si>
    <t>M</t>
  </si>
  <si>
    <t>Perceel 1 - Maatwerk Meubilair</t>
  </si>
  <si>
    <t>TOTALE PRIJS incl. BTW</t>
  </si>
  <si>
    <t>BTW</t>
  </si>
  <si>
    <t>Kosten transport, plaatsing, montage/installatie en gebruiksklaar opleveren</t>
  </si>
  <si>
    <t>TA-12</t>
  </si>
  <si>
    <t>Bed (gespiegeld)</t>
  </si>
  <si>
    <t>BE-02</t>
  </si>
  <si>
    <t>06-10-2023 | 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</si>
</sst>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#,##0.0"/>
    <numFmt numFmtId="165" formatCode="#,##0_ ;\-#,##0\ "/>
    <numFmt numFmtId="166" formatCode="_-* #,##0.00_-;_-* #,##0.00\-;_-* \-??_-;_-@_-"/>
    <numFmt numFmtId="167" formatCode="_-* #,##0_-;_-* #,##0\-;_-* \-_-;_-@_-"/>
    <numFmt numFmtId="168" formatCode="&quot;€&quot;\ #,##0.00"/>
  </numFmts>
  <fonts count="3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</font>
    <font>
      <sz val="10"/>
      <color indexed="8"/>
      <name val="Calibri"/>
      <family val="2"/>
    </font>
    <font>
      <sz val="10"/>
      <name val="Courier New"/>
      <family val="3"/>
    </font>
    <font>
      <sz val="10"/>
      <color indexed="8"/>
      <name val="Arial"/>
      <family val="2"/>
    </font>
    <font>
      <sz val="9"/>
      <color indexed="8"/>
      <name val="Verdan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u/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0"/>
      <name val="Calibri"/>
      <family val="2"/>
    </font>
    <font>
      <i/>
      <sz val="9"/>
      <name val="Calibri"/>
      <family val="2"/>
      <scheme val="minor"/>
    </font>
    <font>
      <b/>
      <sz val="10"/>
      <name val="Arial"/>
      <family val="2"/>
    </font>
    <font>
      <sz val="9"/>
      <color theme="0"/>
      <name val="Calibri"/>
      <family val="2"/>
    </font>
    <font>
      <sz val="8"/>
      <name val="Arial"/>
      <family val="2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65700"/>
        <bgColor indexed="27"/>
      </patternFill>
    </fill>
    <fill>
      <patternFill patternType="solid">
        <fgColor rgb="FFD657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auto="1"/>
      </bottom>
      <diagonal/>
    </border>
  </borders>
  <cellStyleXfs count="25">
    <xf numFmtId="0" fontId="0" fillId="0" borderId="0"/>
    <xf numFmtId="0" fontId="6" fillId="0" borderId="0"/>
    <xf numFmtId="0" fontId="6" fillId="0" borderId="0"/>
    <xf numFmtId="0" fontId="6" fillId="0" borderId="0"/>
    <xf numFmtId="9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21" fillId="0" borderId="0"/>
  </cellStyleXfs>
  <cellXfs count="111">
    <xf numFmtId="0" fontId="0" fillId="0" borderId="0" xfId="0"/>
    <xf numFmtId="168" fontId="17" fillId="3" borderId="7" xfId="0" applyNumberFormat="1" applyFont="1" applyFill="1" applyBorder="1" applyAlignment="1" applyProtection="1">
      <alignment vertical="top"/>
      <protection locked="0"/>
    </xf>
    <xf numFmtId="0" fontId="15" fillId="0" borderId="0" xfId="0" applyFont="1" applyAlignment="1">
      <alignment vertical="top"/>
    </xf>
    <xf numFmtId="0" fontId="15" fillId="0" borderId="1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right" vertical="top" wrapText="1"/>
    </xf>
    <xf numFmtId="168" fontId="15" fillId="0" borderId="7" xfId="0" applyNumberFormat="1" applyFont="1" applyBorder="1" applyAlignment="1">
      <alignment vertical="top"/>
    </xf>
    <xf numFmtId="41" fontId="15" fillId="0" borderId="0" xfId="0" applyNumberFormat="1" applyFont="1" applyAlignment="1">
      <alignment vertical="top"/>
    </xf>
    <xf numFmtId="0" fontId="20" fillId="0" borderId="0" xfId="0" applyFont="1" applyAlignment="1">
      <alignment vertical="top"/>
    </xf>
    <xf numFmtId="0" fontId="18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right" vertical="top" wrapText="1"/>
    </xf>
    <xf numFmtId="168" fontId="15" fillId="0" borderId="0" xfId="0" applyNumberFormat="1" applyFont="1" applyAlignment="1">
      <alignment vertical="top"/>
    </xf>
    <xf numFmtId="0" fontId="17" fillId="0" borderId="1" xfId="0" quotePrefix="1" applyFont="1" applyBorder="1" applyAlignment="1">
      <alignment horizontal="left" vertical="top"/>
    </xf>
    <xf numFmtId="0" fontId="17" fillId="0" borderId="0" xfId="0" quotePrefix="1" applyFont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right" vertical="top" wrapText="1"/>
    </xf>
    <xf numFmtId="0" fontId="17" fillId="0" borderId="4" xfId="0" quotePrefix="1" applyFont="1" applyBorder="1" applyAlignment="1">
      <alignment horizontal="left" vertical="top"/>
    </xf>
    <xf numFmtId="0" fontId="17" fillId="0" borderId="5" xfId="0" quotePrefix="1" applyFont="1" applyBorder="1" applyAlignment="1">
      <alignment horizontal="left" vertical="top"/>
    </xf>
    <xf numFmtId="0" fontId="17" fillId="0" borderId="5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right" vertical="top" wrapText="1"/>
    </xf>
    <xf numFmtId="168" fontId="17" fillId="0" borderId="5" xfId="0" applyNumberFormat="1" applyFont="1" applyBorder="1" applyAlignment="1">
      <alignment vertical="top"/>
    </xf>
    <xf numFmtId="41" fontId="17" fillId="0" borderId="0" xfId="0" applyNumberFormat="1" applyFont="1" applyAlignment="1">
      <alignment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top" wrapText="1"/>
    </xf>
    <xf numFmtId="168" fontId="8" fillId="0" borderId="0" xfId="0" applyNumberFormat="1" applyFont="1" applyAlignment="1">
      <alignment vertical="top"/>
    </xf>
    <xf numFmtId="165" fontId="8" fillId="0" borderId="0" xfId="0" applyNumberFormat="1" applyFont="1" applyAlignment="1">
      <alignment vertical="top"/>
    </xf>
    <xf numFmtId="165" fontId="15" fillId="0" borderId="0" xfId="0" applyNumberFormat="1" applyFont="1" applyAlignment="1">
      <alignment vertical="top"/>
    </xf>
    <xf numFmtId="3" fontId="15" fillId="0" borderId="0" xfId="0" applyNumberFormat="1" applyFont="1" applyAlignment="1">
      <alignment vertical="top"/>
    </xf>
    <xf numFmtId="168" fontId="9" fillId="2" borderId="0" xfId="0" applyNumberFormat="1" applyFont="1" applyFill="1" applyAlignment="1">
      <alignment vertical="top"/>
    </xf>
    <xf numFmtId="3" fontId="9" fillId="2" borderId="0" xfId="0" applyNumberFormat="1" applyFont="1" applyFill="1" applyAlignment="1">
      <alignment vertical="top"/>
    </xf>
    <xf numFmtId="168" fontId="8" fillId="2" borderId="0" xfId="0" applyNumberFormat="1" applyFont="1" applyFill="1" applyAlignment="1">
      <alignment vertical="top"/>
    </xf>
    <xf numFmtId="3" fontId="8" fillId="2" borderId="0" xfId="0" applyNumberFormat="1" applyFont="1" applyFill="1" applyAlignment="1">
      <alignment vertical="top"/>
    </xf>
    <xf numFmtId="0" fontId="16" fillId="0" borderId="0" xfId="0" applyFont="1" applyAlignment="1">
      <alignment vertical="top"/>
    </xf>
    <xf numFmtId="49" fontId="17" fillId="0" borderId="1" xfId="0" quotePrefix="1" applyNumberFormat="1" applyFont="1" applyBorder="1" applyAlignment="1">
      <alignment horizontal="right" vertical="top"/>
    </xf>
    <xf numFmtId="0" fontId="16" fillId="0" borderId="0" xfId="0" applyFont="1" applyAlignment="1">
      <alignment horizontal="left" vertical="top"/>
    </xf>
    <xf numFmtId="168" fontId="16" fillId="0" borderId="7" xfId="0" applyNumberFormat="1" applyFont="1" applyBorder="1" applyAlignment="1">
      <alignment vertical="top"/>
    </xf>
    <xf numFmtId="41" fontId="16" fillId="0" borderId="0" xfId="0" applyNumberFormat="1" applyFont="1" applyAlignment="1">
      <alignment vertical="top"/>
    </xf>
    <xf numFmtId="0" fontId="7" fillId="2" borderId="1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2" borderId="3" xfId="0" applyFont="1" applyFill="1" applyBorder="1" applyAlignment="1">
      <alignment horizontal="right" vertical="top" wrapText="1"/>
    </xf>
    <xf numFmtId="168" fontId="7" fillId="2" borderId="6" xfId="0" applyNumberFormat="1" applyFont="1" applyFill="1" applyBorder="1" applyAlignment="1">
      <alignment vertical="top"/>
    </xf>
    <xf numFmtId="3" fontId="25" fillId="0" borderId="0" xfId="0" applyNumberFormat="1" applyFont="1" applyAlignment="1">
      <alignment vertical="center"/>
    </xf>
    <xf numFmtId="166" fontId="10" fillId="0" borderId="0" xfId="2" applyNumberFormat="1" applyFont="1" applyAlignment="1">
      <alignment horizontal="left" vertical="top"/>
    </xf>
    <xf numFmtId="165" fontId="15" fillId="0" borderId="0" xfId="0" quotePrefix="1" applyNumberFormat="1" applyFont="1" applyAlignment="1">
      <alignment horizontal="center" vertical="top"/>
    </xf>
    <xf numFmtId="165" fontId="15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164" fontId="15" fillId="0" borderId="0" xfId="0" applyNumberFormat="1" applyFont="1" applyAlignment="1">
      <alignment vertical="top"/>
    </xf>
    <xf numFmtId="0" fontId="10" fillId="2" borderId="2" xfId="2" applyFont="1" applyFill="1" applyBorder="1" applyAlignment="1">
      <alignment horizontal="left" vertical="top"/>
    </xf>
    <xf numFmtId="0" fontId="10" fillId="2" borderId="3" xfId="2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 wrapText="1"/>
    </xf>
    <xf numFmtId="166" fontId="10" fillId="0" borderId="1" xfId="2" applyNumberFormat="1" applyFont="1" applyBorder="1" applyAlignment="1">
      <alignment horizontal="left" vertical="top"/>
    </xf>
    <xf numFmtId="0" fontId="22" fillId="0" borderId="2" xfId="0" applyFont="1" applyBorder="1" applyAlignment="1">
      <alignment horizontal="left" vertical="top"/>
    </xf>
    <xf numFmtId="0" fontId="22" fillId="0" borderId="3" xfId="0" applyFont="1" applyBorder="1" applyAlignment="1">
      <alignment horizontal="left" vertical="top"/>
    </xf>
    <xf numFmtId="0" fontId="15" fillId="0" borderId="3" xfId="0" applyFont="1" applyBorder="1" applyAlignment="1">
      <alignment vertical="top"/>
    </xf>
    <xf numFmtId="165" fontId="15" fillId="0" borderId="3" xfId="0" applyNumberFormat="1" applyFont="1" applyBorder="1" applyAlignment="1">
      <alignment horizontal="right" vertical="top"/>
    </xf>
    <xf numFmtId="9" fontId="17" fillId="0" borderId="7" xfId="0" applyNumberFormat="1" applyFont="1" applyBorder="1" applyAlignment="1">
      <alignment horizontal="right" vertical="top"/>
    </xf>
    <xf numFmtId="168" fontId="17" fillId="0" borderId="7" xfId="0" applyNumberFormat="1" applyFont="1" applyBorder="1" applyAlignment="1">
      <alignment vertical="top"/>
    </xf>
    <xf numFmtId="168" fontId="17" fillId="3" borderId="0" xfId="0" applyNumberFormat="1" applyFont="1" applyFill="1" applyAlignment="1">
      <alignment vertical="top"/>
    </xf>
    <xf numFmtId="41" fontId="17" fillId="3" borderId="0" xfId="0" applyNumberFormat="1" applyFont="1" applyFill="1" applyAlignment="1">
      <alignment vertical="top"/>
    </xf>
    <xf numFmtId="0" fontId="23" fillId="0" borderId="0" xfId="0" applyFont="1" applyAlignment="1">
      <alignment horizontal="right" vertical="top"/>
    </xf>
    <xf numFmtId="168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7" xfId="0" applyBorder="1" applyAlignment="1">
      <alignment horizontal="left" vertical="top"/>
    </xf>
    <xf numFmtId="168" fontId="15" fillId="0" borderId="3" xfId="0" applyNumberFormat="1" applyFont="1" applyBorder="1" applyAlignment="1">
      <alignment vertical="top"/>
    </xf>
    <xf numFmtId="168" fontId="7" fillId="0" borderId="0" xfId="0" applyNumberFormat="1" applyFont="1" applyAlignment="1">
      <alignment horizontal="left" vertical="top"/>
    </xf>
    <xf numFmtId="165" fontId="15" fillId="0" borderId="6" xfId="0" applyNumberFormat="1" applyFont="1" applyBorder="1" applyAlignment="1">
      <alignment vertical="top"/>
    </xf>
    <xf numFmtId="165" fontId="15" fillId="0" borderId="7" xfId="0" applyNumberFormat="1" applyFont="1" applyBorder="1" applyAlignment="1">
      <alignment vertical="top"/>
    </xf>
    <xf numFmtId="165" fontId="7" fillId="0" borderId="0" xfId="0" applyNumberFormat="1" applyFont="1" applyAlignment="1">
      <alignment horizontal="left" vertical="top"/>
    </xf>
    <xf numFmtId="165" fontId="7" fillId="0" borderId="7" xfId="0" applyNumberFormat="1" applyFont="1" applyBorder="1" applyAlignment="1">
      <alignment horizontal="left" vertical="top"/>
    </xf>
    <xf numFmtId="14" fontId="7" fillId="0" borderId="0" xfId="0" applyNumberFormat="1" applyFont="1" applyAlignment="1">
      <alignment horizontal="left" vertical="top"/>
    </xf>
    <xf numFmtId="167" fontId="24" fillId="4" borderId="0" xfId="2" applyNumberFormat="1" applyFont="1" applyFill="1" applyAlignment="1">
      <alignment horizontal="center" vertical="top"/>
    </xf>
    <xf numFmtId="167" fontId="24" fillId="4" borderId="0" xfId="2" applyNumberFormat="1" applyFont="1" applyFill="1" applyAlignment="1">
      <alignment horizontal="left" vertical="top"/>
    </xf>
    <xf numFmtId="167" fontId="24" fillId="4" borderId="0" xfId="2" applyNumberFormat="1" applyFont="1" applyFill="1" applyAlignment="1">
      <alignment horizontal="right" vertical="top"/>
    </xf>
    <xf numFmtId="168" fontId="24" fillId="4" borderId="0" xfId="2" applyNumberFormat="1" applyFont="1" applyFill="1" applyAlignment="1">
      <alignment horizontal="right" vertical="top" wrapText="1"/>
    </xf>
    <xf numFmtId="167" fontId="24" fillId="4" borderId="0" xfId="2" applyNumberFormat="1" applyFont="1" applyFill="1" applyAlignment="1">
      <alignment horizontal="right" vertical="top" wrapText="1"/>
    </xf>
    <xf numFmtId="167" fontId="27" fillId="4" borderId="0" xfId="2" applyNumberFormat="1" applyFont="1" applyFill="1" applyAlignment="1">
      <alignment horizontal="center" vertical="top"/>
    </xf>
    <xf numFmtId="167" fontId="27" fillId="4" borderId="0" xfId="2" applyNumberFormat="1" applyFont="1" applyFill="1" applyAlignment="1">
      <alignment horizontal="left" vertical="top"/>
    </xf>
    <xf numFmtId="167" fontId="27" fillId="4" borderId="0" xfId="2" applyNumberFormat="1" applyFont="1" applyFill="1" applyAlignment="1">
      <alignment horizontal="right" vertical="top"/>
    </xf>
    <xf numFmtId="168" fontId="27" fillId="4" borderId="0" xfId="2" applyNumberFormat="1" applyFont="1" applyFill="1" applyAlignment="1">
      <alignment horizontal="right" vertical="top" wrapText="1"/>
    </xf>
    <xf numFmtId="167" fontId="27" fillId="4" borderId="0" xfId="2" applyNumberFormat="1" applyFont="1" applyFill="1" applyAlignment="1">
      <alignment horizontal="right" vertical="top" wrapText="1"/>
    </xf>
    <xf numFmtId="0" fontId="19" fillId="5" borderId="4" xfId="0" applyFont="1" applyFill="1" applyBorder="1" applyAlignment="1">
      <alignment horizontal="left" vertical="top"/>
    </xf>
    <xf numFmtId="0" fontId="19" fillId="5" borderId="5" xfId="0" applyFont="1" applyFill="1" applyBorder="1" applyAlignment="1">
      <alignment horizontal="left" vertical="top"/>
    </xf>
    <xf numFmtId="0" fontId="19" fillId="5" borderId="5" xfId="0" applyFont="1" applyFill="1" applyBorder="1" applyAlignment="1">
      <alignment horizontal="left" vertical="top" wrapText="1"/>
    </xf>
    <xf numFmtId="0" fontId="19" fillId="5" borderId="5" xfId="0" applyFont="1" applyFill="1" applyBorder="1" applyAlignment="1">
      <alignment horizontal="right" vertical="top" wrapText="1"/>
    </xf>
    <xf numFmtId="168" fontId="19" fillId="5" borderId="8" xfId="0" applyNumberFormat="1" applyFont="1" applyFill="1" applyBorder="1" applyAlignment="1">
      <alignment vertical="top"/>
    </xf>
    <xf numFmtId="0" fontId="29" fillId="6" borderId="0" xfId="0" applyFont="1" applyFill="1" applyAlignment="1">
      <alignment horizontal="right" vertical="top" wrapText="1"/>
    </xf>
    <xf numFmtId="0" fontId="30" fillId="6" borderId="0" xfId="0" applyFont="1" applyFill="1" applyAlignment="1">
      <alignment vertical="top"/>
    </xf>
    <xf numFmtId="49" fontId="29" fillId="6" borderId="1" xfId="0" quotePrefix="1" applyNumberFormat="1" applyFont="1" applyFill="1" applyBorder="1" applyAlignment="1">
      <alignment horizontal="right" vertical="top"/>
    </xf>
    <xf numFmtId="0" fontId="29" fillId="6" borderId="0" xfId="0" quotePrefix="1" applyFont="1" applyFill="1" applyAlignment="1">
      <alignment horizontal="left" vertical="top"/>
    </xf>
    <xf numFmtId="0" fontId="29" fillId="6" borderId="0" xfId="0" applyFont="1" applyFill="1" applyAlignment="1">
      <alignment horizontal="left" vertical="top" wrapText="1"/>
    </xf>
    <xf numFmtId="168" fontId="29" fillId="6" borderId="7" xfId="0" applyNumberFormat="1" applyFont="1" applyFill="1" applyBorder="1" applyAlignment="1">
      <alignment vertical="top"/>
    </xf>
    <xf numFmtId="168" fontId="29" fillId="7" borderId="7" xfId="0" applyNumberFormat="1" applyFont="1" applyFill="1" applyBorder="1" applyAlignment="1" applyProtection="1">
      <alignment vertical="top"/>
      <protection locked="0"/>
    </xf>
    <xf numFmtId="0" fontId="15" fillId="0" borderId="0" xfId="0" applyFont="1" applyAlignment="1">
      <alignment horizontal="left" vertical="top" wrapText="1"/>
    </xf>
    <xf numFmtId="0" fontId="0" fillId="0" borderId="0" xfId="0" applyAlignment="1">
      <alignment horizontal="right" vertical="top" wrapText="1"/>
    </xf>
    <xf numFmtId="166" fontId="10" fillId="0" borderId="1" xfId="2" applyNumberFormat="1" applyFont="1" applyBorder="1" applyAlignment="1">
      <alignment horizontal="left" vertical="top"/>
    </xf>
    <xf numFmtId="166" fontId="10" fillId="0" borderId="0" xfId="2" applyNumberFormat="1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26" fillId="0" borderId="0" xfId="0" applyFont="1" applyAlignment="1">
      <alignment horizontal="right" vertical="top" wrapText="1"/>
    </xf>
    <xf numFmtId="0" fontId="17" fillId="0" borderId="0" xfId="0" applyFont="1" applyAlignment="1">
      <alignment horizontal="left" vertical="top" wrapText="1"/>
    </xf>
    <xf numFmtId="166" fontId="10" fillId="0" borderId="4" xfId="2" applyNumberFormat="1" applyFont="1" applyBorder="1" applyAlignment="1">
      <alignment horizontal="left" vertical="top"/>
    </xf>
    <xf numFmtId="166" fontId="10" fillId="0" borderId="5" xfId="2" applyNumberFormat="1" applyFont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4" fontId="23" fillId="3" borderId="0" xfId="0" applyNumberFormat="1" applyFont="1" applyFill="1" applyAlignment="1" applyProtection="1">
      <alignment horizontal="left" vertical="top"/>
      <protection locked="0"/>
    </xf>
    <xf numFmtId="14" fontId="23" fillId="3" borderId="7" xfId="0" applyNumberFormat="1" applyFont="1" applyFill="1" applyBorder="1" applyAlignment="1" applyProtection="1">
      <alignment horizontal="left" vertical="top"/>
      <protection locked="0"/>
    </xf>
    <xf numFmtId="0" fontId="23" fillId="3" borderId="5" xfId="0" applyFont="1" applyFill="1" applyBorder="1" applyAlignment="1" applyProtection="1">
      <alignment horizontal="left" vertical="top"/>
      <protection locked="0"/>
    </xf>
    <xf numFmtId="0" fontId="23" fillId="3" borderId="8" xfId="0" applyFont="1" applyFill="1" applyBorder="1" applyAlignment="1" applyProtection="1">
      <alignment horizontal="left" vertical="top"/>
      <protection locked="0"/>
    </xf>
  </cellXfs>
  <cellStyles count="25">
    <cellStyle name="Excel Built-in Normal" xfId="5" xr:uid="{00000000-0005-0000-0000-000000000000}"/>
    <cellStyle name="Excel Built-in Normal 1" xfId="2" xr:uid="{00000000-0005-0000-0000-000001000000}"/>
    <cellStyle name="Excel Built-in Normal 2" xfId="6" xr:uid="{00000000-0005-0000-0000-000002000000}"/>
    <cellStyle name="Excel Built-in Normal 3" xfId="7" xr:uid="{00000000-0005-0000-0000-000003000000}"/>
    <cellStyle name="Excel Built-in Normal 4" xfId="8" xr:uid="{00000000-0005-0000-0000-000004000000}"/>
    <cellStyle name="Excel Built-in Normal 5" xfId="3" xr:uid="{00000000-0005-0000-0000-000005000000}"/>
    <cellStyle name="Ongedefinieerd" xfId="9" xr:uid="{00000000-0005-0000-0000-000006000000}"/>
    <cellStyle name="Procent 2" xfId="4" xr:uid="{00000000-0005-0000-0000-000007000000}"/>
    <cellStyle name="Procent 3" xfId="17" xr:uid="{00000000-0005-0000-0000-000008000000}"/>
    <cellStyle name="Procent 3 2" xfId="19" xr:uid="{00000000-0005-0000-0000-000009000000}"/>
    <cellStyle name="Standaard" xfId="0" builtinId="0"/>
    <cellStyle name="Standaard 10" xfId="24" xr:uid="{DBA53FCE-2B43-486B-9689-F726D899D1C7}"/>
    <cellStyle name="Standaard 2" xfId="10" xr:uid="{00000000-0005-0000-0000-00000B000000}"/>
    <cellStyle name="Standaard 2 2" xfId="11" xr:uid="{00000000-0005-0000-0000-00000C000000}"/>
    <cellStyle name="Standaard 3" xfId="1" xr:uid="{00000000-0005-0000-0000-00000D000000}"/>
    <cellStyle name="Standaard 4" xfId="12" xr:uid="{00000000-0005-0000-0000-00000E000000}"/>
    <cellStyle name="Standaard 5" xfId="13" xr:uid="{00000000-0005-0000-0000-00000F000000}"/>
    <cellStyle name="Standaard 6" xfId="14" xr:uid="{00000000-0005-0000-0000-000010000000}"/>
    <cellStyle name="Standaard 6 2" xfId="15" xr:uid="{00000000-0005-0000-0000-000011000000}"/>
    <cellStyle name="Standaard 6 2 2" xfId="21" xr:uid="{00000000-0005-0000-0000-000012000000}"/>
    <cellStyle name="Standaard 6 3" xfId="20" xr:uid="{00000000-0005-0000-0000-000013000000}"/>
    <cellStyle name="Standaard 7" xfId="16" xr:uid="{00000000-0005-0000-0000-000014000000}"/>
    <cellStyle name="Standaard 7 2" xfId="18" xr:uid="{00000000-0005-0000-0000-000015000000}"/>
    <cellStyle name="Standaard 8" xfId="22" xr:uid="{00000000-0005-0000-0000-000016000000}"/>
    <cellStyle name="Standaard 9" xfId="23" xr:uid="{00000000-0005-0000-0000-000017000000}"/>
  </cellStyles>
  <dxfs count="0"/>
  <tableStyles count="0" defaultTableStyle="TableStyleMedium9" defaultPivotStyle="PivotStyleLight16"/>
  <colors>
    <mruColors>
      <color rgb="FFFFFF99"/>
      <color rgb="FFD65700"/>
      <color rgb="FFEF8919"/>
      <color rgb="FF1B3358"/>
      <color rgb="FFFFFFCC"/>
      <color rgb="FFA61A80"/>
      <color rgb="FFE6E6E6"/>
      <color rgb="FF00427A"/>
      <color rgb="FFDCDCFA"/>
      <color rgb="FFDCD1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98535</xdr:rowOff>
    </xdr:from>
    <xdr:to>
      <xdr:col>4</xdr:col>
      <xdr:colOff>549567</xdr:colOff>
      <xdr:row>2</xdr:row>
      <xdr:rowOff>307959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26D8378-CE1B-44A1-B257-AF554C98F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6224" y="98535"/>
          <a:ext cx="1511210" cy="512182"/>
        </a:xfrm>
        <a:prstGeom prst="rect">
          <a:avLst/>
        </a:prstGeom>
      </xdr:spPr>
    </xdr:pic>
    <xdr:clientData/>
  </xdr:twoCellAnchor>
  <xdr:twoCellAnchor editAs="oneCell">
    <xdr:from>
      <xdr:col>6</xdr:col>
      <xdr:colOff>1529715</xdr:colOff>
      <xdr:row>2</xdr:row>
      <xdr:rowOff>76200</xdr:rowOff>
    </xdr:from>
    <xdr:to>
      <xdr:col>7</xdr:col>
      <xdr:colOff>1350645</xdr:colOff>
      <xdr:row>2</xdr:row>
      <xdr:rowOff>304488</xdr:rowOff>
    </xdr:to>
    <xdr:pic>
      <xdr:nvPicPr>
        <xdr:cNvPr id="2" name="Afbeelding 1" descr="Afbeelding met Lettertype, Graphics, typografie, tekst&#10;&#10;Automatisch gegenereerde beschrijving">
          <a:extLst>
            <a:ext uri="{FF2B5EF4-FFF2-40B4-BE49-F238E27FC236}">
              <a16:creationId xmlns:a16="http://schemas.microsoft.com/office/drawing/2014/main" id="{FAA96189-74C7-ED8F-05EB-0AB55DD38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9940" y="381000"/>
          <a:ext cx="1396365" cy="22828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:/2010/2010.1203%20Schiphol%20CSNS%20project/bouwkosten/fase%201/kostentoedeling%20SEC_AV_CONS_SRE_0301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orblad"/>
    </sheetNames>
    <sheetDataSet>
      <sheetData sheetId="0">
        <row r="1">
          <cell r="D1" t="str">
            <v>Opdrachtgever :</v>
          </cell>
          <cell r="G1" t="str">
            <v xml:space="preserve">Schiphol Group </v>
          </cell>
        </row>
        <row r="2">
          <cell r="D2" t="str">
            <v>Project :</v>
          </cell>
          <cell r="G2" t="str">
            <v xml:space="preserve">C S N S </v>
          </cell>
        </row>
        <row r="3">
          <cell r="D3" t="str">
            <v>Onderwerp :</v>
          </cell>
          <cell r="G3" t="str">
            <v>kostenopdeling SEC/AV/CON/SRE</v>
          </cell>
        </row>
        <row r="4">
          <cell r="D4" t="str">
            <v>datum :</v>
          </cell>
          <cell r="G4" t="str">
            <v xml:space="preserve">3 januari 2011 </v>
          </cell>
        </row>
        <row r="7">
          <cell r="B7" t="str">
            <v>CSNS PROJECT - PvE fase</v>
          </cell>
        </row>
        <row r="10">
          <cell r="B10" t="str">
            <v xml:space="preserve">Vraagstelling: opdeling van de (integrale) kosten per PMC / Business Area zijnde: Security, Aviation, Consumers en SRE. </v>
          </cell>
        </row>
        <row r="11">
          <cell r="B11" t="str">
            <v xml:space="preserve">Uitgangspunt voor de kostenopdeling is de bouwkosten tabel die opgenomen is in het presentatie document van </v>
          </cell>
        </row>
        <row r="12">
          <cell r="B12" t="str">
            <v>4Building, gedateerd 6 december 2011.</v>
          </cell>
        </row>
        <row r="14">
          <cell r="B14" t="str">
            <v>Instructies met betrekking tot kostenverdeling zijn per mail verstuurd door Benno de Zwart op 16 december 2010</v>
          </cell>
        </row>
        <row r="15">
          <cell r="B15" t="str">
            <v>en betreffen:</v>
          </cell>
        </row>
        <row r="16">
          <cell r="B16" t="str">
            <v xml:space="preserve"> 1. Security: alleen de apparatuur. </v>
          </cell>
        </row>
        <row r="17">
          <cell r="B17" t="str">
            <v xml:space="preserve"> 2. Aviation: alle overige / resterende elementen.</v>
          </cell>
        </row>
        <row r="18">
          <cell r="B18" t="str">
            <v xml:space="preserve"> 3. Consumers: verwijderen en opnieuw inrichten van winkels en horeca. </v>
          </cell>
        </row>
        <row r="19">
          <cell r="B19" t="str">
            <v xml:space="preserve"> 4. SRE: airline lounges, verhuurde ruimten. </v>
          </cell>
        </row>
        <row r="21">
          <cell r="B21" t="str">
            <v>Opmerkingen:</v>
          </cell>
        </row>
        <row r="22">
          <cell r="B22" t="str">
            <v xml:space="preserve"> (1)  het grootste deel van de kosten zal worden toegerekend aan 2. Aviation. </v>
          </cell>
        </row>
        <row r="23">
          <cell r="B23" t="str">
            <v xml:space="preserve"> (2)  security apparatuur is opgenomen in item (50) E.9 Security Lanes; totaal bedrag apparatuur 30.464.000</v>
          </cell>
        </row>
        <row r="24">
          <cell r="B24" t="str">
            <v xml:space="preserve"> (3)  winkels en horeca (3. Consumers) zijn niet apart onderkend en geidentificeerd in de huidige bouwkostenbegroting;   </v>
          </cell>
        </row>
        <row r="25">
          <cell r="B25" t="str">
            <v xml:space="preserve">       om voor 3. Consumers een getal te genereren, is o.i. de beste methode om een beperkt percentage van de totale kosten </v>
          </cell>
        </row>
        <row r="26">
          <cell r="B26" t="str">
            <v xml:space="preserve">       voor 2. Aviation toe te rekenen aan 3. Consumers.</v>
          </cell>
        </row>
        <row r="27">
          <cell r="B27" t="str">
            <v xml:space="preserve">       Alternatief is om per gebied te analyseren wat de omvang (in m2 BVO) is van de winkels en horeca en dat te vermenigvuldigen  </v>
          </cell>
        </row>
        <row r="28">
          <cell r="B28" t="str">
            <v xml:space="preserve">       met een gemiddelde prijs per m2 BVO; voor dit alternatief is er overleg met Schiphol nodig om gezamenlijke input te definieren.  </v>
          </cell>
        </row>
        <row r="29">
          <cell r="B29" t="str">
            <v xml:space="preserve"> (4) het genoemde onder (3) geld in principe ook voor de toerekening aan 4. SRE; dus toerekening op basis van een klein percentage </v>
          </cell>
        </row>
        <row r="30">
          <cell r="B30" t="str">
            <v xml:space="preserve">       of identificatie van m2 BVO per gebied.</v>
          </cell>
        </row>
        <row r="31">
          <cell r="B31" t="str">
            <v xml:space="preserve">       verder zou mogelijk item (48) D.3 aanpassen bestaande wachtruimten in pier in deze categorie kunnen vallen; ook daar dient  </v>
          </cell>
        </row>
        <row r="32">
          <cell r="B32" t="str">
            <v xml:space="preserve">       door Schiphol uitsluitsel gegeven te worden.</v>
          </cell>
        </row>
        <row r="35">
          <cell r="B35" t="str">
            <v xml:space="preserve">(CONCEPT) KOSTENOPDELING NAAR PMC / BUSINESS AREAS </v>
          </cell>
          <cell r="E35" t="str">
            <v xml:space="preserve">BOUWKOSTEN </v>
          </cell>
          <cell r="G35" t="str">
            <v xml:space="preserve">INVESTERING </v>
          </cell>
        </row>
        <row r="36">
          <cell r="B36" t="str">
            <v xml:space="preserve">( in afgeronde bedragen) </v>
          </cell>
          <cell r="G36" t="str">
            <v>(excl rente + BTW)</v>
          </cell>
        </row>
        <row r="38">
          <cell r="B38" t="str">
            <v xml:space="preserve"> 1. Security: apparatuur </v>
          </cell>
          <cell r="C38">
            <v>0.11974872398900667</v>
          </cell>
          <cell r="E38">
            <v>30500000</v>
          </cell>
          <cell r="G38">
            <v>43700000</v>
          </cell>
        </row>
        <row r="39">
          <cell r="B39" t="str">
            <v xml:space="preserve"> 2. Aviation: overige / resterende elementen</v>
          </cell>
          <cell r="C39">
            <v>0.77699254024342368</v>
          </cell>
          <cell r="E39">
            <v>197900000</v>
          </cell>
          <cell r="G39">
            <v>283500000</v>
          </cell>
        </row>
        <row r="40">
          <cell r="B40" t="str">
            <v xml:space="preserve"> 3. Consumers: winkels en horeca </v>
          </cell>
          <cell r="C40">
            <v>2.0416175893207697E-2</v>
          </cell>
          <cell r="E40">
            <v>5200000</v>
          </cell>
          <cell r="G40">
            <v>7400000</v>
          </cell>
        </row>
        <row r="41">
          <cell r="B41" t="str">
            <v xml:space="preserve"> 4. SRE: airline lounges, verhuurde ruimten </v>
          </cell>
          <cell r="C41">
            <v>8.2842559874361996E-2</v>
          </cell>
          <cell r="E41">
            <v>21100000</v>
          </cell>
          <cell r="G41">
            <v>30200000</v>
          </cell>
        </row>
        <row r="42">
          <cell r="B42" t="str">
            <v xml:space="preserve">TOTAAL KOSTEN </v>
          </cell>
          <cell r="E42">
            <v>254700000</v>
          </cell>
          <cell r="G42">
            <v>364800000</v>
          </cell>
        </row>
        <row r="45">
          <cell r="B45" t="str">
            <v xml:space="preserve">factor tussen bouwkosten en investeringskosten (excl rente + BTW) is berekend op </v>
          </cell>
          <cell r="G45">
            <v>1.4325735343223238</v>
          </cell>
        </row>
        <row r="47">
          <cell r="B47" t="str">
            <v xml:space="preserve">Tussenberekeningen / aannames  </v>
          </cell>
        </row>
        <row r="48">
          <cell r="B48" t="str">
            <v>Het totaal van de bouwkosten d.d. 6 december 2010</v>
          </cell>
          <cell r="E48">
            <v>254582439</v>
          </cell>
        </row>
        <row r="49">
          <cell r="B49" t="str">
            <v xml:space="preserve"> 1. Security: apparatuur </v>
          </cell>
          <cell r="E49">
            <v>30464000</v>
          </cell>
          <cell r="G49" t="str">
            <v xml:space="preserve">tabel kostentoedeling </v>
          </cell>
        </row>
        <row r="50">
          <cell r="B50" t="str">
            <v xml:space="preserve"> 4. SRE: airline lounges, verhuurde ruimten </v>
          </cell>
          <cell r="D50" t="str">
            <v xml:space="preserve">item (48) D.3 </v>
          </cell>
          <cell r="E50">
            <v>18000000</v>
          </cell>
          <cell r="F50" t="str">
            <v>?</v>
          </cell>
        </row>
        <row r="51">
          <cell r="B51" t="str">
            <v xml:space="preserve"> 2. Aviation: overige / resterende elementen</v>
          </cell>
          <cell r="D51" t="str">
            <v>subtotaal</v>
          </cell>
          <cell r="E51">
            <v>206118439</v>
          </cell>
        </row>
        <row r="52">
          <cell r="B52" t="str">
            <v xml:space="preserve"> 3. Consumers: winkels en horeca </v>
          </cell>
          <cell r="D52" t="str">
            <v>toerekening ( 2,5 %)</v>
          </cell>
          <cell r="E52">
            <v>5150000</v>
          </cell>
          <cell r="F52" t="str">
            <v>?</v>
          </cell>
          <cell r="G52" t="str">
            <v xml:space="preserve">tabel kostentoedeling </v>
          </cell>
        </row>
        <row r="53">
          <cell r="B53" t="str">
            <v xml:space="preserve"> 4. SRE: airline lounges, verhuurde ruimten </v>
          </cell>
          <cell r="D53" t="str">
            <v>toerekening ( 1,5 %)</v>
          </cell>
          <cell r="E53">
            <v>3090000</v>
          </cell>
          <cell r="F53" t="str">
            <v>?</v>
          </cell>
        </row>
        <row r="54">
          <cell r="B54" t="str">
            <v xml:space="preserve"> 2. Aviation: overige / resterende elementen</v>
          </cell>
          <cell r="D54" t="str">
            <v xml:space="preserve">toerekening </v>
          </cell>
          <cell r="E54">
            <v>197878439</v>
          </cell>
          <cell r="G54" t="str">
            <v xml:space="preserve">tabel kostentoedeling </v>
          </cell>
        </row>
        <row r="55">
          <cell r="B55" t="str">
            <v xml:space="preserve"> 4. SRE: airline lounges, verhuurde ruimten </v>
          </cell>
          <cell r="D55" t="str">
            <v xml:space="preserve">totaal </v>
          </cell>
          <cell r="E55">
            <v>21090000</v>
          </cell>
          <cell r="G55" t="str">
            <v xml:space="preserve">tabel kostentoedeling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M115"/>
  <sheetViews>
    <sheetView tabSelected="1" view="pageBreakPreview" topLeftCell="C1" zoomScale="115" zoomScaleNormal="100" zoomScaleSheetLayoutView="115" workbookViewId="0">
      <pane ySplit="17" topLeftCell="A18" activePane="bottomLeft" state="frozen"/>
      <selection activeCell="D61" sqref="D61"/>
      <selection pane="bottomLeft" activeCell="G21" sqref="G21"/>
    </sheetView>
  </sheetViews>
  <sheetFormatPr defaultColWidth="9.109375" defaultRowHeight="12" x14ac:dyDescent="0.25"/>
  <cols>
    <col min="1" max="1" width="19.88671875" style="2" hidden="1" customWidth="1"/>
    <col min="2" max="2" width="16.44140625" style="2" hidden="1" customWidth="1"/>
    <col min="3" max="4" width="7" style="4" customWidth="1"/>
    <col min="5" max="5" width="41.21875" style="5" customWidth="1"/>
    <col min="6" max="6" width="13.109375" style="6" bestFit="1" customWidth="1"/>
    <col min="7" max="7" width="22.77734375" style="13" customWidth="1"/>
    <col min="8" max="8" width="22.77734375" style="29" customWidth="1"/>
    <col min="9" max="9" width="4.44140625" style="2" customWidth="1"/>
    <col min="10" max="16384" width="9.109375" style="2"/>
  </cols>
  <sheetData>
    <row r="3" spans="3:13" ht="34.799999999999997" customHeight="1" x14ac:dyDescent="0.25"/>
    <row r="4" spans="3:13" ht="18" x14ac:dyDescent="0.25">
      <c r="C4" s="55" t="s">
        <v>3</v>
      </c>
      <c r="D4" s="56"/>
      <c r="E4" s="57"/>
      <c r="F4" s="58"/>
      <c r="G4" s="67"/>
      <c r="H4" s="69"/>
    </row>
    <row r="5" spans="3:13" ht="5.0999999999999996" customHeight="1" x14ac:dyDescent="0.25">
      <c r="C5" s="3"/>
      <c r="H5" s="70"/>
    </row>
    <row r="6" spans="3:13" ht="15" customHeight="1" x14ac:dyDescent="0.25">
      <c r="C6" s="98" t="s">
        <v>0</v>
      </c>
      <c r="D6" s="99"/>
      <c r="E6" s="99"/>
      <c r="F6" s="71" t="s">
        <v>9</v>
      </c>
      <c r="G6" s="68"/>
      <c r="H6" s="72"/>
      <c r="I6" s="4"/>
    </row>
    <row r="7" spans="3:13" ht="15" customHeight="1" x14ac:dyDescent="0.25">
      <c r="C7" s="98" t="s">
        <v>4</v>
      </c>
      <c r="D7" s="99"/>
      <c r="E7" s="99"/>
      <c r="F7" s="71" t="s">
        <v>10</v>
      </c>
      <c r="H7" s="70"/>
    </row>
    <row r="8" spans="3:13" ht="15" customHeight="1" x14ac:dyDescent="0.25">
      <c r="C8" s="98" t="s">
        <v>7</v>
      </c>
      <c r="D8" s="99"/>
      <c r="E8" s="99"/>
      <c r="F8" s="73" t="s">
        <v>107</v>
      </c>
      <c r="H8" s="70"/>
    </row>
    <row r="9" spans="3:13" ht="15" customHeight="1" x14ac:dyDescent="0.25">
      <c r="C9" s="54" t="s">
        <v>8</v>
      </c>
      <c r="D9" s="46"/>
      <c r="E9" s="46"/>
      <c r="F9" s="105" t="s">
        <v>100</v>
      </c>
      <c r="G9" s="106"/>
      <c r="H9" s="66"/>
    </row>
    <row r="10" spans="3:13" ht="15" customHeight="1" x14ac:dyDescent="0.25">
      <c r="C10" s="98" t="s">
        <v>1</v>
      </c>
      <c r="D10" s="99"/>
      <c r="E10" s="99"/>
      <c r="F10" s="107" t="s">
        <v>5</v>
      </c>
      <c r="G10" s="107"/>
      <c r="H10" s="108"/>
    </row>
    <row r="11" spans="3:13" ht="15" customHeight="1" x14ac:dyDescent="0.25">
      <c r="C11" s="103" t="s">
        <v>2</v>
      </c>
      <c r="D11" s="104"/>
      <c r="E11" s="104"/>
      <c r="F11" s="109" t="s">
        <v>5</v>
      </c>
      <c r="G11" s="109"/>
      <c r="H11" s="110"/>
    </row>
    <row r="12" spans="3:13" ht="6" customHeight="1" x14ac:dyDescent="0.25"/>
    <row r="13" spans="3:13" ht="15" customHeight="1" x14ac:dyDescent="0.25">
      <c r="C13" s="45" t="s">
        <v>6</v>
      </c>
      <c r="D13" s="45"/>
      <c r="E13" s="46"/>
      <c r="F13" s="63"/>
      <c r="G13" s="64"/>
      <c r="H13" s="65"/>
    </row>
    <row r="14" spans="3:13" ht="6" customHeight="1" x14ac:dyDescent="0.25"/>
    <row r="15" spans="3:13" ht="12" customHeight="1" x14ac:dyDescent="0.25">
      <c r="C15" s="74" t="s">
        <v>11</v>
      </c>
      <c r="D15" s="75" t="s">
        <v>12</v>
      </c>
      <c r="E15" s="75" t="s">
        <v>70</v>
      </c>
      <c r="F15" s="76" t="s">
        <v>13</v>
      </c>
      <c r="G15" s="77" t="s">
        <v>14</v>
      </c>
      <c r="H15" s="78" t="s">
        <v>15</v>
      </c>
      <c r="I15" s="47"/>
      <c r="J15" s="47"/>
      <c r="K15" s="48"/>
      <c r="L15" s="48"/>
      <c r="M15" s="49"/>
    </row>
    <row r="16" spans="3:13" ht="12" customHeight="1" x14ac:dyDescent="0.25">
      <c r="C16" s="79" t="s">
        <v>16</v>
      </c>
      <c r="D16" s="80" t="s">
        <v>16</v>
      </c>
      <c r="E16" s="80" t="s">
        <v>71</v>
      </c>
      <c r="F16" s="81" t="s">
        <v>17</v>
      </c>
      <c r="G16" s="82" t="s">
        <v>18</v>
      </c>
      <c r="H16" s="83" t="s">
        <v>19</v>
      </c>
      <c r="I16" s="47"/>
      <c r="J16" s="47"/>
      <c r="K16" s="48"/>
      <c r="L16" s="48"/>
      <c r="M16" s="49"/>
    </row>
    <row r="17" spans="3:12" ht="6" customHeight="1" x14ac:dyDescent="0.25">
      <c r="C17" s="3"/>
      <c r="G17" s="7"/>
      <c r="H17" s="50"/>
      <c r="I17" s="29"/>
      <c r="J17" s="29"/>
      <c r="K17" s="29"/>
      <c r="L17" s="29"/>
    </row>
    <row r="18" spans="3:12" s="35" customFormat="1" ht="13.8" x14ac:dyDescent="0.25">
      <c r="C18" s="51" t="s">
        <v>20</v>
      </c>
      <c r="D18" s="52"/>
      <c r="E18" s="53"/>
      <c r="F18" s="43"/>
      <c r="G18" s="44"/>
      <c r="H18" s="44"/>
    </row>
    <row r="19" spans="3:12" x14ac:dyDescent="0.25">
      <c r="C19" s="36" t="s">
        <v>99</v>
      </c>
      <c r="D19" s="15" t="s">
        <v>23</v>
      </c>
      <c r="E19" s="16" t="s">
        <v>58</v>
      </c>
      <c r="F19" s="17">
        <v>1</v>
      </c>
      <c r="G19" s="1"/>
      <c r="H19" s="60">
        <f>F19*G19</f>
        <v>0</v>
      </c>
    </row>
    <row r="20" spans="3:12" x14ac:dyDescent="0.25">
      <c r="C20" s="36" t="s">
        <v>99</v>
      </c>
      <c r="D20" s="15" t="s">
        <v>26</v>
      </c>
      <c r="E20" s="16" t="s">
        <v>61</v>
      </c>
      <c r="F20" s="89">
        <f>28+20+18</f>
        <v>66</v>
      </c>
      <c r="G20" s="1"/>
      <c r="H20" s="60">
        <f t="shared" ref="H20:H56" si="0">F20*G20</f>
        <v>0</v>
      </c>
    </row>
    <row r="21" spans="3:12" x14ac:dyDescent="0.25">
      <c r="C21" s="91" t="s">
        <v>99</v>
      </c>
      <c r="D21" s="92" t="s">
        <v>106</v>
      </c>
      <c r="E21" s="93" t="s">
        <v>105</v>
      </c>
      <c r="F21" s="89">
        <f>28+18+17</f>
        <v>63</v>
      </c>
      <c r="G21" s="1"/>
      <c r="H21" s="60">
        <f t="shared" ref="H21" si="1">F21*G21</f>
        <v>0</v>
      </c>
    </row>
    <row r="22" spans="3:12" x14ac:dyDescent="0.25">
      <c r="C22" s="36" t="s">
        <v>99</v>
      </c>
      <c r="D22" s="15" t="s">
        <v>28</v>
      </c>
      <c r="E22" s="16" t="s">
        <v>62</v>
      </c>
      <c r="F22" s="17">
        <v>4</v>
      </c>
      <c r="G22" s="1"/>
      <c r="H22" s="60">
        <f t="shared" si="0"/>
        <v>0</v>
      </c>
    </row>
    <row r="23" spans="3:12" x14ac:dyDescent="0.25">
      <c r="C23" s="36" t="s">
        <v>99</v>
      </c>
      <c r="D23" s="15" t="s">
        <v>29</v>
      </c>
      <c r="E23" s="16" t="s">
        <v>63</v>
      </c>
      <c r="F23" s="17">
        <v>58</v>
      </c>
      <c r="G23" s="1"/>
      <c r="H23" s="60">
        <f t="shared" si="0"/>
        <v>0</v>
      </c>
    </row>
    <row r="24" spans="3:12" x14ac:dyDescent="0.25">
      <c r="C24" s="36" t="s">
        <v>99</v>
      </c>
      <c r="D24" s="15" t="s">
        <v>30</v>
      </c>
      <c r="E24" s="16" t="s">
        <v>64</v>
      </c>
      <c r="F24" s="17">
        <v>71</v>
      </c>
      <c r="G24" s="1"/>
      <c r="H24" s="60">
        <f t="shared" si="0"/>
        <v>0</v>
      </c>
    </row>
    <row r="25" spans="3:12" x14ac:dyDescent="0.25">
      <c r="C25" s="36" t="s">
        <v>99</v>
      </c>
      <c r="D25" s="15" t="s">
        <v>31</v>
      </c>
      <c r="E25" s="16" t="s">
        <v>65</v>
      </c>
      <c r="F25" s="17">
        <v>1</v>
      </c>
      <c r="G25" s="1"/>
      <c r="H25" s="60">
        <f t="shared" si="0"/>
        <v>0</v>
      </c>
    </row>
    <row r="26" spans="3:12" x14ac:dyDescent="0.25">
      <c r="C26" s="36" t="s">
        <v>99</v>
      </c>
      <c r="D26" s="15" t="s">
        <v>35</v>
      </c>
      <c r="E26" s="16" t="s">
        <v>68</v>
      </c>
      <c r="F26" s="17">
        <v>1</v>
      </c>
      <c r="G26" s="1"/>
      <c r="H26" s="60">
        <f t="shared" si="0"/>
        <v>0</v>
      </c>
    </row>
    <row r="27" spans="3:12" x14ac:dyDescent="0.25">
      <c r="C27" s="36" t="s">
        <v>99</v>
      </c>
      <c r="D27" s="15" t="s">
        <v>98</v>
      </c>
      <c r="E27" s="16" t="s">
        <v>69</v>
      </c>
      <c r="F27" s="17">
        <v>1</v>
      </c>
      <c r="G27" s="1"/>
      <c r="H27" s="60">
        <f t="shared" si="0"/>
        <v>0</v>
      </c>
    </row>
    <row r="28" spans="3:12" x14ac:dyDescent="0.25">
      <c r="C28" s="36" t="s">
        <v>99</v>
      </c>
      <c r="D28" s="15" t="s">
        <v>36</v>
      </c>
      <c r="E28" s="16" t="s">
        <v>69</v>
      </c>
      <c r="F28" s="17">
        <v>3</v>
      </c>
      <c r="G28" s="1"/>
      <c r="H28" s="60">
        <f t="shared" si="0"/>
        <v>0</v>
      </c>
    </row>
    <row r="29" spans="3:12" x14ac:dyDescent="0.25">
      <c r="C29" s="36" t="s">
        <v>99</v>
      </c>
      <c r="D29" s="15" t="s">
        <v>43</v>
      </c>
      <c r="E29" s="16" t="s">
        <v>78</v>
      </c>
      <c r="F29" s="17">
        <v>121</v>
      </c>
      <c r="G29" s="1"/>
      <c r="H29" s="60">
        <f t="shared" si="0"/>
        <v>0</v>
      </c>
    </row>
    <row r="30" spans="3:12" x14ac:dyDescent="0.25">
      <c r="C30" s="36" t="s">
        <v>99</v>
      </c>
      <c r="D30" s="15" t="s">
        <v>47</v>
      </c>
      <c r="E30" s="16" t="s">
        <v>82</v>
      </c>
      <c r="F30" s="17">
        <v>5</v>
      </c>
      <c r="G30" s="1"/>
      <c r="H30" s="60">
        <f t="shared" si="0"/>
        <v>0</v>
      </c>
    </row>
    <row r="31" spans="3:12" x14ac:dyDescent="0.25">
      <c r="C31" s="36" t="s">
        <v>99</v>
      </c>
      <c r="D31" s="15" t="s">
        <v>48</v>
      </c>
      <c r="E31" s="16" t="s">
        <v>83</v>
      </c>
      <c r="F31" s="17">
        <v>9</v>
      </c>
      <c r="G31" s="1"/>
      <c r="H31" s="60">
        <f t="shared" si="0"/>
        <v>0</v>
      </c>
    </row>
    <row r="32" spans="3:12" x14ac:dyDescent="0.25">
      <c r="C32" s="36" t="s">
        <v>99</v>
      </c>
      <c r="D32" s="15" t="s">
        <v>49</v>
      </c>
      <c r="E32" s="16" t="s">
        <v>84</v>
      </c>
      <c r="F32" s="17">
        <v>10</v>
      </c>
      <c r="G32" s="1"/>
      <c r="H32" s="60">
        <f t="shared" si="0"/>
        <v>0</v>
      </c>
    </row>
    <row r="33" spans="3:8" x14ac:dyDescent="0.25">
      <c r="C33" s="36" t="s">
        <v>99</v>
      </c>
      <c r="D33" s="15" t="s">
        <v>50</v>
      </c>
      <c r="E33" s="16" t="s">
        <v>85</v>
      </c>
      <c r="F33" s="17">
        <v>4</v>
      </c>
      <c r="G33" s="1"/>
      <c r="H33" s="60">
        <f t="shared" si="0"/>
        <v>0</v>
      </c>
    </row>
    <row r="34" spans="3:8" x14ac:dyDescent="0.25">
      <c r="C34" s="36" t="s">
        <v>99</v>
      </c>
      <c r="D34" s="15" t="s">
        <v>51</v>
      </c>
      <c r="E34" s="16" t="s">
        <v>80</v>
      </c>
      <c r="F34" s="17">
        <v>1</v>
      </c>
      <c r="G34" s="1"/>
      <c r="H34" s="60">
        <f t="shared" si="0"/>
        <v>0</v>
      </c>
    </row>
    <row r="35" spans="3:8" x14ac:dyDescent="0.25">
      <c r="C35" s="36" t="s">
        <v>99</v>
      </c>
      <c r="D35" s="15" t="s">
        <v>52</v>
      </c>
      <c r="E35" s="16" t="s">
        <v>86</v>
      </c>
      <c r="F35" s="89">
        <f>13-6</f>
        <v>7</v>
      </c>
      <c r="G35" s="1"/>
      <c r="H35" s="60">
        <f t="shared" si="0"/>
        <v>0</v>
      </c>
    </row>
    <row r="36" spans="3:8" s="90" customFormat="1" x14ac:dyDescent="0.25">
      <c r="C36" s="91" t="s">
        <v>99</v>
      </c>
      <c r="D36" s="92" t="s">
        <v>104</v>
      </c>
      <c r="E36" s="93" t="s">
        <v>86</v>
      </c>
      <c r="F36" s="89">
        <f>13-7</f>
        <v>6</v>
      </c>
      <c r="G36" s="95"/>
      <c r="H36" s="94">
        <f t="shared" ref="H36" si="2">F36*G36</f>
        <v>0</v>
      </c>
    </row>
    <row r="37" spans="3:8" x14ac:dyDescent="0.25">
      <c r="C37" s="36" t="s">
        <v>99</v>
      </c>
      <c r="D37" s="15" t="s">
        <v>53</v>
      </c>
      <c r="E37" s="16" t="s">
        <v>87</v>
      </c>
      <c r="F37" s="17">
        <v>1</v>
      </c>
      <c r="G37" s="1"/>
      <c r="H37" s="60">
        <f t="shared" si="0"/>
        <v>0</v>
      </c>
    </row>
    <row r="38" spans="3:8" x14ac:dyDescent="0.25">
      <c r="C38" s="36" t="s">
        <v>99</v>
      </c>
      <c r="D38" s="15" t="s">
        <v>54</v>
      </c>
      <c r="E38" s="16" t="s">
        <v>88</v>
      </c>
      <c r="F38" s="17">
        <v>1</v>
      </c>
      <c r="G38" s="1"/>
      <c r="H38" s="60">
        <f t="shared" si="0"/>
        <v>0</v>
      </c>
    </row>
    <row r="39" spans="3:8" x14ac:dyDescent="0.25">
      <c r="C39" s="36" t="s">
        <v>99</v>
      </c>
      <c r="D39" s="15" t="s">
        <v>55</v>
      </c>
      <c r="E39" s="16" t="s">
        <v>89</v>
      </c>
      <c r="F39" s="89">
        <f>4+1</f>
        <v>5</v>
      </c>
      <c r="G39" s="1"/>
      <c r="H39" s="60">
        <f t="shared" si="0"/>
        <v>0</v>
      </c>
    </row>
    <row r="40" spans="3:8" x14ac:dyDescent="0.25">
      <c r="C40" s="36" t="s">
        <v>99</v>
      </c>
      <c r="D40" s="15" t="s">
        <v>56</v>
      </c>
      <c r="E40" s="16" t="s">
        <v>90</v>
      </c>
      <c r="F40" s="17">
        <v>1</v>
      </c>
      <c r="G40" s="1"/>
      <c r="H40" s="60">
        <f t="shared" si="0"/>
        <v>0</v>
      </c>
    </row>
    <row r="41" spans="3:8" x14ac:dyDescent="0.25">
      <c r="C41" s="36" t="s">
        <v>99</v>
      </c>
      <c r="D41" s="15" t="s">
        <v>37</v>
      </c>
      <c r="E41" s="16" t="s">
        <v>72</v>
      </c>
      <c r="F41" s="17">
        <v>16</v>
      </c>
      <c r="G41" s="1"/>
      <c r="H41" s="60">
        <f t="shared" si="0"/>
        <v>0</v>
      </c>
    </row>
    <row r="42" spans="3:8" x14ac:dyDescent="0.25">
      <c r="C42" s="36" t="s">
        <v>99</v>
      </c>
      <c r="D42" s="15" t="s">
        <v>38</v>
      </c>
      <c r="E42" s="16" t="s">
        <v>73</v>
      </c>
      <c r="F42" s="17">
        <v>1</v>
      </c>
      <c r="G42" s="1"/>
      <c r="H42" s="60">
        <f t="shared" si="0"/>
        <v>0</v>
      </c>
    </row>
    <row r="43" spans="3:8" x14ac:dyDescent="0.25">
      <c r="C43" s="36" t="s">
        <v>99</v>
      </c>
      <c r="D43" s="15" t="s">
        <v>39</v>
      </c>
      <c r="E43" s="16" t="s">
        <v>74</v>
      </c>
      <c r="F43" s="17">
        <v>1</v>
      </c>
      <c r="G43" s="1"/>
      <c r="H43" s="60">
        <f t="shared" si="0"/>
        <v>0</v>
      </c>
    </row>
    <row r="44" spans="3:8" x14ac:dyDescent="0.25">
      <c r="C44" s="36" t="s">
        <v>99</v>
      </c>
      <c r="D44" s="15" t="s">
        <v>39</v>
      </c>
      <c r="E44" s="16" t="s">
        <v>75</v>
      </c>
      <c r="F44" s="17">
        <v>7</v>
      </c>
      <c r="G44" s="1"/>
      <c r="H44" s="60">
        <f t="shared" si="0"/>
        <v>0</v>
      </c>
    </row>
    <row r="45" spans="3:8" x14ac:dyDescent="0.25">
      <c r="C45" s="36" t="s">
        <v>99</v>
      </c>
      <c r="D45" s="15" t="s">
        <v>40</v>
      </c>
      <c r="E45" s="16" t="s">
        <v>76</v>
      </c>
      <c r="F45" s="17">
        <v>8</v>
      </c>
      <c r="G45" s="1"/>
      <c r="H45" s="60">
        <f t="shared" si="0"/>
        <v>0</v>
      </c>
    </row>
    <row r="46" spans="3:8" x14ac:dyDescent="0.25">
      <c r="C46" s="36" t="s">
        <v>99</v>
      </c>
      <c r="D46" s="15" t="s">
        <v>41</v>
      </c>
      <c r="E46" s="16" t="s">
        <v>77</v>
      </c>
      <c r="F46" s="17">
        <v>2</v>
      </c>
      <c r="G46" s="1"/>
      <c r="H46" s="60">
        <f t="shared" si="0"/>
        <v>0</v>
      </c>
    </row>
    <row r="47" spans="3:8" x14ac:dyDescent="0.25">
      <c r="C47" s="36" t="s">
        <v>99</v>
      </c>
      <c r="D47" s="15" t="s">
        <v>22</v>
      </c>
      <c r="E47" s="16" t="s">
        <v>57</v>
      </c>
      <c r="F47" s="17">
        <v>5</v>
      </c>
      <c r="G47" s="1"/>
      <c r="H47" s="60">
        <f t="shared" si="0"/>
        <v>0</v>
      </c>
    </row>
    <row r="48" spans="3:8" x14ac:dyDescent="0.25">
      <c r="C48" s="36" t="s">
        <v>99</v>
      </c>
      <c r="D48" s="15" t="s">
        <v>24</v>
      </c>
      <c r="E48" s="16" t="s">
        <v>59</v>
      </c>
      <c r="F48" s="17">
        <v>3</v>
      </c>
      <c r="G48" s="1"/>
      <c r="H48" s="60">
        <f t="shared" si="0"/>
        <v>0</v>
      </c>
    </row>
    <row r="49" spans="1:8" x14ac:dyDescent="0.25">
      <c r="C49" s="36" t="s">
        <v>99</v>
      </c>
      <c r="D49" s="15" t="s">
        <v>25</v>
      </c>
      <c r="E49" s="16" t="s">
        <v>60</v>
      </c>
      <c r="F49" s="17">
        <v>2</v>
      </c>
      <c r="G49" s="1"/>
      <c r="H49" s="60">
        <f t="shared" si="0"/>
        <v>0</v>
      </c>
    </row>
    <row r="50" spans="1:8" x14ac:dyDescent="0.25">
      <c r="C50" s="36" t="s">
        <v>99</v>
      </c>
      <c r="D50" s="15" t="s">
        <v>27</v>
      </c>
      <c r="E50" s="16" t="s">
        <v>62</v>
      </c>
      <c r="F50" s="17">
        <v>2</v>
      </c>
      <c r="G50" s="1"/>
      <c r="H50" s="60">
        <f t="shared" si="0"/>
        <v>0</v>
      </c>
    </row>
    <row r="51" spans="1:8" x14ac:dyDescent="0.25">
      <c r="A51" s="36" t="s">
        <v>92</v>
      </c>
      <c r="C51" s="36" t="s">
        <v>99</v>
      </c>
      <c r="D51" s="15" t="s">
        <v>32</v>
      </c>
      <c r="E51" s="16" t="s">
        <v>66</v>
      </c>
      <c r="F51" s="17">
        <v>129</v>
      </c>
      <c r="G51" s="1"/>
      <c r="H51" s="60">
        <f t="shared" si="0"/>
        <v>0</v>
      </c>
    </row>
    <row r="52" spans="1:8" x14ac:dyDescent="0.25">
      <c r="A52" s="36" t="s">
        <v>93</v>
      </c>
      <c r="B52" s="2" t="s">
        <v>38</v>
      </c>
      <c r="C52" s="36" t="s">
        <v>99</v>
      </c>
      <c r="D52" s="15" t="s">
        <v>33</v>
      </c>
      <c r="E52" s="16" t="s">
        <v>67</v>
      </c>
      <c r="F52" s="17">
        <v>129</v>
      </c>
      <c r="G52" s="1"/>
      <c r="H52" s="60">
        <f t="shared" si="0"/>
        <v>0</v>
      </c>
    </row>
    <row r="53" spans="1:8" x14ac:dyDescent="0.25">
      <c r="A53" s="36" t="s">
        <v>94</v>
      </c>
      <c r="B53" s="2" t="s">
        <v>39</v>
      </c>
      <c r="C53" s="36" t="s">
        <v>99</v>
      </c>
      <c r="D53" s="15" t="s">
        <v>34</v>
      </c>
      <c r="E53" s="16" t="s">
        <v>68</v>
      </c>
      <c r="F53" s="17">
        <v>1</v>
      </c>
      <c r="G53" s="1"/>
      <c r="H53" s="60">
        <f t="shared" si="0"/>
        <v>0</v>
      </c>
    </row>
    <row r="54" spans="1:8" x14ac:dyDescent="0.25">
      <c r="A54" s="36" t="s">
        <v>95</v>
      </c>
      <c r="B54" s="2" t="s">
        <v>40</v>
      </c>
      <c r="C54" s="36" t="s">
        <v>99</v>
      </c>
      <c r="D54" s="15" t="s">
        <v>44</v>
      </c>
      <c r="E54" s="16" t="s">
        <v>79</v>
      </c>
      <c r="F54" s="17">
        <v>23</v>
      </c>
      <c r="G54" s="1"/>
      <c r="H54" s="60">
        <f t="shared" si="0"/>
        <v>0</v>
      </c>
    </row>
    <row r="55" spans="1:8" x14ac:dyDescent="0.25">
      <c r="A55" s="36" t="s">
        <v>96</v>
      </c>
      <c r="B55" s="2" t="s">
        <v>41</v>
      </c>
      <c r="C55" s="36" t="s">
        <v>99</v>
      </c>
      <c r="D55" s="15" t="s">
        <v>45</v>
      </c>
      <c r="E55" s="16" t="s">
        <v>80</v>
      </c>
      <c r="F55" s="17">
        <v>7</v>
      </c>
      <c r="G55" s="1"/>
      <c r="H55" s="60">
        <f t="shared" si="0"/>
        <v>0</v>
      </c>
    </row>
    <row r="56" spans="1:8" x14ac:dyDescent="0.25">
      <c r="A56" s="36" t="s">
        <v>97</v>
      </c>
      <c r="B56" s="2" t="s">
        <v>42</v>
      </c>
      <c r="C56" s="36" t="s">
        <v>99</v>
      </c>
      <c r="D56" s="15" t="s">
        <v>46</v>
      </c>
      <c r="E56" s="16" t="s">
        <v>81</v>
      </c>
      <c r="F56" s="17">
        <v>2</v>
      </c>
      <c r="G56" s="1"/>
      <c r="H56" s="60">
        <f t="shared" si="0"/>
        <v>0</v>
      </c>
    </row>
    <row r="57" spans="1:8" s="35" customFormat="1" ht="6" customHeight="1" x14ac:dyDescent="0.25">
      <c r="C57" s="36"/>
      <c r="D57" s="37"/>
      <c r="E57" s="11"/>
      <c r="F57" s="12"/>
      <c r="G57" s="38"/>
      <c r="H57" s="39"/>
    </row>
    <row r="58" spans="1:8" ht="13.8" x14ac:dyDescent="0.25">
      <c r="C58" s="40" t="s">
        <v>21</v>
      </c>
      <c r="D58" s="41"/>
      <c r="E58" s="42"/>
      <c r="F58" s="43"/>
      <c r="G58" s="44"/>
      <c r="H58" s="44">
        <f>SUM(H19:H56)</f>
        <v>0</v>
      </c>
    </row>
    <row r="59" spans="1:8" ht="12" customHeight="1" x14ac:dyDescent="0.25">
      <c r="C59" s="14"/>
      <c r="D59" s="15"/>
      <c r="E59" s="102" t="s">
        <v>103</v>
      </c>
      <c r="F59" s="102"/>
      <c r="G59" s="2"/>
      <c r="H59" s="1">
        <v>0</v>
      </c>
    </row>
    <row r="60" spans="1:8" ht="6" customHeight="1" x14ac:dyDescent="0.25">
      <c r="C60" s="3"/>
      <c r="G60" s="7"/>
      <c r="H60" s="8"/>
    </row>
    <row r="61" spans="1:8" s="9" customFormat="1" ht="15.6" x14ac:dyDescent="0.25">
      <c r="C61" s="84" t="s">
        <v>91</v>
      </c>
      <c r="D61" s="85"/>
      <c r="E61" s="86"/>
      <c r="F61" s="87"/>
      <c r="G61" s="88"/>
      <c r="H61" s="88">
        <f>H58+H59</f>
        <v>0</v>
      </c>
    </row>
    <row r="62" spans="1:8" ht="6" customHeight="1" x14ac:dyDescent="0.25">
      <c r="C62" s="10"/>
      <c r="D62" s="10"/>
      <c r="E62" s="11"/>
      <c r="F62" s="12"/>
      <c r="H62" s="8"/>
    </row>
    <row r="63" spans="1:8" x14ac:dyDescent="0.25">
      <c r="C63" s="14"/>
      <c r="D63" s="15"/>
      <c r="E63" s="16" t="s">
        <v>102</v>
      </c>
      <c r="F63" s="17"/>
      <c r="G63" s="59">
        <v>0.21</v>
      </c>
      <c r="H63" s="60">
        <f>H61*G63</f>
        <v>0</v>
      </c>
    </row>
    <row r="64" spans="1:8" ht="6" customHeight="1" x14ac:dyDescent="0.25">
      <c r="C64" s="3"/>
      <c r="G64" s="7"/>
      <c r="H64" s="8"/>
    </row>
    <row r="65" spans="3:8" s="9" customFormat="1" ht="15.6" x14ac:dyDescent="0.25">
      <c r="C65" s="84" t="s">
        <v>101</v>
      </c>
      <c r="D65" s="85"/>
      <c r="E65" s="86"/>
      <c r="F65" s="87"/>
      <c r="G65" s="88"/>
      <c r="H65" s="88">
        <f>H61+H63</f>
        <v>0</v>
      </c>
    </row>
    <row r="66" spans="3:8" ht="6" customHeight="1" x14ac:dyDescent="0.25">
      <c r="C66" s="18"/>
      <c r="D66" s="19"/>
      <c r="E66" s="20"/>
      <c r="F66" s="21"/>
      <c r="G66" s="22"/>
      <c r="H66" s="23"/>
    </row>
    <row r="68" spans="3:8" ht="14.4" x14ac:dyDescent="0.25">
      <c r="C68" s="24"/>
      <c r="D68" s="24"/>
      <c r="E68" s="25"/>
      <c r="F68" s="26"/>
      <c r="G68" s="27"/>
      <c r="H68" s="28"/>
    </row>
    <row r="70" spans="3:8" ht="13.2" x14ac:dyDescent="0.25">
      <c r="E70" s="96"/>
      <c r="F70" s="97"/>
    </row>
    <row r="71" spans="3:8" ht="13.2" x14ac:dyDescent="0.25">
      <c r="E71" s="100"/>
      <c r="F71" s="101"/>
    </row>
    <row r="72" spans="3:8" ht="13.2" x14ac:dyDescent="0.25">
      <c r="E72" s="96"/>
      <c r="F72" s="97"/>
      <c r="H72" s="30"/>
    </row>
    <row r="73" spans="3:8" ht="13.2" x14ac:dyDescent="0.25">
      <c r="E73" s="100"/>
      <c r="F73" s="101"/>
      <c r="G73" s="61"/>
      <c r="H73" s="62"/>
    </row>
    <row r="74" spans="3:8" ht="13.2" x14ac:dyDescent="0.25">
      <c r="E74" s="96"/>
      <c r="F74" s="97"/>
      <c r="H74" s="30"/>
    </row>
    <row r="75" spans="3:8" ht="13.2" x14ac:dyDescent="0.25">
      <c r="E75" s="100"/>
      <c r="F75" s="101"/>
      <c r="H75" s="30"/>
    </row>
    <row r="76" spans="3:8" ht="15.75" customHeight="1" x14ac:dyDescent="0.25">
      <c r="E76" s="96"/>
      <c r="F76" s="97"/>
      <c r="H76" s="30"/>
    </row>
    <row r="77" spans="3:8" ht="13.2" x14ac:dyDescent="0.25">
      <c r="E77" s="100"/>
      <c r="F77" s="101"/>
      <c r="H77" s="30"/>
    </row>
    <row r="78" spans="3:8" ht="13.2" x14ac:dyDescent="0.25">
      <c r="E78" s="96"/>
      <c r="F78" s="97"/>
      <c r="H78" s="30"/>
    </row>
    <row r="79" spans="3:8" ht="13.2" x14ac:dyDescent="0.25">
      <c r="E79" s="100"/>
      <c r="F79" s="101"/>
      <c r="H79" s="30"/>
    </row>
    <row r="80" spans="3:8" ht="13.2" x14ac:dyDescent="0.25">
      <c r="E80" s="96"/>
      <c r="F80" s="97"/>
      <c r="H80" s="30"/>
    </row>
    <row r="81" spans="5:8" ht="13.2" x14ac:dyDescent="0.25">
      <c r="E81" s="100"/>
      <c r="F81" s="101"/>
      <c r="H81" s="30"/>
    </row>
    <row r="82" spans="5:8" ht="25.5" customHeight="1" x14ac:dyDescent="0.25">
      <c r="E82" s="96"/>
      <c r="F82" s="97"/>
      <c r="H82" s="30"/>
    </row>
    <row r="83" spans="5:8" ht="13.2" x14ac:dyDescent="0.25">
      <c r="E83" s="96"/>
      <c r="F83" s="97"/>
      <c r="H83" s="30"/>
    </row>
    <row r="84" spans="5:8" ht="13.2" x14ac:dyDescent="0.25">
      <c r="E84" s="96"/>
      <c r="F84" s="97"/>
      <c r="H84" s="30"/>
    </row>
    <row r="85" spans="5:8" ht="13.2" x14ac:dyDescent="0.25">
      <c r="E85" s="100"/>
      <c r="F85" s="101"/>
      <c r="G85" s="61"/>
      <c r="H85" s="62"/>
    </row>
    <row r="86" spans="5:8" ht="13.2" x14ac:dyDescent="0.25">
      <c r="E86" s="96"/>
      <c r="F86" s="97"/>
      <c r="H86" s="30"/>
    </row>
    <row r="87" spans="5:8" ht="13.2" x14ac:dyDescent="0.25">
      <c r="E87" s="96"/>
      <c r="F87" s="97"/>
      <c r="H87" s="30"/>
    </row>
    <row r="88" spans="5:8" ht="27" customHeight="1" x14ac:dyDescent="0.25">
      <c r="E88" s="96"/>
      <c r="F88" s="97"/>
      <c r="H88" s="30"/>
    </row>
    <row r="89" spans="5:8" ht="13.2" x14ac:dyDescent="0.25">
      <c r="E89" s="96"/>
      <c r="F89" s="97"/>
      <c r="H89" s="30"/>
    </row>
    <row r="90" spans="5:8" ht="13.2" x14ac:dyDescent="0.25">
      <c r="E90" s="96"/>
      <c r="F90" s="97"/>
      <c r="H90" s="30"/>
    </row>
    <row r="91" spans="5:8" ht="13.2" x14ac:dyDescent="0.25">
      <c r="E91" s="96"/>
      <c r="F91" s="97"/>
    </row>
    <row r="92" spans="5:8" ht="13.2" x14ac:dyDescent="0.25">
      <c r="E92" s="96"/>
      <c r="F92" s="97"/>
    </row>
    <row r="93" spans="5:8" ht="13.2" x14ac:dyDescent="0.25">
      <c r="E93" s="96"/>
      <c r="F93" s="97"/>
    </row>
    <row r="94" spans="5:8" ht="13.2" x14ac:dyDescent="0.25">
      <c r="E94" s="96"/>
      <c r="F94" s="97"/>
    </row>
    <row r="95" spans="5:8" ht="13.2" x14ac:dyDescent="0.25">
      <c r="E95" s="100"/>
      <c r="F95" s="101"/>
      <c r="G95" s="61"/>
      <c r="H95" s="62"/>
    </row>
    <row r="96" spans="5:8" ht="24" customHeight="1" x14ac:dyDescent="0.25">
      <c r="E96" s="96"/>
      <c r="F96" s="97"/>
    </row>
    <row r="97" spans="5:8" ht="13.2" x14ac:dyDescent="0.25">
      <c r="E97" s="100"/>
      <c r="F97" s="101"/>
      <c r="G97" s="61"/>
      <c r="H97" s="62"/>
    </row>
    <row r="98" spans="5:8" ht="24.75" customHeight="1" x14ac:dyDescent="0.25">
      <c r="E98" s="96"/>
      <c r="F98" s="97"/>
    </row>
    <row r="99" spans="5:8" ht="13.2" x14ac:dyDescent="0.25">
      <c r="E99" s="96"/>
      <c r="F99" s="97"/>
    </row>
    <row r="100" spans="5:8" ht="13.2" x14ac:dyDescent="0.25">
      <c r="E100" s="96"/>
      <c r="F100" s="97"/>
    </row>
    <row r="101" spans="5:8" ht="13.2" x14ac:dyDescent="0.25">
      <c r="E101" s="100"/>
      <c r="F101" s="101"/>
      <c r="G101" s="61"/>
      <c r="H101" s="62"/>
    </row>
    <row r="102" spans="5:8" ht="13.2" x14ac:dyDescent="0.25">
      <c r="E102" s="96"/>
      <c r="F102" s="97"/>
    </row>
    <row r="103" spans="5:8" ht="14.4" x14ac:dyDescent="0.25">
      <c r="E103" s="96"/>
      <c r="F103" s="97"/>
      <c r="G103" s="31"/>
      <c r="H103" s="32"/>
    </row>
    <row r="104" spans="5:8" ht="13.2" x14ac:dyDescent="0.25">
      <c r="E104" s="96"/>
      <c r="F104" s="97"/>
    </row>
    <row r="105" spans="5:8" ht="14.4" x14ac:dyDescent="0.25">
      <c r="E105" s="100"/>
      <c r="F105" s="101"/>
      <c r="G105" s="33"/>
      <c r="H105" s="34"/>
    </row>
    <row r="106" spans="5:8" ht="13.2" x14ac:dyDescent="0.25">
      <c r="E106" s="96"/>
      <c r="F106" s="97"/>
    </row>
    <row r="107" spans="5:8" ht="13.2" x14ac:dyDescent="0.25">
      <c r="E107" s="96"/>
      <c r="F107" s="97"/>
    </row>
    <row r="108" spans="5:8" ht="13.2" x14ac:dyDescent="0.25">
      <c r="E108" s="96"/>
      <c r="F108" s="97"/>
    </row>
    <row r="109" spans="5:8" ht="13.2" x14ac:dyDescent="0.25">
      <c r="E109" s="96"/>
      <c r="F109" s="97"/>
    </row>
    <row r="110" spans="5:8" ht="13.2" x14ac:dyDescent="0.25">
      <c r="E110" s="96"/>
      <c r="F110" s="97"/>
    </row>
    <row r="111" spans="5:8" ht="13.2" x14ac:dyDescent="0.25">
      <c r="E111" s="96"/>
      <c r="F111" s="97"/>
    </row>
    <row r="112" spans="5:8" ht="13.2" x14ac:dyDescent="0.25">
      <c r="E112" s="96"/>
      <c r="F112" s="97"/>
    </row>
    <row r="113" spans="5:6" ht="13.2" x14ac:dyDescent="0.25">
      <c r="E113" s="96"/>
      <c r="F113" s="97"/>
    </row>
    <row r="114" spans="5:6" ht="13.2" x14ac:dyDescent="0.25">
      <c r="E114" s="96"/>
      <c r="F114" s="97"/>
    </row>
    <row r="115" spans="5:6" ht="13.2" x14ac:dyDescent="0.25">
      <c r="E115" s="96"/>
      <c r="F115" s="97"/>
    </row>
  </sheetData>
  <sheetProtection algorithmName="SHA-512" hashValue="fhvzIw2M5L1xr2BGw5qtVXx1bkWgBX50iHaZAHXl8BrpMdw7x8QPXltyDz0v/Ae6ipT+ZvP58e1RZ4pcmAypPw==" saltValue="QpZOhIsiX8w9KsXZS4AOcw==" spinCount="100000" sheet="1" selectLockedCells="1"/>
  <autoFilter ref="C18:H56" xr:uid="{00000000-0001-0000-0300-000000000000}">
    <sortState xmlns:xlrd2="http://schemas.microsoft.com/office/spreadsheetml/2017/richdata2" ref="C19:H56">
      <sortCondition ref="C18:C56"/>
    </sortState>
  </autoFilter>
  <mergeCells count="55">
    <mergeCell ref="E59:F59"/>
    <mergeCell ref="C6:E6"/>
    <mergeCell ref="C7:E7"/>
    <mergeCell ref="C10:E10"/>
    <mergeCell ref="C11:E11"/>
    <mergeCell ref="F9:G9"/>
    <mergeCell ref="F10:H10"/>
    <mergeCell ref="F11:H11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89:F89"/>
    <mergeCell ref="E90:F90"/>
    <mergeCell ref="E91:F91"/>
    <mergeCell ref="E92:F92"/>
    <mergeCell ref="E100:F100"/>
    <mergeCell ref="E101:F101"/>
    <mergeCell ref="E102:F102"/>
    <mergeCell ref="E93:F93"/>
    <mergeCell ref="E94:F94"/>
    <mergeCell ref="E96:F96"/>
    <mergeCell ref="E95:F95"/>
    <mergeCell ref="E97:F97"/>
    <mergeCell ref="E113:F113"/>
    <mergeCell ref="E114:F114"/>
    <mergeCell ref="E115:F115"/>
    <mergeCell ref="C8:E8"/>
    <mergeCell ref="E108:F108"/>
    <mergeCell ref="E109:F109"/>
    <mergeCell ref="E110:F110"/>
    <mergeCell ref="E111:F111"/>
    <mergeCell ref="E112:F112"/>
    <mergeCell ref="E103:F103"/>
    <mergeCell ref="E104:F104"/>
    <mergeCell ref="E105:F105"/>
    <mergeCell ref="E106:F106"/>
    <mergeCell ref="E107:F107"/>
    <mergeCell ref="E98:F98"/>
    <mergeCell ref="E99:F99"/>
  </mergeCells>
  <phoneticPr fontId="28" type="noConversion"/>
  <dataValidations count="1">
    <dataValidation type="list" allowBlank="1" showInputMessage="1" showErrorMessage="1" sqref="F9:H9" xr:uid="{390127B5-5FE7-4885-A7B1-E084932BBD79}">
      <formula1>"Perceel 1 - Maatwerk Meubilair,Perceel 2 - Standaard Meubilair"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headerFooter scaleWithDoc="0">
    <oddFooter>&amp;L&amp;"Calibri,Standaard"&amp;8&amp;F&amp;R&amp;"Calibri,Standaard"&amp;8&amp;P /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D1D7D1DE55F74AB2FAEE33D4DDC274" ma:contentTypeVersion="9" ma:contentTypeDescription="Een nieuw document maken." ma:contentTypeScope="" ma:versionID="2a5b517b7699d5974b0165cfb3d5c2a5">
  <xsd:schema xmlns:xsd="http://www.w3.org/2001/XMLSchema" xmlns:xs="http://www.w3.org/2001/XMLSchema" xmlns:p="http://schemas.microsoft.com/office/2006/metadata/properties" xmlns:ns2="5556cdc5-135a-41e2-aae9-ed438b40bb93" xmlns:ns3="92f6b5ed-a9e5-4832-a5c0-8422d52c8705" targetNamespace="http://schemas.microsoft.com/office/2006/metadata/properties" ma:root="true" ma:fieldsID="ed07ab51d0032a445d33a2107a33c7f1" ns2:_="" ns3:_="">
    <xsd:import namespace="5556cdc5-135a-41e2-aae9-ed438b40bb93"/>
    <xsd:import namespace="92f6b5ed-a9e5-4832-a5c0-8422d52c8705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6cdc5-135a-41e2-aae9-ed438b40bb9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Afbeeldingtags" ma:readOnly="false" ma:fieldId="{5cf76f15-5ced-4ddc-b409-7134ff3c332f}" ma:taxonomyMulti="true" ma:sspId="09cc11a6-034c-4ca2-8644-c4f22e99a0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f6b5ed-a9e5-4832-a5c0-8422d52c870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c4ee51d-a7c4-442f-be4d-4aff5abdbaec}" ma:internalName="TaxCatchAll" ma:showField="CatchAllData" ma:web="92f6b5ed-a9e5-4832-a5c0-8422d52c87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56cdc5-135a-41e2-aae9-ed438b40bb93">
      <Terms xmlns="http://schemas.microsoft.com/office/infopath/2007/PartnerControls"/>
    </lcf76f155ced4ddcb4097134ff3c332f>
    <TaxCatchAll xmlns="92f6b5ed-a9e5-4832-a5c0-8422d52c8705" xsi:nil="true"/>
  </documentManagement>
</p:properties>
</file>

<file path=customXml/item4.xml>��< ? x m l   v e r s i o n = " 1 . 0 "   e n c o d i n g = " u t f - 1 6 " ? > < S w i f t T o k e n s   x m l n s : x s i = " h t t p : / / w w w . w 3 . o r g / 2 0 0 1 / X M L S c h e m a - i n s t a n c e "   x m l n s : x s d = " h t t p : / / w w w . w 3 . o r g / 2 0 0 1 / X M L S c h e m a " > < T o k e n s / > < / S w i f t T o k e n s > 
</file>

<file path=customXml/itemProps1.xml><?xml version="1.0" encoding="utf-8"?>
<ds:datastoreItem xmlns:ds="http://schemas.openxmlformats.org/officeDocument/2006/customXml" ds:itemID="{648C7284-9E39-439D-B526-B37964BBA5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D6E02F-D14C-4CC4-8416-ABF688D4BB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56cdc5-135a-41e2-aae9-ed438b40bb93"/>
    <ds:schemaRef ds:uri="92f6b5ed-a9e5-4832-a5c0-8422d52c87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0997FC-96E9-4E1C-8A03-9882FED70BBF}">
  <ds:schemaRefs>
    <ds:schemaRef ds:uri="a17a06ea-809a-472a-aea4-25352762e77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4523f07-183b-4cbb-a373-ad77cb5981ba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3f2e37d9-b593-4a28-b399-00477a0f3f3f"/>
    <ds:schemaRef ds:uri="52abafba-a133-41a2-8060-c40a41d42a13"/>
    <ds:schemaRef ds:uri="1acb1187-d0dc-4efc-adba-0b8b8dbc1550"/>
    <ds:schemaRef ds:uri="f689d24c-5ee8-475b-8cb3-9db36008981b"/>
    <ds:schemaRef ds:uri="5556cdc5-135a-41e2-aae9-ed438b40bb93"/>
    <ds:schemaRef ds:uri="92f6b5ed-a9e5-4832-a5c0-8422d52c8705"/>
  </ds:schemaRefs>
</ds:datastoreItem>
</file>

<file path=customXml/itemProps4.xml><?xml version="1.0" encoding="utf-8"?>
<ds:datastoreItem xmlns:ds="http://schemas.openxmlformats.org/officeDocument/2006/customXml" ds:itemID="{1BC6CEDA-39CF-4889-B657-B29440BB99CD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Inschrijfstaat</vt:lpstr>
      <vt:lpstr>Inschrijfstaat!Afdrukbereik</vt:lpstr>
      <vt:lpstr>Inschrijfstaat!Afdruktitels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Kostenmodel 4Building</dc:title>
  <dc:subject/>
  <dc:creator>Harm Beumer</dc:creator>
  <cp:keywords/>
  <dc:description/>
  <cp:lastModifiedBy>Nicky van Leeuwen | 4Building</cp:lastModifiedBy>
  <cp:revision/>
  <cp:lastPrinted>2023-06-29T07:53:38Z</cp:lastPrinted>
  <dcterms:created xsi:type="dcterms:W3CDTF">2011-04-26T08:11:37Z</dcterms:created>
  <dcterms:modified xsi:type="dcterms:W3CDTF">2023-10-05T08:55:43Z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ContentTypeId">
    <vt:lpwstr>0x01010072D1D7D1DE55F74AB2FAEE33D4DDC274</vt:lpwstr>
  </property>
  <property fmtid="{D5CDD505-2E9C-101B-9397-08002B2CF9AE}" pid="4" name="AuthorIds_UIVersion_6656">
    <vt:lpwstr>29</vt:lpwstr>
  </property>
  <property fmtid="{D5CDD505-2E9C-101B-9397-08002B2CF9AE}" pid="5" name="AuthorIds_UIVersion_7680">
    <vt:lpwstr>20</vt:lpwstr>
  </property>
  <property fmtid="{D5CDD505-2E9C-101B-9397-08002B2CF9AE}" pid="6" name="AuthorIds_UIVersion_8704">
    <vt:lpwstr>29</vt:lpwstr>
  </property>
  <property fmtid="{D5CDD505-2E9C-101B-9397-08002B2CF9AE}" pid="7" name="AuthorIds_UIVersion_9216">
    <vt:lpwstr>28</vt:lpwstr>
  </property>
  <property fmtid="{D5CDD505-2E9C-101B-9397-08002B2CF9AE}" pid="8" name="AuthorIds_UIVersion_9728">
    <vt:lpwstr>6</vt:lpwstr>
  </property>
  <property fmtid="{D5CDD505-2E9C-101B-9397-08002B2CF9AE}" pid="9" name="PlanSwiftJobName">
    <vt:lpwstr/>
  </property>
  <property fmtid="{D5CDD505-2E9C-101B-9397-08002B2CF9AE}" pid="10" name="PlanSwiftJobGuid">
    <vt:lpwstr/>
  </property>
  <property fmtid="{D5CDD505-2E9C-101B-9397-08002B2CF9AE}" pid="11" name="LinkedDataId">
    <vt:lpwstr>{1BC6CEDA-39CF-4889-B657-B29440BB99CD}</vt:lpwstr>
  </property>
  <property fmtid="{D5CDD505-2E9C-101B-9397-08002B2CF9AE}" pid="12" name="MediaServiceImageTags">
    <vt:lpwstr/>
  </property>
</Properties>
</file>