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significantgroep.sharepoint.com/sites/UitgeverijNovember/Gedeelde documenten/EA Drukwerk en papier/06. Nota van Inlichtingen/Nota van Inlichtingen 2/"/>
    </mc:Choice>
  </mc:AlternateContent>
  <xr:revisionPtr revIDLastSave="12" documentId="8_{8BB6C5CF-3AF6-480A-9752-9BAD1D1FF3A6}" xr6:coauthVersionLast="47" xr6:coauthVersionMax="47" xr10:uidLastSave="{CB0FFBB8-8DED-4754-9CC8-072C70606228}"/>
  <bookViews>
    <workbookView xWindow="-110" yWindow="-110" windowWidth="19420" windowHeight="10300" activeTab="3" xr2:uid="{00000000-000D-0000-FFFF-FFFF00000000}"/>
  </bookViews>
  <sheets>
    <sheet name="Instructies" sheetId="6" r:id="rId1"/>
    <sheet name="Perceel 2 Visie" sheetId="1" r:id="rId2"/>
    <sheet name="alternatief papier" sheetId="7" r:id="rId3"/>
    <sheet name="alternatief formaat" sheetId="8" r:id="rId4"/>
  </sheets>
  <definedNames>
    <definedName name="_xlnm.Print_Area" localSheetId="1">'Perceel 2 Visie'!$B$2:$P$125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4" i="7" l="1"/>
  <c r="C107" i="8"/>
  <c r="C118" i="1" l="1"/>
  <c r="C118" i="8"/>
  <c r="D107" i="8"/>
  <c r="E106" i="8"/>
  <c r="F106" i="8"/>
  <c r="G106" i="8"/>
  <c r="D106" i="8"/>
  <c r="C125" i="7"/>
  <c r="D114" i="7"/>
  <c r="E106" i="1"/>
  <c r="F106" i="1"/>
  <c r="G106" i="1"/>
  <c r="D106" i="1"/>
  <c r="D107" i="1" s="1"/>
  <c r="G113" i="7"/>
  <c r="E113" i="7"/>
  <c r="F113" i="7"/>
  <c r="D113" i="7"/>
  <c r="C107" i="1"/>
  <c r="C41" i="8"/>
  <c r="C68" i="7"/>
  <c r="C121" i="7" s="1"/>
  <c r="C61" i="8"/>
  <c r="C61" i="1"/>
  <c r="C114" i="8" l="1"/>
  <c r="C41" i="1"/>
  <c r="C42" i="7" l="1"/>
  <c r="C112" i="1"/>
  <c r="C112" i="8"/>
  <c r="G49" i="8"/>
  <c r="G52" i="8" s="1"/>
  <c r="F28" i="8"/>
  <c r="F31" i="8" s="1"/>
  <c r="G56" i="7"/>
  <c r="G59" i="7" s="1"/>
  <c r="F28" i="7"/>
  <c r="F31" i="7" s="1"/>
  <c r="G49" i="1"/>
  <c r="G52" i="1" s="1"/>
  <c r="G28" i="1"/>
  <c r="G31" i="1" s="1"/>
  <c r="C28" i="1"/>
  <c r="C31" i="1" s="1"/>
  <c r="C21" i="1"/>
  <c r="D49" i="1"/>
  <c r="D52" i="1" s="1"/>
  <c r="C119" i="7"/>
  <c r="D49" i="8"/>
  <c r="D52" i="8" s="1"/>
  <c r="G28" i="8"/>
  <c r="G31" i="8" s="1"/>
  <c r="E28" i="8"/>
  <c r="E31" i="8" s="1"/>
  <c r="D28" i="8"/>
  <c r="D31" i="8" s="1"/>
  <c r="C111" i="8" s="1"/>
  <c r="C28" i="8"/>
  <c r="C31" i="8" s="1"/>
  <c r="G28" i="7"/>
  <c r="G31" i="7" s="1"/>
  <c r="E28" i="7"/>
  <c r="E31" i="7" s="1"/>
  <c r="D28" i="7"/>
  <c r="D31" i="7" s="1"/>
  <c r="C118" i="7" s="1"/>
  <c r="C28" i="7"/>
  <c r="C31" i="7" s="1"/>
  <c r="H49" i="8"/>
  <c r="H52" i="8" s="1"/>
  <c r="F49" i="8"/>
  <c r="F52" i="8" s="1"/>
  <c r="E49" i="8"/>
  <c r="E52" i="8" s="1"/>
  <c r="C113" i="8" s="1"/>
  <c r="C21" i="8"/>
  <c r="C110" i="8" s="1"/>
  <c r="H56" i="7"/>
  <c r="H59" i="7" s="1"/>
  <c r="F56" i="7"/>
  <c r="F59" i="7" s="1"/>
  <c r="E56" i="7"/>
  <c r="E59" i="7" s="1"/>
  <c r="C120" i="7" s="1"/>
  <c r="D56" i="7"/>
  <c r="D59" i="7" s="1"/>
  <c r="C21" i="7"/>
  <c r="C117" i="7" s="1"/>
  <c r="E49" i="1"/>
  <c r="E52" i="1" s="1"/>
  <c r="F49" i="1"/>
  <c r="F52" i="1" s="1"/>
  <c r="H49" i="1"/>
  <c r="H52" i="1" s="1"/>
  <c r="C113" i="1" l="1"/>
  <c r="C126" i="7"/>
  <c r="C110" i="1"/>
  <c r="C119" i="8" l="1"/>
  <c r="F28" i="1"/>
  <c r="F31" i="1" s="1"/>
  <c r="E28" i="1"/>
  <c r="E31" i="1" s="1"/>
  <c r="D28" i="1"/>
  <c r="D31" i="1" s="1"/>
  <c r="C114" i="1"/>
  <c r="C111" i="1" l="1"/>
  <c r="C119" i="1" s="1"/>
</calcChain>
</file>

<file path=xl/sharedStrings.xml><?xml version="1.0" encoding="utf-8"?>
<sst xmlns="http://schemas.openxmlformats.org/spreadsheetml/2006/main" count="468" uniqueCount="145">
  <si>
    <t>Rekeninformatie</t>
  </si>
  <si>
    <t>Formaat:</t>
  </si>
  <si>
    <t>hoogte</t>
  </si>
  <si>
    <t>breedte</t>
  </si>
  <si>
    <t>Naam Inschrijver</t>
  </si>
  <si>
    <t>papier binnenwerk gewicht per m2</t>
  </si>
  <si>
    <t>Plaats</t>
  </si>
  <si>
    <t>papier omslag gewicht per m2</t>
  </si>
  <si>
    <t>Oplagegegevens</t>
  </si>
  <si>
    <t>vaste kosten</t>
  </si>
  <si>
    <t>Datum</t>
  </si>
  <si>
    <t>Naam</t>
  </si>
  <si>
    <t>Handtekening</t>
  </si>
  <si>
    <t>Prijsopgavenblad Productie Visie</t>
  </si>
  <si>
    <t>kosten per 1.000 ex</t>
  </si>
  <si>
    <t>1-5.000</t>
  </si>
  <si>
    <t>5.001-10.000</t>
  </si>
  <si>
    <t>10.001-20.000</t>
  </si>
  <si>
    <t>20.001-50.000</t>
  </si>
  <si>
    <t>50.001-75.000</t>
  </si>
  <si>
    <t>75.001-100.000</t>
  </si>
  <si>
    <t>100.001-150.000</t>
  </si>
  <si>
    <t>150.001-200.000</t>
  </si>
  <si>
    <t>totaal kosten transport</t>
  </si>
  <si>
    <t>ontdubbelen adressenbestand t.b.v. een gecombineerde verzending</t>
  </si>
  <si>
    <t>samenvoegen van meerdere exemplaren en handzaam verpakken in een doos / envelop, max. 100 stuks</t>
  </si>
  <si>
    <t>285 mm</t>
  </si>
  <si>
    <t>210 mm</t>
  </si>
  <si>
    <t>115 gram</t>
  </si>
  <si>
    <t>oplage per editie</t>
  </si>
  <si>
    <t>verschijningsfrequentie per jaar</t>
  </si>
  <si>
    <t xml:space="preserve">omvang </t>
  </si>
  <si>
    <t>drukken - totale kosten omslag per editie *</t>
  </si>
  <si>
    <t>frequentie</t>
  </si>
  <si>
    <t>kosten plaatwissel full colour omslag</t>
  </si>
  <si>
    <t>omvang</t>
  </si>
  <si>
    <t>drukken - totale kosten binnenwerk per editie *</t>
  </si>
  <si>
    <t>drukken - totale kosten binnenwerk per jaar</t>
  </si>
  <si>
    <t>meehechten bijlage gevouwen</t>
  </si>
  <si>
    <t>meehechten folder tot 12 pagina's</t>
  </si>
  <si>
    <t>meehechten folder/boekje meer dan 12 pagina's</t>
  </si>
  <si>
    <t>meehechten folders zonder overlap</t>
  </si>
  <si>
    <t>meehechten folders in onbalans</t>
  </si>
  <si>
    <t>meeplakken kaarten 10,5 x 14,8 cm</t>
  </si>
  <si>
    <t>meeplakken kaarten 14,8 x 21,0 cm</t>
  </si>
  <si>
    <t>meeplakken folders meer dan 8 pagina's</t>
  </si>
  <si>
    <t>meeplakken folders 4 tot 8 pagina's</t>
  </si>
  <si>
    <t>meeplakken gevulde envelop als insert, sachets</t>
  </si>
  <si>
    <t>opleggen cd in kartonnen hoesje</t>
  </si>
  <si>
    <t>opleggen ongeadresseerde mailing</t>
  </si>
  <si>
    <t>opleggen geadresseerde mailing</t>
  </si>
  <si>
    <t>insteken mailing</t>
  </si>
  <si>
    <t>handmatig opleggen bijlage</t>
  </si>
  <si>
    <t>Prijsopgavenblad rechtsgeldig ondertekend</t>
  </si>
  <si>
    <t xml:space="preserve">Totale kosten </t>
  </si>
  <si>
    <t xml:space="preserve">5. Adresseren </t>
  </si>
  <si>
    <t>6. Sealen</t>
  </si>
  <si>
    <t>Papier:</t>
  </si>
  <si>
    <t>transportkosten bewijs- en nazendexemplaren naar diverse adressen in Nederland per editie, per rit</t>
  </si>
  <si>
    <t>Samenvatting kosten per jaar</t>
  </si>
  <si>
    <t>adresseren - totale kosten</t>
  </si>
  <si>
    <t>kosten</t>
  </si>
  <si>
    <t>omvang pagina's omslag</t>
  </si>
  <si>
    <t>omvang pagina's binnenwerk</t>
  </si>
  <si>
    <t>ex.</t>
  </si>
  <si>
    <t>In het lichtgroene vlak staan de vaste gegevens van de Opdrachtgever</t>
  </si>
  <si>
    <t>De groene kolom geeft de berekening per editie weer</t>
  </si>
  <si>
    <t>Donker groen geeft de berekening van de totale kosten per jaar (opgenomen in samenvatting)</t>
  </si>
  <si>
    <t>Instructies</t>
  </si>
  <si>
    <t>De Inschrijver kan in de lichtblauwe cellen zijn of haar kosten invullen</t>
  </si>
  <si>
    <t>Exemplaren</t>
  </si>
  <si>
    <t>De groene cellen zijn geblokkeerd en daardoor niet te wijzigen</t>
  </si>
  <si>
    <t>Kosten in het grijze vlak worden niet meegenomen in de totale kosten</t>
  </si>
  <si>
    <t>De Inschrijver kan in de paarse cellen zijn of haar gegevens invullen</t>
  </si>
  <si>
    <t>1. Drukkosten omslag</t>
  </si>
  <si>
    <t>2. Drukkosten binnenwerk</t>
  </si>
  <si>
    <t>papier omslag 115 gram houtvrij gesatineerd MC</t>
  </si>
  <si>
    <t>omvang binnenwerk</t>
  </si>
  <si>
    <t>*) totale kosten is inclusief verzamelen, geniet hechten (incl. omslag) en schoonsnijden tot netto formaat</t>
  </si>
  <si>
    <t>50 gram</t>
  </si>
  <si>
    <t>drukken - techniek - per 1.000 ex.</t>
  </si>
  <si>
    <t>drukken - techniek - vaste kosten</t>
  </si>
  <si>
    <t>3. Papier omslag</t>
  </si>
  <si>
    <t>4. Papier binnenwerk</t>
  </si>
  <si>
    <t>papierprijs binnnenwerk 50 gram Holmen View mat</t>
  </si>
  <si>
    <t>Specificaties papier omslag</t>
  </si>
  <si>
    <t>gramsgewicht</t>
  </si>
  <si>
    <t>witheid/brightness</t>
  </si>
  <si>
    <t>opaciteit</t>
  </si>
  <si>
    <t>gloss (hunter)</t>
  </si>
  <si>
    <t>opdikking/bulk</t>
  </si>
  <si>
    <t>90 - 100</t>
  </si>
  <si>
    <t>93 - 98</t>
  </si>
  <si>
    <t>60 - 69</t>
  </si>
  <si>
    <t>0.74 - 0.85</t>
  </si>
  <si>
    <t>Specificaties papier binnenwerk</t>
  </si>
  <si>
    <t>afvalbeheersbijdrage verpakkingen, per editie</t>
  </si>
  <si>
    <t>afvalbeheersbijdrage papier omslag, per editie</t>
  </si>
  <si>
    <t>afvalbeheersbijdrage papier binnenwerk, per editie</t>
  </si>
  <si>
    <t>FSC of PEFC</t>
  </si>
  <si>
    <t>benodigd tonnage start</t>
  </si>
  <si>
    <t>benodigd tonnage per 1.000 exemplaren</t>
  </si>
  <si>
    <t>adresseren d.m.v. inkjet op het omslag, inclusief afbundelen en sorteren conform voorwaarden PostNL per 1.000 exemplaren</t>
  </si>
  <si>
    <t>verpakken, adresseren en postaal verwerken van abonnees buiten Nederland in een envelop, max. 25 stuks</t>
  </si>
  <si>
    <t>7. Paperwrap, onbedrukt</t>
  </si>
  <si>
    <t>bedrukking, zwart, per 1.000 exemplaren</t>
  </si>
  <si>
    <t>bedrukking, full-colour, per 1.000 exemplaren</t>
  </si>
  <si>
    <t>8. Verwerken plusproposities</t>
  </si>
  <si>
    <t>opleggen tijdschrift (uit Perceel 3, 4 of 5)</t>
  </si>
  <si>
    <t>9. Transport abonnee-exemplaren, bewijsexemplaren en nazendexemplaren</t>
  </si>
  <si>
    <t>7. Paperwrap</t>
  </si>
  <si>
    <t xml:space="preserve">8. Plusproposities </t>
  </si>
  <si>
    <t xml:space="preserve">papierprijs per ton </t>
  </si>
  <si>
    <t>papier omslag per editie</t>
  </si>
  <si>
    <t>per ton</t>
  </si>
  <si>
    <t>papier binnenwerk per editie</t>
  </si>
  <si>
    <t>totale kosten papier binnenwerk per jaar</t>
  </si>
  <si>
    <t>transportkosten abonnee-exemplaren per editie naar één adres in Nederland</t>
  </si>
  <si>
    <t>alternatief papier</t>
  </si>
  <si>
    <t xml:space="preserve">              gram</t>
  </si>
  <si>
    <t>alternatief formaat</t>
  </si>
  <si>
    <t xml:space="preserve">                 mm</t>
  </si>
  <si>
    <t>geen</t>
  </si>
  <si>
    <t>marge: 275 - 285 mm</t>
  </si>
  <si>
    <t>47-50</t>
  </si>
  <si>
    <t xml:space="preserve">marges </t>
  </si>
  <si>
    <t>aangeboden</t>
  </si>
  <si>
    <t>marge: 200 - 215 mm</t>
  </si>
  <si>
    <t>Behorend bij de Europese aanbesteding 'drukwerk en papier' VPRO/EO h.o.d.n. 'Uitgeverij November'</t>
  </si>
  <si>
    <t>papier - totale kosten omslag per editie</t>
  </si>
  <si>
    <t>papier - totale kosten binnenwerk per editie</t>
  </si>
  <si>
    <t>papier - totale kosten binnenwerk per jaar</t>
  </si>
  <si>
    <t>Dit is de inschrijfprijs</t>
  </si>
  <si>
    <t>kosten per 1.000 exemplaren</t>
  </si>
  <si>
    <t>Afdrukinstructie (indien gewenst): Per tabblad: 'Bestand' &gt; 'Afdrukken' &gt; onderste optie selecteren: 'Blad passend maken voor één pagina'</t>
  </si>
  <si>
    <t>splitsing adressenbestand per splitsing</t>
  </si>
  <si>
    <t>wissel tijdens het adresseren per wissel</t>
  </si>
  <si>
    <t>De Inschrijver kan ook in de grijze cellen zijn of haar kosten invullen</t>
  </si>
  <si>
    <t>1.4</t>
  </si>
  <si>
    <t>Omvang pagina's binnenwerk 88</t>
  </si>
  <si>
    <t>Omvang pagina's binnenwerk 96</t>
  </si>
  <si>
    <t>Omvang pagina's binnenwerk 144</t>
  </si>
  <si>
    <t>Omvang pagina's binnenwerk 160</t>
  </si>
  <si>
    <t>Omvang pagina's binnenwerk 192</t>
  </si>
  <si>
    <t>transport kosten per omvang x frequentie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</si>
</sst>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 [$€-413]\ * #,##0.00_ ;_ [$€-413]\ * \-#,##0.00_ ;_ [$€-413]\ * &quot;-&quot;??_ ;_ @_ 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u/>
      <sz val="20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5" fillId="0" borderId="0"/>
  </cellStyleXfs>
  <cellXfs count="307">
    <xf numFmtId="0" fontId="0" fillId="0" borderId="0" xfId="0"/>
    <xf numFmtId="44" fontId="9" fillId="3" borderId="18" xfId="5" applyFont="1" applyFill="1" applyBorder="1" applyAlignment="1" applyProtection="1">
      <alignment horizontal="left" vertical="top"/>
      <protection locked="0"/>
    </xf>
    <xf numFmtId="44" fontId="9" fillId="3" borderId="18" xfId="0" applyNumberFormat="1" applyFont="1" applyFill="1" applyBorder="1" applyAlignment="1" applyProtection="1">
      <alignment horizontal="left" vertical="top"/>
      <protection locked="0"/>
    </xf>
    <xf numFmtId="44" fontId="9" fillId="2" borderId="0" xfId="5" applyFont="1" applyFill="1" applyBorder="1" applyAlignment="1" applyProtection="1">
      <alignment horizontal="left" vertical="top"/>
    </xf>
    <xf numFmtId="0" fontId="9" fillId="4" borderId="18" xfId="0" applyFont="1" applyFill="1" applyBorder="1" applyAlignment="1" applyProtection="1">
      <alignment horizontal="left"/>
      <protection locked="0"/>
    </xf>
    <xf numFmtId="0" fontId="9" fillId="4" borderId="21" xfId="0" applyFont="1" applyFill="1" applyBorder="1" applyAlignment="1" applyProtection="1">
      <alignment horizontal="left"/>
      <protection locked="0"/>
    </xf>
    <xf numFmtId="44" fontId="2" fillId="3" borderId="1" xfId="5" applyFont="1" applyFill="1" applyBorder="1" applyAlignment="1" applyProtection="1">
      <alignment horizontal="left"/>
      <protection locked="0"/>
    </xf>
    <xf numFmtId="44" fontId="2" fillId="3" borderId="18" xfId="5" applyFont="1" applyFill="1" applyBorder="1" applyAlignment="1" applyProtection="1">
      <alignment horizontal="left"/>
      <protection locked="0"/>
    </xf>
    <xf numFmtId="44" fontId="2" fillId="3" borderId="18" xfId="0" applyNumberFormat="1" applyFont="1" applyFill="1" applyBorder="1" applyAlignment="1" applyProtection="1">
      <alignment horizontal="left"/>
      <protection locked="0"/>
    </xf>
    <xf numFmtId="165" fontId="9" fillId="3" borderId="1" xfId="0" applyNumberFormat="1" applyFont="1" applyFill="1" applyBorder="1" applyAlignment="1" applyProtection="1">
      <alignment horizontal="left"/>
      <protection locked="0"/>
    </xf>
    <xf numFmtId="44" fontId="2" fillId="6" borderId="1" xfId="5" applyFont="1" applyFill="1" applyBorder="1" applyAlignment="1" applyProtection="1">
      <alignment horizontal="left"/>
    </xf>
    <xf numFmtId="44" fontId="2" fillId="2" borderId="0" xfId="5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164" fontId="2" fillId="3" borderId="18" xfId="0" applyNumberFormat="1" applyFont="1" applyFill="1" applyBorder="1" applyAlignment="1" applyProtection="1">
      <alignment horizontal="left"/>
      <protection locked="0"/>
    </xf>
    <xf numFmtId="164" fontId="2" fillId="3" borderId="42" xfId="0" applyNumberFormat="1" applyFont="1" applyFill="1" applyBorder="1" applyAlignment="1" applyProtection="1">
      <alignment horizontal="left"/>
      <protection locked="0"/>
    </xf>
    <xf numFmtId="164" fontId="2" fillId="8" borderId="20" xfId="0" applyNumberFormat="1" applyFont="1" applyFill="1" applyBorder="1" applyAlignment="1" applyProtection="1">
      <alignment horizontal="left"/>
      <protection locked="0"/>
    </xf>
    <xf numFmtId="44" fontId="2" fillId="8" borderId="18" xfId="5" applyFont="1" applyFill="1" applyBorder="1" applyAlignment="1" applyProtection="1">
      <alignment horizontal="left"/>
      <protection locked="0"/>
    </xf>
    <xf numFmtId="44" fontId="2" fillId="8" borderId="21" xfId="5" applyFont="1" applyFill="1" applyBorder="1" applyAlignment="1" applyProtection="1">
      <alignment horizontal="left"/>
      <protection locked="0"/>
    </xf>
    <xf numFmtId="44" fontId="2" fillId="8" borderId="27" xfId="5" applyFont="1" applyFill="1" applyBorder="1" applyAlignment="1" applyProtection="1">
      <alignment horizontal="left"/>
      <protection locked="0"/>
    </xf>
    <xf numFmtId="44" fontId="2" fillId="8" borderId="1" xfId="5" applyFont="1" applyFill="1" applyBorder="1" applyAlignment="1" applyProtection="1">
      <alignment horizontal="left"/>
      <protection locked="0"/>
    </xf>
    <xf numFmtId="44" fontId="2" fillId="8" borderId="20" xfId="5" applyFont="1" applyFill="1" applyBorder="1" applyAlignment="1" applyProtection="1">
      <alignment horizontal="left"/>
      <protection locked="0"/>
    </xf>
    <xf numFmtId="44" fontId="2" fillId="3" borderId="42" xfId="0" applyNumberFormat="1" applyFont="1" applyFill="1" applyBorder="1" applyAlignment="1" applyProtection="1">
      <alignment horizontal="left"/>
      <protection locked="0"/>
    </xf>
    <xf numFmtId="44" fontId="2" fillId="3" borderId="42" xfId="5" applyFont="1" applyFill="1" applyBorder="1" applyAlignment="1" applyProtection="1">
      <alignment horizontal="left"/>
      <protection locked="0"/>
    </xf>
    <xf numFmtId="44" fontId="9" fillId="8" borderId="21" xfId="5" applyFont="1" applyFill="1" applyBorder="1" applyAlignment="1" applyProtection="1">
      <alignment horizontal="left" vertical="top"/>
      <protection locked="0"/>
    </xf>
    <xf numFmtId="44" fontId="23" fillId="8" borderId="21" xfId="5" applyFont="1" applyFill="1" applyBorder="1" applyAlignment="1" applyProtection="1">
      <alignment horizontal="left" vertical="top"/>
      <protection locked="0"/>
    </xf>
    <xf numFmtId="0" fontId="22" fillId="2" borderId="0" xfId="0" applyFont="1" applyFill="1"/>
    <xf numFmtId="44" fontId="22" fillId="3" borderId="30" xfId="5" applyFont="1" applyFill="1" applyBorder="1" applyAlignment="1" applyProtection="1">
      <alignment horizontal="left"/>
      <protection locked="0"/>
    </xf>
    <xf numFmtId="165" fontId="23" fillId="3" borderId="30" xfId="0" applyNumberFormat="1" applyFont="1" applyFill="1" applyBorder="1" applyAlignment="1" applyProtection="1">
      <alignment horizontal="left"/>
      <protection locked="0"/>
    </xf>
    <xf numFmtId="44" fontId="2" fillId="3" borderId="13" xfId="5" applyFont="1" applyFill="1" applyBorder="1" applyAlignment="1" applyProtection="1">
      <alignment horizontal="left"/>
      <protection locked="0"/>
    </xf>
    <xf numFmtId="165" fontId="9" fillId="3" borderId="13" xfId="0" applyNumberFormat="1" applyFont="1" applyFill="1" applyBorder="1" applyAlignment="1" applyProtection="1">
      <alignment horizontal="left"/>
      <protection locked="0"/>
    </xf>
    <xf numFmtId="44" fontId="2" fillId="6" borderId="13" xfId="5" applyFont="1" applyFill="1" applyBorder="1" applyAlignment="1" applyProtection="1">
      <alignment horizontal="left"/>
    </xf>
    <xf numFmtId="0" fontId="2" fillId="4" borderId="13" xfId="0" applyFont="1" applyFill="1" applyBorder="1" applyAlignment="1" applyProtection="1">
      <alignment horizontal="left"/>
      <protection locked="0"/>
    </xf>
    <xf numFmtId="44" fontId="2" fillId="3" borderId="50" xfId="5" applyFont="1" applyFill="1" applyBorder="1" applyAlignment="1" applyProtection="1">
      <alignment horizontal="left"/>
      <protection locked="0"/>
    </xf>
    <xf numFmtId="44" fontId="2" fillId="3" borderId="30" xfId="5" applyFont="1" applyFill="1" applyBorder="1" applyAlignment="1" applyProtection="1">
      <alignment horizontal="left"/>
      <protection locked="0"/>
    </xf>
    <xf numFmtId="165" fontId="9" fillId="3" borderId="30" xfId="0" applyNumberFormat="1" applyFont="1" applyFill="1" applyBorder="1" applyAlignment="1" applyProtection="1">
      <alignment horizontal="left"/>
      <protection locked="0"/>
    </xf>
    <xf numFmtId="44" fontId="2" fillId="6" borderId="30" xfId="5" applyFont="1" applyFill="1" applyBorder="1" applyAlignment="1" applyProtection="1">
      <alignment horizontal="left"/>
    </xf>
    <xf numFmtId="44" fontId="22" fillId="3" borderId="1" xfId="5" applyFont="1" applyFill="1" applyBorder="1" applyAlignment="1" applyProtection="1">
      <alignment horizontal="left"/>
      <protection locked="0"/>
    </xf>
    <xf numFmtId="165" fontId="23" fillId="3" borderId="1" xfId="0" applyNumberFormat="1" applyFont="1" applyFill="1" applyBorder="1" applyAlignment="1" applyProtection="1">
      <alignment horizontal="left"/>
      <protection locked="0"/>
    </xf>
    <xf numFmtId="0" fontId="2" fillId="4" borderId="30" xfId="0" applyFont="1" applyFill="1" applyBorder="1" applyAlignment="1" applyProtection="1">
      <alignment horizontal="left"/>
      <protection locked="0"/>
    </xf>
    <xf numFmtId="44" fontId="2" fillId="3" borderId="51" xfId="5" applyFont="1" applyFill="1" applyBorder="1" applyAlignment="1" applyProtection="1">
      <alignment horizontal="left"/>
      <protection locked="0"/>
    </xf>
    <xf numFmtId="0" fontId="22" fillId="4" borderId="1" xfId="0" applyFont="1" applyFill="1" applyBorder="1" applyAlignment="1" applyProtection="1">
      <alignment horizontal="left"/>
      <protection locked="0"/>
    </xf>
    <xf numFmtId="44" fontId="22" fillId="3" borderId="42" xfId="5" applyFont="1" applyFill="1" applyBorder="1" applyAlignment="1" applyProtection="1">
      <alignment horizontal="left"/>
      <protection locked="0"/>
    </xf>
    <xf numFmtId="44" fontId="2" fillId="3" borderId="50" xfId="0" applyNumberFormat="1" applyFont="1" applyFill="1" applyBorder="1" applyAlignment="1" applyProtection="1">
      <alignment horizontal="left"/>
      <protection locked="0"/>
    </xf>
    <xf numFmtId="44" fontId="2" fillId="3" borderId="51" xfId="0" applyNumberFormat="1" applyFont="1" applyFill="1" applyBorder="1" applyAlignment="1" applyProtection="1">
      <alignment horizontal="left"/>
      <protection locked="0"/>
    </xf>
    <xf numFmtId="44" fontId="22" fillId="3" borderId="42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5" borderId="5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7" xfId="0" applyFont="1" applyFill="1" applyBorder="1"/>
    <xf numFmtId="0" fontId="2" fillId="5" borderId="8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2" fillId="5" borderId="9" xfId="0" applyFont="1" applyFill="1" applyBorder="1"/>
    <xf numFmtId="0" fontId="1" fillId="2" borderId="8" xfId="0" applyFont="1" applyFill="1" applyBorder="1"/>
    <xf numFmtId="0" fontId="2" fillId="2" borderId="9" xfId="0" applyFont="1" applyFill="1" applyBorder="1" applyAlignment="1">
      <alignment horizontal="left"/>
    </xf>
    <xf numFmtId="0" fontId="1" fillId="2" borderId="17" xfId="0" applyFont="1" applyFill="1" applyBorder="1"/>
    <xf numFmtId="0" fontId="1" fillId="2" borderId="19" xfId="0" applyFont="1" applyFill="1" applyBorder="1"/>
    <xf numFmtId="0" fontId="2" fillId="5" borderId="8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1" fillId="2" borderId="5" xfId="0" applyFont="1" applyFill="1" applyBorder="1"/>
    <xf numFmtId="0" fontId="2" fillId="2" borderId="28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3" fontId="2" fillId="5" borderId="24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2" fillId="5" borderId="10" xfId="0" applyNumberFormat="1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/>
    <xf numFmtId="0" fontId="2" fillId="2" borderId="33" xfId="0" applyFont="1" applyFill="1" applyBorder="1"/>
    <xf numFmtId="0" fontId="2" fillId="5" borderId="27" xfId="0" applyFont="1" applyFill="1" applyBorder="1" applyAlignment="1">
      <alignment horizontal="left"/>
    </xf>
    <xf numFmtId="0" fontId="2" fillId="2" borderId="17" xfId="0" applyFont="1" applyFill="1" applyBorder="1"/>
    <xf numFmtId="0" fontId="2" fillId="5" borderId="18" xfId="0" applyFont="1" applyFill="1" applyBorder="1" applyAlignment="1">
      <alignment horizontal="left"/>
    </xf>
    <xf numFmtId="0" fontId="2" fillId="2" borderId="19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48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  <xf numFmtId="0" fontId="22" fillId="5" borderId="47" xfId="0" applyFont="1" applyFill="1" applyBorder="1" applyAlignment="1">
      <alignment horizontal="left"/>
    </xf>
    <xf numFmtId="0" fontId="9" fillId="2" borderId="0" xfId="0" applyFont="1" applyFill="1" applyAlignment="1">
      <alignment vertical="top"/>
    </xf>
    <xf numFmtId="0" fontId="11" fillId="0" borderId="14" xfId="0" applyFont="1" applyBorder="1" applyAlignment="1">
      <alignment vertical="top"/>
    </xf>
    <xf numFmtId="0" fontId="9" fillId="0" borderId="16" xfId="0" applyFont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17" xfId="0" applyFont="1" applyBorder="1" applyAlignment="1">
      <alignment vertical="top"/>
    </xf>
    <xf numFmtId="0" fontId="9" fillId="5" borderId="18" xfId="0" applyFont="1" applyFill="1" applyBorder="1" applyAlignment="1">
      <alignment horizontal="left" vertical="top"/>
    </xf>
    <xf numFmtId="44" fontId="9" fillId="2" borderId="0" xfId="0" applyNumberFormat="1" applyFont="1" applyFill="1" applyAlignment="1">
      <alignment horizontal="left" vertical="top"/>
    </xf>
    <xf numFmtId="0" fontId="2" fillId="0" borderId="17" xfId="0" applyFont="1" applyBorder="1"/>
    <xf numFmtId="0" fontId="11" fillId="0" borderId="17" xfId="0" applyFont="1" applyBorder="1" applyAlignment="1">
      <alignment vertical="top"/>
    </xf>
    <xf numFmtId="44" fontId="23" fillId="6" borderId="18" xfId="0" applyNumberFormat="1" applyFont="1" applyFill="1" applyBorder="1" applyAlignment="1">
      <alignment horizontal="left" vertical="top"/>
    </xf>
    <xf numFmtId="0" fontId="23" fillId="0" borderId="19" xfId="0" applyFont="1" applyBorder="1" applyAlignment="1">
      <alignment vertical="top"/>
    </xf>
    <xf numFmtId="0" fontId="1" fillId="0" borderId="14" xfId="0" applyFont="1" applyBorder="1"/>
    <xf numFmtId="0" fontId="1" fillId="0" borderId="44" xfId="0" applyFont="1" applyBorder="1"/>
    <xf numFmtId="0" fontId="2" fillId="0" borderId="15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2" fillId="5" borderId="30" xfId="0" applyFont="1" applyFill="1" applyBorder="1" applyAlignment="1">
      <alignment horizontal="left"/>
    </xf>
    <xf numFmtId="0" fontId="1" fillId="0" borderId="17" xfId="0" applyFont="1" applyBorder="1"/>
    <xf numFmtId="44" fontId="22" fillId="6" borderId="30" xfId="5" applyFont="1" applyFill="1" applyBorder="1" applyAlignment="1" applyProtection="1">
      <alignment horizontal="left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2" fillId="0" borderId="30" xfId="0" applyFont="1" applyBorder="1" applyAlignment="1">
      <alignment horizontal="left"/>
    </xf>
    <xf numFmtId="0" fontId="1" fillId="0" borderId="19" xfId="0" applyFont="1" applyBorder="1"/>
    <xf numFmtId="44" fontId="2" fillId="7" borderId="20" xfId="0" applyNumberFormat="1" applyFont="1" applyFill="1" applyBorder="1" applyAlignment="1">
      <alignment horizontal="left"/>
    </xf>
    <xf numFmtId="44" fontId="2" fillId="7" borderId="26" xfId="0" applyNumberFormat="1" applyFont="1" applyFill="1" applyBorder="1" applyAlignment="1">
      <alignment horizontal="left"/>
    </xf>
    <xf numFmtId="44" fontId="22" fillId="7" borderId="29" xfId="0" applyNumberFormat="1" applyFont="1" applyFill="1" applyBorder="1" applyAlignment="1">
      <alignment horizontal="left"/>
    </xf>
    <xf numFmtId="0" fontId="17" fillId="2" borderId="0" xfId="0" applyFont="1" applyFill="1"/>
    <xf numFmtId="0" fontId="2" fillId="0" borderId="16" xfId="0" applyFont="1" applyBorder="1" applyAlignment="1">
      <alignment horizontal="left"/>
    </xf>
    <xf numFmtId="0" fontId="7" fillId="2" borderId="0" xfId="0" applyFont="1" applyFill="1"/>
    <xf numFmtId="0" fontId="11" fillId="2" borderId="5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4" fillId="2" borderId="0" xfId="0" applyFont="1" applyFill="1" applyAlignment="1">
      <alignment vertical="center" wrapText="1"/>
    </xf>
    <xf numFmtId="0" fontId="2" fillId="0" borderId="0" xfId="0" applyFont="1"/>
    <xf numFmtId="0" fontId="2" fillId="2" borderId="17" xfId="0" applyFont="1" applyFill="1" applyBorder="1" applyAlignment="1">
      <alignment vertical="center"/>
    </xf>
    <xf numFmtId="0" fontId="22" fillId="5" borderId="18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9" fillId="0" borderId="17" xfId="0" applyFont="1" applyBorder="1" applyAlignment="1">
      <alignment vertical="center"/>
    </xf>
    <xf numFmtId="0" fontId="18" fillId="2" borderId="0" xfId="0" applyFont="1" applyFill="1"/>
    <xf numFmtId="0" fontId="2" fillId="10" borderId="17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2" fillId="5" borderId="21" xfId="0" applyFont="1" applyFill="1" applyBorder="1" applyAlignment="1">
      <alignment horizontal="left" vertical="center" wrapText="1"/>
    </xf>
    <xf numFmtId="0" fontId="19" fillId="10" borderId="17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164" fontId="2" fillId="6" borderId="21" xfId="0" applyNumberFormat="1" applyFont="1" applyFill="1" applyBorder="1" applyAlignment="1">
      <alignment horizontal="left"/>
    </xf>
    <xf numFmtId="0" fontId="26" fillId="2" borderId="0" xfId="0" applyFont="1" applyFill="1"/>
    <xf numFmtId="0" fontId="2" fillId="0" borderId="15" xfId="0" applyFont="1" applyBorder="1"/>
    <xf numFmtId="0" fontId="11" fillId="2" borderId="31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22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/>
    <xf numFmtId="0" fontId="2" fillId="0" borderId="1" xfId="0" applyFont="1" applyBorder="1"/>
    <xf numFmtId="0" fontId="22" fillId="0" borderId="1" xfId="0" applyFont="1" applyBorder="1"/>
    <xf numFmtId="0" fontId="2" fillId="0" borderId="18" xfId="0" applyFont="1" applyBorder="1"/>
    <xf numFmtId="0" fontId="2" fillId="0" borderId="42" xfId="0" applyFont="1" applyBorder="1" applyAlignment="1">
      <alignment horizontal="left"/>
    </xf>
    <xf numFmtId="0" fontId="7" fillId="5" borderId="21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164" fontId="2" fillId="6" borderId="1" xfId="0" applyNumberFormat="1" applyFont="1" applyFill="1" applyBorder="1" applyAlignment="1">
      <alignment horizontal="left"/>
    </xf>
    <xf numFmtId="164" fontId="22" fillId="6" borderId="1" xfId="0" applyNumberFormat="1" applyFont="1" applyFill="1" applyBorder="1" applyAlignment="1">
      <alignment horizontal="left"/>
    </xf>
    <xf numFmtId="164" fontId="2" fillId="6" borderId="18" xfId="0" applyNumberFormat="1" applyFont="1" applyFill="1" applyBorder="1" applyAlignment="1">
      <alignment horizontal="left"/>
    </xf>
    <xf numFmtId="0" fontId="1" fillId="2" borderId="1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2" fillId="0" borderId="17" xfId="0" applyFont="1" applyBorder="1" applyAlignment="1">
      <alignment vertical="center"/>
    </xf>
    <xf numFmtId="0" fontId="18" fillId="2" borderId="1" xfId="0" applyFont="1" applyFill="1" applyBorder="1" applyAlignment="1">
      <alignment horizontal="left"/>
    </xf>
    <xf numFmtId="0" fontId="20" fillId="0" borderId="19" xfId="0" applyFont="1" applyBorder="1" applyAlignment="1">
      <alignment vertical="center"/>
    </xf>
    <xf numFmtId="0" fontId="2" fillId="0" borderId="20" xfId="0" applyFont="1" applyBorder="1" applyAlignment="1">
      <alignment horizontal="left"/>
    </xf>
    <xf numFmtId="164" fontId="2" fillId="8" borderId="20" xfId="0" applyNumberFormat="1" applyFont="1" applyFill="1" applyBorder="1" applyAlignment="1">
      <alignment horizontal="left"/>
    </xf>
    <xf numFmtId="164" fontId="2" fillId="7" borderId="20" xfId="0" applyNumberFormat="1" applyFont="1" applyFill="1" applyBorder="1" applyAlignment="1">
      <alignment horizontal="left"/>
    </xf>
    <xf numFmtId="164" fontId="22" fillId="7" borderId="20" xfId="0" applyNumberFormat="1" applyFont="1" applyFill="1" applyBorder="1" applyAlignment="1">
      <alignment horizontal="left"/>
    </xf>
    <xf numFmtId="164" fontId="2" fillId="7" borderId="21" xfId="0" applyNumberFormat="1" applyFont="1" applyFill="1" applyBorder="1" applyAlignment="1">
      <alignment horizontal="left"/>
    </xf>
    <xf numFmtId="0" fontId="16" fillId="2" borderId="0" xfId="0" applyFont="1" applyFill="1"/>
    <xf numFmtId="0" fontId="2" fillId="2" borderId="2" xfId="0" applyFont="1" applyFill="1" applyBorder="1"/>
    <xf numFmtId="0" fontId="9" fillId="0" borderId="16" xfId="0" applyFont="1" applyBorder="1" applyAlignment="1">
      <alignment horizontal="left"/>
    </xf>
    <xf numFmtId="0" fontId="2" fillId="0" borderId="17" xfId="0" applyFont="1" applyBorder="1" applyAlignment="1">
      <alignment wrapText="1"/>
    </xf>
    <xf numFmtId="44" fontId="2" fillId="2" borderId="0" xfId="0" applyNumberFormat="1" applyFont="1" applyFill="1" applyAlignment="1">
      <alignment horizontal="left"/>
    </xf>
    <xf numFmtId="44" fontId="2" fillId="6" borderId="21" xfId="0" applyNumberFormat="1" applyFont="1" applyFill="1" applyBorder="1" applyAlignment="1">
      <alignment horizontal="left"/>
    </xf>
    <xf numFmtId="0" fontId="23" fillId="0" borderId="16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2" fillId="0" borderId="19" xfId="0" applyFont="1" applyBorder="1"/>
    <xf numFmtId="0" fontId="7" fillId="0" borderId="0" xfId="0" applyFont="1"/>
    <xf numFmtId="44" fontId="2" fillId="0" borderId="0" xfId="5" applyFont="1" applyFill="1" applyBorder="1" applyAlignment="1" applyProtection="1">
      <alignment horizontal="left"/>
    </xf>
    <xf numFmtId="0" fontId="2" fillId="0" borderId="33" xfId="0" applyFont="1" applyBorder="1"/>
    <xf numFmtId="0" fontId="2" fillId="0" borderId="16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8" borderId="17" xfId="0" applyFont="1" applyFill="1" applyBorder="1"/>
    <xf numFmtId="44" fontId="22" fillId="8" borderId="13" xfId="0" applyNumberFormat="1" applyFont="1" applyFill="1" applyBorder="1" applyAlignment="1">
      <alignment horizontal="left"/>
    </xf>
    <xf numFmtId="0" fontId="22" fillId="8" borderId="30" xfId="0" applyFont="1" applyFill="1" applyBorder="1" applyAlignment="1">
      <alignment horizontal="left"/>
    </xf>
    <xf numFmtId="0" fontId="2" fillId="0" borderId="22" xfId="0" applyFont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44" fontId="2" fillId="8" borderId="20" xfId="0" applyNumberFormat="1" applyFont="1" applyFill="1" applyBorder="1" applyAlignment="1" applyProtection="1">
      <alignment horizontal="left"/>
      <protection locked="0"/>
    </xf>
    <xf numFmtId="44" fontId="2" fillId="12" borderId="26" xfId="5" applyFont="1" applyFill="1" applyBorder="1" applyAlignment="1" applyProtection="1">
      <protection locked="0"/>
    </xf>
    <xf numFmtId="0" fontId="2" fillId="2" borderId="8" xfId="0" applyFont="1" applyFill="1" applyBorder="1"/>
    <xf numFmtId="0" fontId="1" fillId="2" borderId="9" xfId="0" applyFont="1" applyFill="1" applyBorder="1" applyAlignment="1">
      <alignment vertical="center"/>
    </xf>
    <xf numFmtId="0" fontId="2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2" fillId="5" borderId="3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8" fillId="5" borderId="4" xfId="0" applyFont="1" applyFill="1" applyBorder="1" applyAlignment="1">
      <alignment horizontal="left"/>
    </xf>
    <xf numFmtId="0" fontId="23" fillId="2" borderId="0" xfId="0" applyFont="1" applyFill="1" applyAlignment="1">
      <alignment vertical="top"/>
    </xf>
    <xf numFmtId="44" fontId="9" fillId="6" borderId="18" xfId="0" applyNumberFormat="1" applyFont="1" applyFill="1" applyBorder="1" applyAlignment="1">
      <alignment horizontal="left" vertical="top"/>
    </xf>
    <xf numFmtId="0" fontId="9" fillId="0" borderId="19" xfId="0" applyFont="1" applyBorder="1" applyAlignment="1">
      <alignment vertical="top"/>
    </xf>
    <xf numFmtId="0" fontId="22" fillId="0" borderId="15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5" borderId="30" xfId="0" applyFont="1" applyFill="1" applyBorder="1" applyAlignment="1">
      <alignment horizontal="left"/>
    </xf>
    <xf numFmtId="44" fontId="22" fillId="6" borderId="1" xfId="5" applyFont="1" applyFill="1" applyBorder="1" applyAlignment="1" applyProtection="1">
      <alignment horizontal="left"/>
    </xf>
    <xf numFmtId="0" fontId="22" fillId="0" borderId="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44" fontId="22" fillId="7" borderId="20" xfId="0" applyNumberFormat="1" applyFont="1" applyFill="1" applyBorder="1" applyAlignment="1">
      <alignment horizontal="left"/>
    </xf>
    <xf numFmtId="44" fontId="2" fillId="7" borderId="29" xfId="0" applyNumberFormat="1" applyFont="1" applyFill="1" applyBorder="1" applyAlignment="1">
      <alignment horizontal="left"/>
    </xf>
    <xf numFmtId="0" fontId="11" fillId="2" borderId="32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" fillId="0" borderId="22" xfId="0" applyFont="1" applyBorder="1"/>
    <xf numFmtId="0" fontId="2" fillId="0" borderId="24" xfId="0" applyFont="1" applyBorder="1" applyAlignment="1">
      <alignment horizontal="left"/>
    </xf>
    <xf numFmtId="0" fontId="11" fillId="2" borderId="8" xfId="0" applyFont="1" applyFill="1" applyBorder="1" applyAlignment="1">
      <alignment vertical="center"/>
    </xf>
    <xf numFmtId="0" fontId="19" fillId="2" borderId="1" xfId="0" applyFont="1" applyFill="1" applyBorder="1"/>
    <xf numFmtId="0" fontId="23" fillId="2" borderId="43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9" fillId="5" borderId="20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5" fillId="2" borderId="0" xfId="0" applyFont="1" applyFill="1"/>
    <xf numFmtId="0" fontId="2" fillId="0" borderId="13" xfId="0" applyFont="1" applyBorder="1"/>
    <xf numFmtId="0" fontId="2" fillId="0" borderId="30" xfId="0" applyFont="1" applyBorder="1"/>
    <xf numFmtId="0" fontId="2" fillId="2" borderId="13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164" fontId="2" fillId="7" borderId="26" xfId="0" applyNumberFormat="1" applyFont="1" applyFill="1" applyBorder="1" applyAlignment="1">
      <alignment horizontal="left"/>
    </xf>
    <xf numFmtId="164" fontId="2" fillId="7" borderId="29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44" fontId="2" fillId="8" borderId="13" xfId="0" applyNumberFormat="1" applyFont="1" applyFill="1" applyBorder="1" applyAlignment="1">
      <alignment horizontal="left"/>
    </xf>
    <xf numFmtId="0" fontId="2" fillId="8" borderId="30" xfId="0" applyFont="1" applyFill="1" applyBorder="1" applyAlignment="1">
      <alignment horizontal="left"/>
    </xf>
    <xf numFmtId="0" fontId="27" fillId="2" borderId="0" xfId="0" applyFont="1" applyFill="1"/>
    <xf numFmtId="0" fontId="9" fillId="4" borderId="18" xfId="0" applyFont="1" applyFill="1" applyBorder="1" applyAlignment="1" applyProtection="1">
      <alignment vertical="top"/>
      <protection locked="0"/>
    </xf>
    <xf numFmtId="0" fontId="22" fillId="4" borderId="30" xfId="0" applyFont="1" applyFill="1" applyBorder="1" applyAlignment="1" applyProtection="1">
      <alignment horizontal="left" vertical="center" wrapText="1"/>
      <protection locked="0"/>
    </xf>
    <xf numFmtId="0" fontId="22" fillId="4" borderId="29" xfId="0" applyFont="1" applyFill="1" applyBorder="1" applyAlignment="1" applyProtection="1">
      <alignment horizontal="left" vertical="center" wrapText="1"/>
      <protection locked="0"/>
    </xf>
    <xf numFmtId="44" fontId="2" fillId="12" borderId="20" xfId="5" applyFont="1" applyFill="1" applyBorder="1" applyAlignment="1" applyProtection="1">
      <protection locked="0"/>
    </xf>
    <xf numFmtId="0" fontId="19" fillId="5" borderId="0" xfId="0" applyFont="1" applyFill="1" applyAlignment="1">
      <alignment horizontal="left" vertical="top"/>
    </xf>
    <xf numFmtId="164" fontId="2" fillId="6" borderId="13" xfId="0" applyNumberFormat="1" applyFont="1" applyFill="1" applyBorder="1" applyAlignment="1">
      <alignment horizontal="left"/>
    </xf>
    <xf numFmtId="164" fontId="2" fillId="6" borderId="30" xfId="0" applyNumberFormat="1" applyFont="1" applyFill="1" applyBorder="1" applyAlignment="1">
      <alignment horizontal="left"/>
    </xf>
    <xf numFmtId="44" fontId="2" fillId="7" borderId="20" xfId="5" applyFont="1" applyFill="1" applyBorder="1" applyAlignment="1" applyProtection="1">
      <alignment horizontal="left"/>
    </xf>
    <xf numFmtId="0" fontId="0" fillId="2" borderId="0" xfId="0" applyFill="1"/>
    <xf numFmtId="0" fontId="14" fillId="2" borderId="0" xfId="0" applyFont="1" applyFill="1"/>
    <xf numFmtId="0" fontId="12" fillId="2" borderId="0" xfId="0" applyFont="1" applyFill="1"/>
    <xf numFmtId="0" fontId="2" fillId="4" borderId="35" xfId="0" applyFont="1" applyFill="1" applyBorder="1" applyAlignment="1">
      <alignment horizontal="left" vertical="top"/>
    </xf>
    <xf numFmtId="0" fontId="2" fillId="3" borderId="35" xfId="0" applyFont="1" applyFill="1" applyBorder="1"/>
    <xf numFmtId="44" fontId="2" fillId="8" borderId="1" xfId="5" applyFont="1" applyFill="1" applyBorder="1" applyAlignment="1" applyProtection="1">
      <alignment horizontal="left"/>
    </xf>
    <xf numFmtId="0" fontId="13" fillId="2" borderId="0" xfId="0" applyFont="1" applyFill="1"/>
    <xf numFmtId="0" fontId="2" fillId="5" borderId="35" xfId="0" applyFont="1" applyFill="1" applyBorder="1"/>
    <xf numFmtId="0" fontId="2" fillId="6" borderId="35" xfId="0" applyFont="1" applyFill="1" applyBorder="1"/>
    <xf numFmtId="0" fontId="2" fillId="7" borderId="35" xfId="0" applyFont="1" applyFill="1" applyBorder="1"/>
    <xf numFmtId="0" fontId="2" fillId="2" borderId="35" xfId="0" applyFont="1" applyFill="1" applyBorder="1"/>
    <xf numFmtId="0" fontId="2" fillId="11" borderId="35" xfId="0" applyFont="1" applyFill="1" applyBorder="1"/>
    <xf numFmtId="0" fontId="2" fillId="8" borderId="35" xfId="0" applyFont="1" applyFill="1" applyBorder="1"/>
    <xf numFmtId="0" fontId="2" fillId="2" borderId="49" xfId="0" applyFont="1" applyFill="1" applyBorder="1" applyAlignment="1">
      <alignment horizontal="left" wrapText="1"/>
    </xf>
    <xf numFmtId="44" fontId="2" fillId="0" borderId="42" xfId="5" applyFont="1" applyFill="1" applyBorder="1" applyAlignment="1" applyProtection="1">
      <alignment horizontal="left"/>
      <protection locked="0"/>
    </xf>
    <xf numFmtId="0" fontId="9" fillId="0" borderId="33" xfId="0" applyFont="1" applyBorder="1" applyAlignment="1">
      <alignment vertical="top"/>
    </xf>
    <xf numFmtId="44" fontId="2" fillId="6" borderId="50" xfId="5" applyFont="1" applyFill="1" applyBorder="1" applyAlignment="1" applyProtection="1">
      <alignment horizontal="left"/>
      <protection locked="0"/>
    </xf>
    <xf numFmtId="164" fontId="2" fillId="6" borderId="1" xfId="5" applyNumberFormat="1" applyFont="1" applyFill="1" applyBorder="1" applyAlignment="1" applyProtection="1">
      <alignment horizontal="left"/>
      <protection locked="0"/>
    </xf>
    <xf numFmtId="0" fontId="6" fillId="9" borderId="39" xfId="0" applyFont="1" applyFill="1" applyBorder="1" applyAlignment="1">
      <alignment horizontal="left"/>
    </xf>
    <xf numFmtId="0" fontId="6" fillId="9" borderId="40" xfId="0" applyFont="1" applyFill="1" applyBorder="1" applyAlignment="1">
      <alignment horizontal="left"/>
    </xf>
    <xf numFmtId="0" fontId="6" fillId="9" borderId="41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 vertical="top"/>
    </xf>
    <xf numFmtId="0" fontId="2" fillId="2" borderId="36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4" borderId="23" xfId="0" applyFont="1" applyFill="1" applyBorder="1" applyAlignment="1" applyProtection="1">
      <alignment horizontal="left"/>
      <protection locked="0"/>
    </xf>
    <xf numFmtId="0" fontId="2" fillId="4" borderId="24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44" fontId="2" fillId="7" borderId="13" xfId="0" applyNumberFormat="1" applyFont="1" applyFill="1" applyBorder="1" applyAlignment="1">
      <alignment horizontal="left"/>
    </xf>
    <xf numFmtId="0" fontId="2" fillId="7" borderId="30" xfId="0" applyFont="1" applyFill="1" applyBorder="1" applyAlignment="1">
      <alignment horizontal="left"/>
    </xf>
    <xf numFmtId="44" fontId="22" fillId="7" borderId="13" xfId="0" applyNumberFormat="1" applyFont="1" applyFill="1" applyBorder="1" applyAlignment="1">
      <alignment horizontal="left"/>
    </xf>
    <xf numFmtId="0" fontId="22" fillId="7" borderId="30" xfId="0" applyFont="1" applyFill="1" applyBorder="1" applyAlignment="1">
      <alignment horizontal="left"/>
    </xf>
    <xf numFmtId="44" fontId="22" fillId="8" borderId="13" xfId="0" applyNumberFormat="1" applyFont="1" applyFill="1" applyBorder="1" applyAlignment="1">
      <alignment horizontal="left"/>
    </xf>
    <xf numFmtId="0" fontId="22" fillId="8" borderId="30" xfId="0" applyFont="1" applyFill="1" applyBorder="1" applyAlignment="1">
      <alignment horizontal="left"/>
    </xf>
    <xf numFmtId="44" fontId="22" fillId="7" borderId="13" xfId="5" applyFont="1" applyFill="1" applyBorder="1" applyAlignment="1" applyProtection="1">
      <alignment horizontal="center"/>
    </xf>
    <xf numFmtId="44" fontId="22" fillId="7" borderId="30" xfId="5" applyFont="1" applyFill="1" applyBorder="1" applyAlignment="1" applyProtection="1">
      <alignment horizontal="center"/>
    </xf>
    <xf numFmtId="44" fontId="28" fillId="6" borderId="52" xfId="5" applyFont="1" applyFill="1" applyBorder="1" applyAlignment="1" applyProtection="1">
      <alignment horizontal="center"/>
    </xf>
    <xf numFmtId="44" fontId="28" fillId="6" borderId="29" xfId="5" applyFont="1" applyFill="1" applyBorder="1" applyAlignment="1" applyProtection="1">
      <alignment horizontal="center"/>
    </xf>
    <xf numFmtId="0" fontId="2" fillId="4" borderId="20" xfId="0" applyFont="1" applyFill="1" applyBorder="1" applyAlignment="1" applyProtection="1">
      <alignment horizontal="left"/>
      <protection locked="0"/>
    </xf>
    <xf numFmtId="0" fontId="2" fillId="4" borderId="21" xfId="0" applyFont="1" applyFill="1" applyBorder="1" applyAlignment="1" applyProtection="1">
      <alignment horizontal="left"/>
      <protection locked="0"/>
    </xf>
    <xf numFmtId="164" fontId="22" fillId="7" borderId="13" xfId="0" applyNumberFormat="1" applyFont="1" applyFill="1" applyBorder="1" applyAlignment="1">
      <alignment horizontal="left"/>
    </xf>
    <xf numFmtId="164" fontId="22" fillId="7" borderId="30" xfId="0" applyNumberFormat="1" applyFont="1" applyFill="1" applyBorder="1" applyAlignment="1">
      <alignment horizontal="left"/>
    </xf>
    <xf numFmtId="44" fontId="1" fillId="11" borderId="13" xfId="0" applyNumberFormat="1" applyFont="1" applyFill="1" applyBorder="1" applyAlignment="1">
      <alignment horizontal="left"/>
    </xf>
    <xf numFmtId="0" fontId="1" fillId="11" borderId="30" xfId="0" applyFont="1" applyFill="1" applyBorder="1" applyAlignment="1">
      <alignment horizontal="left"/>
    </xf>
    <xf numFmtId="44" fontId="1" fillId="7" borderId="26" xfId="0" applyNumberFormat="1" applyFont="1" applyFill="1" applyBorder="1" applyAlignment="1">
      <alignment horizontal="left"/>
    </xf>
    <xf numFmtId="0" fontId="1" fillId="7" borderId="29" xfId="0" applyFont="1" applyFill="1" applyBorder="1" applyAlignment="1">
      <alignment horizontal="left"/>
    </xf>
    <xf numFmtId="164" fontId="2" fillId="7" borderId="13" xfId="0" applyNumberFormat="1" applyFont="1" applyFill="1" applyBorder="1" applyAlignment="1">
      <alignment horizontal="left"/>
    </xf>
    <xf numFmtId="164" fontId="2" fillId="7" borderId="30" xfId="0" applyNumberFormat="1" applyFont="1" applyFill="1" applyBorder="1" applyAlignment="1">
      <alignment horizontal="left"/>
    </xf>
    <xf numFmtId="164" fontId="2" fillId="7" borderId="13" xfId="0" applyNumberFormat="1" applyFont="1" applyFill="1" applyBorder="1" applyAlignment="1">
      <alignment horizontal="center"/>
    </xf>
    <xf numFmtId="164" fontId="2" fillId="7" borderId="30" xfId="0" applyNumberFormat="1" applyFont="1" applyFill="1" applyBorder="1" applyAlignment="1">
      <alignment horizontal="center"/>
    </xf>
    <xf numFmtId="44" fontId="2" fillId="8" borderId="13" xfId="0" applyNumberFormat="1" applyFont="1" applyFill="1" applyBorder="1" applyAlignment="1">
      <alignment horizontal="left"/>
    </xf>
    <xf numFmtId="0" fontId="2" fillId="8" borderId="30" xfId="0" applyFont="1" applyFill="1" applyBorder="1" applyAlignment="1">
      <alignment horizontal="left"/>
    </xf>
    <xf numFmtId="0" fontId="2" fillId="2" borderId="45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44" fontId="28" fillId="6" borderId="20" xfId="5" applyFont="1" applyFill="1" applyBorder="1" applyAlignment="1" applyProtection="1">
      <alignment horizontal="center"/>
    </xf>
    <xf numFmtId="44" fontId="28" fillId="6" borderId="21" xfId="5" applyFont="1" applyFill="1" applyBorder="1" applyAlignment="1" applyProtection="1">
      <alignment horizont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44" fontId="2" fillId="7" borderId="13" xfId="5" applyFont="1" applyFill="1" applyBorder="1" applyAlignment="1" applyProtection="1">
      <alignment horizontal="left"/>
    </xf>
    <xf numFmtId="44" fontId="2" fillId="7" borderId="30" xfId="5" applyFont="1" applyFill="1" applyBorder="1" applyAlignment="1" applyProtection="1">
      <alignment horizontal="left"/>
    </xf>
    <xf numFmtId="44" fontId="2" fillId="7" borderId="13" xfId="5" applyFont="1" applyFill="1" applyBorder="1" applyAlignment="1" applyProtection="1">
      <alignment horizontal="center"/>
    </xf>
    <xf numFmtId="44" fontId="2" fillId="7" borderId="30" xfId="5" applyFont="1" applyFill="1" applyBorder="1" applyAlignment="1" applyProtection="1">
      <alignment horizontal="center"/>
    </xf>
    <xf numFmtId="44" fontId="28" fillId="6" borderId="26" xfId="5" applyFont="1" applyFill="1" applyBorder="1" applyAlignment="1" applyProtection="1">
      <alignment horizontal="center"/>
    </xf>
    <xf numFmtId="44" fontId="2" fillId="6" borderId="27" xfId="5" applyFont="1" applyFill="1" applyBorder="1" applyAlignment="1" applyProtection="1">
      <alignment horizontal="left"/>
      <protection locked="0"/>
    </xf>
    <xf numFmtId="44" fontId="2" fillId="6" borderId="42" xfId="5" applyFont="1" applyFill="1" applyBorder="1" applyAlignment="1" applyProtection="1">
      <alignment horizontal="left"/>
      <protection locked="0"/>
    </xf>
  </cellXfs>
  <cellStyles count="7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  <cellStyle name="Standaard 2" xfId="6" xr:uid="{00000000-0005-0000-0000-000006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335280</xdr:colOff>
      <xdr:row>6</xdr:row>
      <xdr:rowOff>71186</xdr:rowOff>
    </xdr:from>
    <xdr:ext cx="7529356" cy="1231963"/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" y="1336106"/>
          <a:ext cx="7529356" cy="1231963"/>
        </a:xfrm>
        <a:prstGeom prst="rect">
          <a:avLst/>
        </a:prstGeom>
      </xdr:spPr>
    </xdr:pic>
    <xdr:clientData/>
  </xdr:oneCellAnchor>
  <xdr:twoCellAnchor>
    <xdr:from>
      <xdr:col>8</xdr:col>
      <xdr:colOff>358140</xdr:colOff>
      <xdr:row>5</xdr:row>
      <xdr:rowOff>22860</xdr:rowOff>
    </xdr:from>
    <xdr:to>
      <xdr:col>13</xdr:col>
      <xdr:colOff>396240</xdr:colOff>
      <xdr:row>14</xdr:row>
      <xdr:rowOff>22860</xdr:rowOff>
    </xdr:to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35040" y="1104900"/>
          <a:ext cx="2811780" cy="16459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670560</xdr:colOff>
      <xdr:row>2</xdr:row>
      <xdr:rowOff>145539</xdr:rowOff>
    </xdr:from>
    <xdr:to>
      <xdr:col>10</xdr:col>
      <xdr:colOff>395731</xdr:colOff>
      <xdr:row>5</xdr:row>
      <xdr:rowOff>68580</xdr:rowOff>
    </xdr:to>
    <xdr:sp macro="" textlink="">
      <xdr:nvSpPr>
        <xdr:cNvPr id="5" name="Vrije vor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47460" y="640839"/>
          <a:ext cx="670051" cy="509781"/>
        </a:xfrm>
        <a:custGeom>
          <a:avLst/>
          <a:gdLst>
            <a:gd name="connsiteX0" fmla="*/ 640080 w 647191"/>
            <a:gd name="connsiteY0" fmla="*/ 509781 h 509781"/>
            <a:gd name="connsiteX1" fmla="*/ 556260 w 647191"/>
            <a:gd name="connsiteY1" fmla="*/ 22101 h 509781"/>
            <a:gd name="connsiteX2" fmla="*/ 0 w 647191"/>
            <a:gd name="connsiteY2" fmla="*/ 128781 h 5097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47191" h="509781">
              <a:moveTo>
                <a:pt x="640080" y="509781"/>
              </a:moveTo>
              <a:cubicBezTo>
                <a:pt x="651510" y="297691"/>
                <a:pt x="662940" y="85601"/>
                <a:pt x="556260" y="22101"/>
              </a:cubicBezTo>
              <a:cubicBezTo>
                <a:pt x="449580" y="-41399"/>
                <a:pt x="224790" y="43691"/>
                <a:pt x="0" y="128781"/>
              </a:cubicBezTo>
            </a:path>
          </a:pathLst>
        </a:custGeom>
        <a:noFill/>
        <a:ln w="31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5</xdr:col>
      <xdr:colOff>388620</xdr:colOff>
      <xdr:row>19</xdr:row>
      <xdr:rowOff>109402</xdr:rowOff>
    </xdr:from>
    <xdr:ext cx="6210925" cy="1391877"/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" y="3751762"/>
          <a:ext cx="6210925" cy="1391877"/>
        </a:xfrm>
        <a:prstGeom prst="rect">
          <a:avLst/>
        </a:prstGeom>
      </xdr:spPr>
    </xdr:pic>
    <xdr:clientData/>
  </xdr:oneCellAnchor>
  <xdr:twoCellAnchor>
    <xdr:from>
      <xdr:col>8</xdr:col>
      <xdr:colOff>571500</xdr:colOff>
      <xdr:row>19</xdr:row>
      <xdr:rowOff>99060</xdr:rowOff>
    </xdr:from>
    <xdr:to>
      <xdr:col>11</xdr:col>
      <xdr:colOff>571500</xdr:colOff>
      <xdr:row>26</xdr:row>
      <xdr:rowOff>45720</xdr:rowOff>
    </xdr:to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48400" y="3741420"/>
          <a:ext cx="1554480" cy="12268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678180</xdr:colOff>
      <xdr:row>16</xdr:row>
      <xdr:rowOff>78614</xdr:rowOff>
    </xdr:from>
    <xdr:to>
      <xdr:col>10</xdr:col>
      <xdr:colOff>342900</xdr:colOff>
      <xdr:row>19</xdr:row>
      <xdr:rowOff>83820</xdr:rowOff>
    </xdr:to>
    <xdr:sp macro="" textlink="">
      <xdr:nvSpPr>
        <xdr:cNvPr id="8" name="Vrije vor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55080" y="3172334"/>
          <a:ext cx="609600" cy="553846"/>
        </a:xfrm>
        <a:custGeom>
          <a:avLst/>
          <a:gdLst>
            <a:gd name="connsiteX0" fmla="*/ 0 w 731520"/>
            <a:gd name="connsiteY0" fmla="*/ 20446 h 569086"/>
            <a:gd name="connsiteX1" fmla="*/ 510540 w 731520"/>
            <a:gd name="connsiteY1" fmla="*/ 66166 h 569086"/>
            <a:gd name="connsiteX2" fmla="*/ 731520 w 731520"/>
            <a:gd name="connsiteY2" fmla="*/ 569086 h 5690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31520" h="569086">
              <a:moveTo>
                <a:pt x="0" y="20446"/>
              </a:moveTo>
              <a:cubicBezTo>
                <a:pt x="194310" y="-2414"/>
                <a:pt x="388620" y="-25274"/>
                <a:pt x="510540" y="66166"/>
              </a:cubicBezTo>
              <a:cubicBezTo>
                <a:pt x="632460" y="157606"/>
                <a:pt x="681990" y="363346"/>
                <a:pt x="731520" y="569086"/>
              </a:cubicBezTo>
            </a:path>
          </a:pathLst>
        </a:custGeom>
        <a:noFill/>
        <a:ln w="3175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5</xdr:col>
      <xdr:colOff>152400</xdr:colOff>
      <xdr:row>36</xdr:row>
      <xdr:rowOff>83820</xdr:rowOff>
    </xdr:from>
    <xdr:ext cx="7193904" cy="1958510"/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6835140"/>
          <a:ext cx="7193904" cy="1958510"/>
        </a:xfrm>
        <a:prstGeom prst="rect">
          <a:avLst/>
        </a:prstGeom>
      </xdr:spPr>
    </xdr:pic>
    <xdr:clientData/>
  </xdr:oneCellAnchor>
  <xdr:twoCellAnchor>
    <xdr:from>
      <xdr:col>10</xdr:col>
      <xdr:colOff>419100</xdr:colOff>
      <xdr:row>43</xdr:row>
      <xdr:rowOff>167640</xdr:rowOff>
    </xdr:from>
    <xdr:to>
      <xdr:col>12</xdr:col>
      <xdr:colOff>586740</xdr:colOff>
      <xdr:row>45</xdr:row>
      <xdr:rowOff>76200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40880" y="8199120"/>
          <a:ext cx="138684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45720</xdr:colOff>
      <xdr:row>41</xdr:row>
      <xdr:rowOff>15240</xdr:rowOff>
    </xdr:from>
    <xdr:to>
      <xdr:col>12</xdr:col>
      <xdr:colOff>441960</xdr:colOff>
      <xdr:row>42</xdr:row>
      <xdr:rowOff>106680</xdr:rowOff>
    </xdr:to>
    <xdr:sp macro="" textlink="">
      <xdr:nvSpPr>
        <xdr:cNvPr id="11" name="Ova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45820" y="7680960"/>
          <a:ext cx="743712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10</xdr:col>
      <xdr:colOff>289560</xdr:colOff>
      <xdr:row>37</xdr:row>
      <xdr:rowOff>83820</xdr:rowOff>
    </xdr:from>
    <xdr:to>
      <xdr:col>12</xdr:col>
      <xdr:colOff>457200</xdr:colOff>
      <xdr:row>38</xdr:row>
      <xdr:rowOff>175260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911340" y="7018020"/>
          <a:ext cx="138684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7620</xdr:colOff>
      <xdr:row>28</xdr:row>
      <xdr:rowOff>141095</xdr:rowOff>
    </xdr:from>
    <xdr:to>
      <xdr:col>12</xdr:col>
      <xdr:colOff>419100</xdr:colOff>
      <xdr:row>37</xdr:row>
      <xdr:rowOff>129540</xdr:rowOff>
    </xdr:to>
    <xdr:sp macro="" textlink="">
      <xdr:nvSpPr>
        <xdr:cNvPr id="13" name="Vrije vor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70320" y="5429375"/>
          <a:ext cx="1889760" cy="1634365"/>
        </a:xfrm>
        <a:custGeom>
          <a:avLst/>
          <a:gdLst>
            <a:gd name="connsiteX0" fmla="*/ 1935480 w 2119028"/>
            <a:gd name="connsiteY0" fmla="*/ 1725805 h 1725805"/>
            <a:gd name="connsiteX1" fmla="*/ 2103120 w 2119028"/>
            <a:gd name="connsiteY1" fmla="*/ 483745 h 1725805"/>
            <a:gd name="connsiteX2" fmla="*/ 1584960 w 2119028"/>
            <a:gd name="connsiteY2" fmla="*/ 3685 h 1725805"/>
            <a:gd name="connsiteX3" fmla="*/ 0 w 2119028"/>
            <a:gd name="connsiteY3" fmla="*/ 300865 h 17258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119028" h="1725805">
              <a:moveTo>
                <a:pt x="1935480" y="1725805"/>
              </a:moveTo>
              <a:cubicBezTo>
                <a:pt x="2048510" y="1248285"/>
                <a:pt x="2161540" y="770765"/>
                <a:pt x="2103120" y="483745"/>
              </a:cubicBezTo>
              <a:cubicBezTo>
                <a:pt x="2044700" y="196725"/>
                <a:pt x="1935480" y="34165"/>
                <a:pt x="1584960" y="3685"/>
              </a:cubicBezTo>
              <a:cubicBezTo>
                <a:pt x="1234440" y="-26795"/>
                <a:pt x="617220" y="137035"/>
                <a:pt x="0" y="300865"/>
              </a:cubicBezTo>
            </a:path>
          </a:pathLst>
        </a:cu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7620</xdr:colOff>
      <xdr:row>29</xdr:row>
      <xdr:rowOff>105925</xdr:rowOff>
    </xdr:from>
    <xdr:to>
      <xdr:col>14</xdr:col>
      <xdr:colOff>1214</xdr:colOff>
      <xdr:row>41</xdr:row>
      <xdr:rowOff>114300</xdr:rowOff>
    </xdr:to>
    <xdr:sp macro="" textlink="">
      <xdr:nvSpPr>
        <xdr:cNvPr id="14" name="Vrije v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70320" y="5577085"/>
          <a:ext cx="2691074" cy="2202935"/>
        </a:xfrm>
        <a:custGeom>
          <a:avLst/>
          <a:gdLst>
            <a:gd name="connsiteX0" fmla="*/ 1798320 w 2691074"/>
            <a:gd name="connsiteY0" fmla="*/ 2202935 h 2202935"/>
            <a:gd name="connsiteX1" fmla="*/ 2682240 w 2691074"/>
            <a:gd name="connsiteY1" fmla="*/ 816095 h 2202935"/>
            <a:gd name="connsiteX2" fmla="*/ 2110740 w 2691074"/>
            <a:gd name="connsiteY2" fmla="*/ 15995 h 2202935"/>
            <a:gd name="connsiteX3" fmla="*/ 0 w 2691074"/>
            <a:gd name="connsiteY3" fmla="*/ 358895 h 22029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91074" h="2202935">
              <a:moveTo>
                <a:pt x="1798320" y="2202935"/>
              </a:moveTo>
              <a:cubicBezTo>
                <a:pt x="2214245" y="1691760"/>
                <a:pt x="2630170" y="1180585"/>
                <a:pt x="2682240" y="816095"/>
              </a:cubicBezTo>
              <a:cubicBezTo>
                <a:pt x="2734310" y="451605"/>
                <a:pt x="2557780" y="92195"/>
                <a:pt x="2110740" y="15995"/>
              </a:cubicBezTo>
              <a:cubicBezTo>
                <a:pt x="1663700" y="-60205"/>
                <a:pt x="831850" y="149345"/>
                <a:pt x="0" y="358895"/>
              </a:cubicBezTo>
            </a:path>
          </a:pathLst>
        </a:custGeom>
        <a:ln>
          <a:solidFill>
            <a:schemeClr val="accent3">
              <a:lumMod val="75000"/>
            </a:schemeClr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678180</xdr:colOff>
      <xdr:row>32</xdr:row>
      <xdr:rowOff>91440</xdr:rowOff>
    </xdr:from>
    <xdr:to>
      <xdr:col>14</xdr:col>
      <xdr:colOff>54900</xdr:colOff>
      <xdr:row>44</xdr:row>
      <xdr:rowOff>53340</xdr:rowOff>
    </xdr:to>
    <xdr:sp macro="" textlink="">
      <xdr:nvSpPr>
        <xdr:cNvPr id="15" name="Vrije vor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355080" y="6111240"/>
          <a:ext cx="2760000" cy="2156460"/>
        </a:xfrm>
        <a:custGeom>
          <a:avLst/>
          <a:gdLst>
            <a:gd name="connsiteX0" fmla="*/ 1943100 w 2744760"/>
            <a:gd name="connsiteY0" fmla="*/ 2141220 h 2141220"/>
            <a:gd name="connsiteX1" fmla="*/ 2743200 w 2744760"/>
            <a:gd name="connsiteY1" fmla="*/ 1028700 h 2141220"/>
            <a:gd name="connsiteX2" fmla="*/ 2080260 w 2744760"/>
            <a:gd name="connsiteY2" fmla="*/ 190500 h 2141220"/>
            <a:gd name="connsiteX3" fmla="*/ 0 w 2744760"/>
            <a:gd name="connsiteY3" fmla="*/ 0 h 21412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44760" h="2141220">
              <a:moveTo>
                <a:pt x="1943100" y="2141220"/>
              </a:moveTo>
              <a:cubicBezTo>
                <a:pt x="2331720" y="1747520"/>
                <a:pt x="2720340" y="1353820"/>
                <a:pt x="2743200" y="1028700"/>
              </a:cubicBezTo>
              <a:cubicBezTo>
                <a:pt x="2766060" y="703580"/>
                <a:pt x="2537460" y="361950"/>
                <a:pt x="2080260" y="190500"/>
              </a:cubicBezTo>
              <a:cubicBezTo>
                <a:pt x="1623060" y="19050"/>
                <a:pt x="811530" y="9525"/>
                <a:pt x="0" y="0"/>
              </a:cubicBezTo>
            </a:path>
          </a:pathLst>
        </a:custGeom>
        <a:ln>
          <a:solidFill>
            <a:schemeClr val="accent3">
              <a:lumMod val="50000"/>
            </a:schemeClr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12</xdr:col>
      <xdr:colOff>209550</xdr:colOff>
      <xdr:row>0</xdr:row>
      <xdr:rowOff>68347</xdr:rowOff>
    </xdr:from>
    <xdr:to>
      <xdr:col>14</xdr:col>
      <xdr:colOff>609600</xdr:colOff>
      <xdr:row>2</xdr:row>
      <xdr:rowOff>185845</xdr:rowOff>
    </xdr:to>
    <xdr:pic>
      <xdr:nvPicPr>
        <xdr:cNvPr id="19" name="Afbeelding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32" b="34211"/>
        <a:stretch/>
      </xdr:blipFill>
      <xdr:spPr>
        <a:xfrm>
          <a:off x="8191500" y="68347"/>
          <a:ext cx="1638300" cy="615973"/>
        </a:xfrm>
        <a:prstGeom prst="rect">
          <a:avLst/>
        </a:prstGeom>
      </xdr:spPr>
    </xdr:pic>
    <xdr:clientData/>
  </xdr:twoCellAnchor>
  <xdr:twoCellAnchor editAs="oneCell">
    <xdr:from>
      <xdr:col>8</xdr:col>
      <xdr:colOff>52070</xdr:colOff>
      <xdr:row>52</xdr:row>
      <xdr:rowOff>149860</xdr:rowOff>
    </xdr:from>
    <xdr:to>
      <xdr:col>11</xdr:col>
      <xdr:colOff>491028</xdr:colOff>
      <xdr:row>58</xdr:row>
      <xdr:rowOff>31833</xdr:rowOff>
    </xdr:to>
    <xdr:pic>
      <xdr:nvPicPr>
        <xdr:cNvPr id="20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36920" y="9897110"/>
          <a:ext cx="2023283" cy="967823"/>
        </a:xfrm>
        <a:prstGeom prst="rect">
          <a:avLst/>
        </a:prstGeom>
      </xdr:spPr>
    </xdr:pic>
    <xdr:clientData/>
  </xdr:twoCellAnchor>
  <xdr:twoCellAnchor>
    <xdr:from>
      <xdr:col>7</xdr:col>
      <xdr:colOff>772160</xdr:colOff>
      <xdr:row>55</xdr:row>
      <xdr:rowOff>33020</xdr:rowOff>
    </xdr:from>
    <xdr:to>
      <xdr:col>11</xdr:col>
      <xdr:colOff>402590</xdr:colOff>
      <xdr:row>57</xdr:row>
      <xdr:rowOff>109220</xdr:rowOff>
    </xdr:to>
    <xdr:sp macro="" textlink="">
      <xdr:nvSpPr>
        <xdr:cNvPr id="21" name="Ova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775960" y="10332720"/>
          <a:ext cx="199263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19050</xdr:colOff>
      <xdr:row>51</xdr:row>
      <xdr:rowOff>75022</xdr:rowOff>
    </xdr:from>
    <xdr:to>
      <xdr:col>11</xdr:col>
      <xdr:colOff>553158</xdr:colOff>
      <xdr:row>56</xdr:row>
      <xdr:rowOff>6350</xdr:rowOff>
    </xdr:to>
    <xdr:sp macro="" textlink="">
      <xdr:nvSpPr>
        <xdr:cNvPr id="22" name="Vrije vor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502400" y="9638122"/>
          <a:ext cx="1416758" cy="852078"/>
        </a:xfrm>
        <a:custGeom>
          <a:avLst/>
          <a:gdLst>
            <a:gd name="connsiteX0" fmla="*/ 1234440 w 1414218"/>
            <a:gd name="connsiteY0" fmla="*/ 1014638 h 1014638"/>
            <a:gd name="connsiteX1" fmla="*/ 1310640 w 1414218"/>
            <a:gd name="connsiteY1" fmla="*/ 145958 h 1014638"/>
            <a:gd name="connsiteX2" fmla="*/ 0 w 1414218"/>
            <a:gd name="connsiteY2" fmla="*/ 8798 h 1014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14218" h="1014638">
              <a:moveTo>
                <a:pt x="1234440" y="1014638"/>
              </a:moveTo>
              <a:cubicBezTo>
                <a:pt x="1375410" y="664118"/>
                <a:pt x="1516380" y="313598"/>
                <a:pt x="1310640" y="145958"/>
              </a:cubicBezTo>
              <a:cubicBezTo>
                <a:pt x="1104900" y="-21682"/>
                <a:pt x="552450" y="-6442"/>
                <a:pt x="0" y="8798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80"/>
  <sheetViews>
    <sheetView topLeftCell="D1" workbookViewId="0">
      <selection activeCell="O5" sqref="O5"/>
    </sheetView>
  </sheetViews>
  <sheetFormatPr defaultColWidth="0" defaultRowHeight="14.5" customHeight="1" zeroHeight="1" x14ac:dyDescent="0.35"/>
  <cols>
    <col min="1" max="3" width="0" hidden="1" customWidth="1"/>
    <col min="4" max="4" width="3.81640625" customWidth="1"/>
    <col min="5" max="5" width="7.81640625" customWidth="1"/>
    <col min="6" max="6" width="36.36328125" customWidth="1"/>
    <col min="7" max="7" width="23.6328125" customWidth="1"/>
    <col min="8" max="8" width="11.1796875" customWidth="1"/>
    <col min="9" max="9" width="10" customWidth="1"/>
    <col min="10" max="10" width="3.81640625" customWidth="1"/>
    <col min="11" max="15" width="8.81640625" style="228" customWidth="1"/>
    <col min="16" max="57" width="8.81640625" style="228" hidden="1" customWidth="1"/>
    <col min="58" max="16384" width="8.81640625" hidden="1"/>
  </cols>
  <sheetData>
    <row r="1" spans="1:15" x14ac:dyDescent="0.35">
      <c r="A1" s="228"/>
      <c r="B1" s="228"/>
      <c r="C1" s="228"/>
      <c r="D1" s="228"/>
      <c r="E1" s="228"/>
      <c r="F1" s="228"/>
      <c r="G1" s="228"/>
      <c r="H1" s="228"/>
      <c r="I1" s="228"/>
      <c r="J1" s="228"/>
    </row>
    <row r="2" spans="1:15" ht="25" x14ac:dyDescent="0.5">
      <c r="A2" s="228"/>
      <c r="B2" s="228"/>
      <c r="C2" s="228"/>
      <c r="D2" s="228"/>
      <c r="E2" s="229" t="s">
        <v>68</v>
      </c>
      <c r="F2" s="228"/>
      <c r="G2" s="228"/>
      <c r="H2" s="228"/>
      <c r="I2" s="228"/>
      <c r="J2" s="228"/>
    </row>
    <row r="3" spans="1:15" ht="17.5" x14ac:dyDescent="0.35">
      <c r="A3" s="228"/>
      <c r="B3" s="228"/>
      <c r="C3" s="228"/>
      <c r="D3" s="228"/>
      <c r="E3" s="230"/>
      <c r="F3" s="228"/>
      <c r="G3" s="228"/>
      <c r="H3" s="228"/>
      <c r="I3" s="228"/>
      <c r="J3" s="228"/>
    </row>
    <row r="4" spans="1:15" x14ac:dyDescent="0.35">
      <c r="A4" s="228"/>
      <c r="B4" s="228"/>
      <c r="C4" s="228"/>
      <c r="D4" s="228"/>
      <c r="E4" s="231"/>
      <c r="F4" s="250" t="s">
        <v>73</v>
      </c>
      <c r="G4" s="250"/>
      <c r="H4" s="250"/>
      <c r="I4" s="250"/>
      <c r="J4" s="228"/>
    </row>
    <row r="5" spans="1:15" x14ac:dyDescent="0.35">
      <c r="A5" s="228"/>
      <c r="B5" s="228"/>
      <c r="C5" s="228"/>
      <c r="D5" s="228"/>
      <c r="E5" s="228"/>
      <c r="F5" s="228"/>
      <c r="G5" s="228"/>
      <c r="H5" s="228"/>
      <c r="I5" s="228"/>
      <c r="J5" s="228"/>
    </row>
    <row r="6" spans="1:15" x14ac:dyDescent="0.35">
      <c r="A6" s="228"/>
      <c r="B6" s="228"/>
      <c r="C6" s="228"/>
      <c r="D6" s="228"/>
      <c r="E6" s="228"/>
      <c r="F6" s="228"/>
      <c r="G6" s="228"/>
      <c r="H6" s="228"/>
      <c r="I6" s="228"/>
      <c r="J6" s="228"/>
    </row>
    <row r="7" spans="1:15" x14ac:dyDescent="0.35">
      <c r="A7" s="228"/>
      <c r="B7" s="228"/>
      <c r="C7" s="228"/>
      <c r="D7" s="228"/>
      <c r="E7" s="228"/>
      <c r="F7" s="228"/>
      <c r="G7" s="228"/>
      <c r="H7" s="228"/>
      <c r="I7" s="228"/>
      <c r="J7" s="228"/>
    </row>
    <row r="8" spans="1:15" x14ac:dyDescent="0.35">
      <c r="A8" s="228"/>
      <c r="B8" s="228"/>
      <c r="C8" s="228"/>
      <c r="D8" s="228"/>
      <c r="E8" s="228"/>
      <c r="F8" s="228"/>
      <c r="G8" s="228"/>
      <c r="H8" s="228"/>
      <c r="I8" s="228"/>
      <c r="J8" s="228"/>
      <c r="O8"/>
    </row>
    <row r="9" spans="1:15" x14ac:dyDescent="0.35">
      <c r="A9" s="228"/>
      <c r="B9" s="228"/>
      <c r="C9" s="228"/>
      <c r="D9" s="228"/>
      <c r="E9" s="228"/>
      <c r="F9" s="228"/>
      <c r="G9" s="228"/>
      <c r="H9" s="228"/>
      <c r="I9" s="228"/>
      <c r="J9" s="228"/>
    </row>
    <row r="10" spans="1:15" s="228" customFormat="1" x14ac:dyDescent="0.35"/>
    <row r="11" spans="1:15" s="228" customFormat="1" x14ac:dyDescent="0.35"/>
    <row r="12" spans="1:15" s="228" customFormat="1" x14ac:dyDescent="0.35"/>
    <row r="13" spans="1:15" s="228" customFormat="1" x14ac:dyDescent="0.35"/>
    <row r="14" spans="1:15" s="228" customFormat="1" x14ac:dyDescent="0.35"/>
    <row r="15" spans="1:15" s="228" customFormat="1" x14ac:dyDescent="0.35"/>
    <row r="16" spans="1:15" s="228" customFormat="1" x14ac:dyDescent="0.35"/>
    <row r="17" spans="5:9" s="228" customFormat="1" x14ac:dyDescent="0.35">
      <c r="E17" s="232"/>
      <c r="F17" s="249" t="s">
        <v>69</v>
      </c>
      <c r="G17" s="249"/>
      <c r="H17" s="249"/>
      <c r="I17" s="249"/>
    </row>
    <row r="18" spans="5:9" s="228" customFormat="1" x14ac:dyDescent="0.35">
      <c r="E18" s="233"/>
      <c r="F18" s="253" t="s">
        <v>137</v>
      </c>
      <c r="G18" s="249"/>
      <c r="H18" s="249"/>
      <c r="I18" s="249"/>
    </row>
    <row r="19" spans="5:9" s="228" customFormat="1" x14ac:dyDescent="0.35"/>
    <row r="20" spans="5:9" s="228" customFormat="1" x14ac:dyDescent="0.35"/>
    <row r="21" spans="5:9" s="228" customFormat="1" x14ac:dyDescent="0.35"/>
    <row r="22" spans="5:9" s="228" customFormat="1" x14ac:dyDescent="0.35"/>
    <row r="23" spans="5:9" s="228" customFormat="1" x14ac:dyDescent="0.35"/>
    <row r="24" spans="5:9" s="228" customFormat="1" x14ac:dyDescent="0.35"/>
    <row r="25" spans="5:9" s="228" customFormat="1" x14ac:dyDescent="0.35"/>
    <row r="26" spans="5:9" s="228" customFormat="1" x14ac:dyDescent="0.35"/>
    <row r="27" spans="5:9" s="228" customFormat="1" x14ac:dyDescent="0.35"/>
    <row r="28" spans="5:9" s="228" customFormat="1" x14ac:dyDescent="0.35"/>
    <row r="29" spans="5:9" s="228" customFormat="1" x14ac:dyDescent="0.35"/>
    <row r="30" spans="5:9" s="228" customFormat="1" x14ac:dyDescent="0.35">
      <c r="E30" s="234" t="s">
        <v>71</v>
      </c>
    </row>
    <row r="31" spans="5:9" s="228" customFormat="1" x14ac:dyDescent="0.35">
      <c r="E31" s="235"/>
      <c r="F31" s="251" t="s">
        <v>65</v>
      </c>
      <c r="G31" s="252"/>
      <c r="H31" s="252"/>
      <c r="I31" s="253"/>
    </row>
    <row r="32" spans="5:9" s="228" customFormat="1" x14ac:dyDescent="0.35">
      <c r="E32" s="236"/>
      <c r="F32" s="249" t="s">
        <v>66</v>
      </c>
      <c r="G32" s="249"/>
      <c r="H32" s="249"/>
      <c r="I32" s="249"/>
    </row>
    <row r="33" spans="5:9" s="228" customFormat="1" x14ac:dyDescent="0.35">
      <c r="E33" s="237"/>
      <c r="F33" s="249" t="s">
        <v>67</v>
      </c>
      <c r="G33" s="249"/>
      <c r="H33" s="249"/>
      <c r="I33" s="249"/>
    </row>
    <row r="34" spans="5:9" s="228" customFormat="1" x14ac:dyDescent="0.35">
      <c r="E34" s="238" t="s">
        <v>64</v>
      </c>
      <c r="F34" s="249" t="s">
        <v>70</v>
      </c>
      <c r="G34" s="249"/>
      <c r="H34" s="249"/>
      <c r="I34" s="249"/>
    </row>
    <row r="35" spans="5:9" s="228" customFormat="1" x14ac:dyDescent="0.35"/>
    <row r="36" spans="5:9" s="228" customFormat="1" x14ac:dyDescent="0.35"/>
    <row r="37" spans="5:9" s="228" customFormat="1" x14ac:dyDescent="0.35"/>
    <row r="38" spans="5:9" s="228" customFormat="1" x14ac:dyDescent="0.35"/>
    <row r="39" spans="5:9" s="228" customFormat="1" x14ac:dyDescent="0.35"/>
    <row r="40" spans="5:9" s="228" customFormat="1" x14ac:dyDescent="0.35"/>
    <row r="41" spans="5:9" s="228" customFormat="1" x14ac:dyDescent="0.35"/>
    <row r="42" spans="5:9" s="228" customFormat="1" x14ac:dyDescent="0.35"/>
    <row r="43" spans="5:9" s="228" customFormat="1" x14ac:dyDescent="0.35"/>
    <row r="44" spans="5:9" s="228" customFormat="1" x14ac:dyDescent="0.35"/>
    <row r="45" spans="5:9" s="228" customFormat="1" x14ac:dyDescent="0.35"/>
    <row r="46" spans="5:9" s="228" customFormat="1" x14ac:dyDescent="0.35"/>
    <row r="47" spans="5:9" s="228" customFormat="1" x14ac:dyDescent="0.35"/>
    <row r="48" spans="5:9" s="228" customFormat="1" x14ac:dyDescent="0.35"/>
    <row r="49" spans="5:9" s="228" customFormat="1" x14ac:dyDescent="0.35">
      <c r="E49" s="239"/>
      <c r="F49" s="246" t="s">
        <v>132</v>
      </c>
      <c r="G49" s="247"/>
      <c r="H49" s="247"/>
      <c r="I49" s="248"/>
    </row>
    <row r="50" spans="5:9" s="228" customFormat="1" x14ac:dyDescent="0.35"/>
    <row r="51" spans="5:9" s="228" customFormat="1" x14ac:dyDescent="0.35"/>
    <row r="52" spans="5:9" s="228" customFormat="1" x14ac:dyDescent="0.35">
      <c r="E52" s="240"/>
      <c r="F52" s="246" t="s">
        <v>72</v>
      </c>
      <c r="G52" s="247"/>
      <c r="H52" s="247"/>
      <c r="I52" s="248"/>
    </row>
    <row r="53" spans="5:9" s="228" customFormat="1" x14ac:dyDescent="0.35"/>
    <row r="54" spans="5:9" s="228" customFormat="1" x14ac:dyDescent="0.35"/>
    <row r="55" spans="5:9" s="228" customFormat="1" x14ac:dyDescent="0.35"/>
    <row r="56" spans="5:9" s="228" customFormat="1" x14ac:dyDescent="0.35"/>
    <row r="57" spans="5:9" s="228" customFormat="1" x14ac:dyDescent="0.35"/>
    <row r="58" spans="5:9" s="228" customFormat="1" x14ac:dyDescent="0.35"/>
    <row r="59" spans="5:9" s="228" customFormat="1" x14ac:dyDescent="0.35">
      <c r="E59" s="26" t="s">
        <v>134</v>
      </c>
    </row>
    <row r="60" spans="5:9" s="228" customFormat="1" x14ac:dyDescent="0.35"/>
    <row r="61" spans="5:9" s="228" customFormat="1" hidden="1" x14ac:dyDescent="0.35"/>
    <row r="62" spans="5:9" s="228" customFormat="1" hidden="1" x14ac:dyDescent="0.35"/>
    <row r="63" spans="5:9" s="228" customFormat="1" hidden="1" x14ac:dyDescent="0.35"/>
    <row r="64" spans="5:9" s="228" customFormat="1" hidden="1" x14ac:dyDescent="0.35"/>
    <row r="65" s="228" customFormat="1" hidden="1" x14ac:dyDescent="0.35"/>
    <row r="66" s="228" customFormat="1" hidden="1" x14ac:dyDescent="0.35"/>
    <row r="67" s="228" customFormat="1" hidden="1" x14ac:dyDescent="0.35"/>
    <row r="68" s="228" customFormat="1" hidden="1" x14ac:dyDescent="0.35"/>
    <row r="69" s="228" customFormat="1" hidden="1" x14ac:dyDescent="0.35"/>
    <row r="70" s="228" customFormat="1" hidden="1" x14ac:dyDescent="0.35"/>
    <row r="71" s="228" customFormat="1" hidden="1" x14ac:dyDescent="0.35"/>
    <row r="72" s="228" customFormat="1" hidden="1" x14ac:dyDescent="0.35"/>
    <row r="73" s="228" customFormat="1" hidden="1" x14ac:dyDescent="0.35"/>
    <row r="74" s="228" customFormat="1" hidden="1" x14ac:dyDescent="0.35"/>
    <row r="75" s="228" customFormat="1" hidden="1" x14ac:dyDescent="0.35"/>
    <row r="76" s="228" customFormat="1" hidden="1" x14ac:dyDescent="0.35"/>
    <row r="77" s="228" customFormat="1" hidden="1" x14ac:dyDescent="0.35"/>
    <row r="78" s="228" customFormat="1" hidden="1" x14ac:dyDescent="0.35"/>
    <row r="79" s="228" customFormat="1" hidden="1" x14ac:dyDescent="0.35"/>
    <row r="80" s="228" customFormat="1" hidden="1" x14ac:dyDescent="0.35"/>
    <row r="81" s="228" customFormat="1" hidden="1" x14ac:dyDescent="0.35"/>
    <row r="82" s="228" customFormat="1" hidden="1" x14ac:dyDescent="0.35"/>
    <row r="83" s="228" customFormat="1" hidden="1" x14ac:dyDescent="0.35"/>
    <row r="84" s="228" customFormat="1" hidden="1" x14ac:dyDescent="0.35"/>
    <row r="85" s="228" customFormat="1" hidden="1" x14ac:dyDescent="0.35"/>
    <row r="86" s="228" customFormat="1" hidden="1" x14ac:dyDescent="0.35"/>
    <row r="87" s="228" customFormat="1" hidden="1" x14ac:dyDescent="0.35"/>
    <row r="88" s="228" customFormat="1" hidden="1" x14ac:dyDescent="0.35"/>
    <row r="89" s="228" customFormat="1" hidden="1" x14ac:dyDescent="0.35"/>
    <row r="90" s="228" customFormat="1" hidden="1" x14ac:dyDescent="0.35"/>
    <row r="91" s="228" customFormat="1" hidden="1" x14ac:dyDescent="0.35"/>
    <row r="92" s="228" customFormat="1" hidden="1" x14ac:dyDescent="0.35"/>
    <row r="93" s="228" customFormat="1" hidden="1" x14ac:dyDescent="0.35"/>
    <row r="94" s="228" customFormat="1" hidden="1" x14ac:dyDescent="0.35"/>
    <row r="95" s="228" customFormat="1" hidden="1" x14ac:dyDescent="0.35"/>
    <row r="96" s="228" customFormat="1" hidden="1" x14ac:dyDescent="0.35"/>
    <row r="97" s="228" customFormat="1" hidden="1" x14ac:dyDescent="0.35"/>
    <row r="98" s="228" customFormat="1" hidden="1" x14ac:dyDescent="0.35"/>
    <row r="99" s="228" customFormat="1" hidden="1" x14ac:dyDescent="0.35"/>
    <row r="100" s="228" customFormat="1" hidden="1" x14ac:dyDescent="0.35"/>
    <row r="101" s="228" customFormat="1" hidden="1" x14ac:dyDescent="0.35"/>
    <row r="102" s="228" customFormat="1" hidden="1" x14ac:dyDescent="0.35"/>
    <row r="103" s="228" customFormat="1" hidden="1" x14ac:dyDescent="0.35"/>
    <row r="104" s="228" customFormat="1" hidden="1" x14ac:dyDescent="0.35"/>
    <row r="105" s="228" customFormat="1" hidden="1" x14ac:dyDescent="0.35"/>
    <row r="106" s="228" customFormat="1" hidden="1" x14ac:dyDescent="0.35"/>
    <row r="107" s="228" customFormat="1" hidden="1" x14ac:dyDescent="0.35"/>
    <row r="108" s="228" customFormat="1" hidden="1" x14ac:dyDescent="0.35"/>
    <row r="109" s="228" customFormat="1" hidden="1" x14ac:dyDescent="0.35"/>
    <row r="110" s="228" customFormat="1" hidden="1" x14ac:dyDescent="0.35"/>
    <row r="111" s="228" customFormat="1" hidden="1" x14ac:dyDescent="0.35"/>
    <row r="112" s="228" customFormat="1" hidden="1" x14ac:dyDescent="0.35"/>
    <row r="113" s="228" customFormat="1" hidden="1" x14ac:dyDescent="0.35"/>
    <row r="114" s="228" customFormat="1" hidden="1" x14ac:dyDescent="0.35"/>
    <row r="115" s="228" customFormat="1" hidden="1" x14ac:dyDescent="0.35"/>
    <row r="116" s="228" customFormat="1" hidden="1" x14ac:dyDescent="0.35"/>
    <row r="117" s="228" customFormat="1" hidden="1" x14ac:dyDescent="0.35"/>
    <row r="118" s="228" customFormat="1" hidden="1" x14ac:dyDescent="0.35"/>
    <row r="119" s="228" customFormat="1" hidden="1" x14ac:dyDescent="0.35"/>
    <row r="120" s="228" customFormat="1" hidden="1" x14ac:dyDescent="0.35"/>
    <row r="121" s="228" customFormat="1" hidden="1" x14ac:dyDescent="0.35"/>
    <row r="122" s="228" customFormat="1" hidden="1" x14ac:dyDescent="0.35"/>
    <row r="123" s="228" customFormat="1" hidden="1" x14ac:dyDescent="0.35"/>
    <row r="124" s="228" customFormat="1" hidden="1" x14ac:dyDescent="0.35"/>
    <row r="125" s="228" customFormat="1" hidden="1" x14ac:dyDescent="0.35"/>
    <row r="126" s="228" customFormat="1" hidden="1" x14ac:dyDescent="0.35"/>
    <row r="127" s="228" customFormat="1" hidden="1" x14ac:dyDescent="0.35"/>
    <row r="128" s="228" customFormat="1" hidden="1" x14ac:dyDescent="0.35"/>
    <row r="129" s="228" customFormat="1" hidden="1" x14ac:dyDescent="0.35"/>
    <row r="130" s="228" customFormat="1" hidden="1" x14ac:dyDescent="0.35"/>
    <row r="131" s="228" customFormat="1" hidden="1" x14ac:dyDescent="0.35"/>
    <row r="132" s="228" customFormat="1" hidden="1" x14ac:dyDescent="0.35"/>
    <row r="133" s="228" customFormat="1" hidden="1" x14ac:dyDescent="0.35"/>
    <row r="134" s="228" customFormat="1" hidden="1" x14ac:dyDescent="0.35"/>
    <row r="135" s="228" customFormat="1" hidden="1" x14ac:dyDescent="0.35"/>
    <row r="136" s="228" customFormat="1" hidden="1" x14ac:dyDescent="0.35"/>
    <row r="137" s="228" customFormat="1" hidden="1" x14ac:dyDescent="0.35"/>
    <row r="138" s="228" customFormat="1" hidden="1" x14ac:dyDescent="0.35"/>
    <row r="139" s="228" customFormat="1" hidden="1" x14ac:dyDescent="0.35"/>
    <row r="140" s="228" customFormat="1" hidden="1" x14ac:dyDescent="0.35"/>
    <row r="141" s="228" customFormat="1" hidden="1" x14ac:dyDescent="0.35"/>
    <row r="142" s="228" customFormat="1" hidden="1" x14ac:dyDescent="0.35"/>
    <row r="143" s="228" customFormat="1" hidden="1" x14ac:dyDescent="0.35"/>
    <row r="144" s="228" customFormat="1" hidden="1" x14ac:dyDescent="0.35"/>
    <row r="145" s="228" customFormat="1" hidden="1" x14ac:dyDescent="0.35"/>
    <row r="146" s="228" customFormat="1" hidden="1" x14ac:dyDescent="0.35"/>
    <row r="147" s="228" customFormat="1" hidden="1" x14ac:dyDescent="0.35"/>
    <row r="148" s="228" customFormat="1" hidden="1" x14ac:dyDescent="0.35"/>
    <row r="149" s="228" customFormat="1" hidden="1" x14ac:dyDescent="0.35"/>
    <row r="150" s="228" customFormat="1" hidden="1" x14ac:dyDescent="0.35"/>
    <row r="151" s="228" customFormat="1" hidden="1" x14ac:dyDescent="0.35"/>
    <row r="152" s="228" customFormat="1" hidden="1" x14ac:dyDescent="0.35"/>
    <row r="153" s="228" customFormat="1" hidden="1" x14ac:dyDescent="0.35"/>
    <row r="154" s="228" customFormat="1" hidden="1" x14ac:dyDescent="0.35"/>
    <row r="155" s="228" customFormat="1" hidden="1" x14ac:dyDescent="0.35"/>
    <row r="156" s="228" customFormat="1" hidden="1" x14ac:dyDescent="0.35"/>
    <row r="157" s="228" customFormat="1" hidden="1" x14ac:dyDescent="0.35"/>
    <row r="158" s="228" customFormat="1" hidden="1" x14ac:dyDescent="0.35"/>
    <row r="159" s="228" customFormat="1" hidden="1" x14ac:dyDescent="0.35"/>
    <row r="160" s="228" customFormat="1" hidden="1" x14ac:dyDescent="0.35"/>
    <row r="161" s="228" customFormat="1" hidden="1" x14ac:dyDescent="0.35"/>
    <row r="162" s="228" customFormat="1" hidden="1" x14ac:dyDescent="0.35"/>
    <row r="163" s="228" customFormat="1" hidden="1" x14ac:dyDescent="0.35"/>
    <row r="164" s="228" customFormat="1" hidden="1" x14ac:dyDescent="0.35"/>
    <row r="165" s="228" customFormat="1" hidden="1" x14ac:dyDescent="0.35"/>
    <row r="166" s="228" customFormat="1" hidden="1" x14ac:dyDescent="0.35"/>
    <row r="167" s="228" customFormat="1" hidden="1" x14ac:dyDescent="0.35"/>
    <row r="168" s="228" customFormat="1" hidden="1" x14ac:dyDescent="0.35"/>
    <row r="169" s="228" customFormat="1" hidden="1" x14ac:dyDescent="0.35"/>
    <row r="170" s="228" customFormat="1" hidden="1" x14ac:dyDescent="0.35"/>
    <row r="171" s="228" customFormat="1" hidden="1" x14ac:dyDescent="0.35"/>
    <row r="172" s="228" customFormat="1" hidden="1" x14ac:dyDescent="0.35"/>
    <row r="173" s="228" customFormat="1" hidden="1" x14ac:dyDescent="0.35"/>
    <row r="174" s="228" customFormat="1" hidden="1" x14ac:dyDescent="0.35"/>
    <row r="175" s="228" customFormat="1" hidden="1" x14ac:dyDescent="0.35"/>
    <row r="176" s="228" customFormat="1" hidden="1" x14ac:dyDescent="0.35"/>
    <row r="177" s="228" customFormat="1" hidden="1" x14ac:dyDescent="0.35"/>
    <row r="178" s="228" customFormat="1" hidden="1" x14ac:dyDescent="0.35"/>
    <row r="179" s="228" customFormat="1" hidden="1" x14ac:dyDescent="0.35"/>
    <row r="180" s="228" customFormat="1" hidden="1" x14ac:dyDescent="0.35"/>
    <row r="181" s="228" customFormat="1" hidden="1" x14ac:dyDescent="0.35"/>
    <row r="182" s="228" customFormat="1" hidden="1" x14ac:dyDescent="0.35"/>
    <row r="183" s="228" customFormat="1" hidden="1" x14ac:dyDescent="0.35"/>
    <row r="184" s="228" customFormat="1" hidden="1" x14ac:dyDescent="0.35"/>
    <row r="185" s="228" customFormat="1" hidden="1" x14ac:dyDescent="0.35"/>
    <row r="186" s="228" customFormat="1" hidden="1" x14ac:dyDescent="0.35"/>
    <row r="187" s="228" customFormat="1" hidden="1" x14ac:dyDescent="0.35"/>
    <row r="188" s="228" customFormat="1" hidden="1" x14ac:dyDescent="0.35"/>
    <row r="189" s="228" customFormat="1" hidden="1" x14ac:dyDescent="0.35"/>
    <row r="190" s="228" customFormat="1" hidden="1" x14ac:dyDescent="0.35"/>
    <row r="191" s="228" customFormat="1" hidden="1" x14ac:dyDescent="0.35"/>
    <row r="192" s="228" customFormat="1" hidden="1" x14ac:dyDescent="0.35"/>
    <row r="193" s="228" customFormat="1" hidden="1" x14ac:dyDescent="0.35"/>
    <row r="194" s="228" customFormat="1" hidden="1" x14ac:dyDescent="0.35"/>
    <row r="195" s="228" customFormat="1" hidden="1" x14ac:dyDescent="0.35"/>
    <row r="196" s="228" customFormat="1" hidden="1" x14ac:dyDescent="0.35"/>
    <row r="197" s="228" customFormat="1" hidden="1" x14ac:dyDescent="0.35"/>
    <row r="198" s="228" customFormat="1" hidden="1" x14ac:dyDescent="0.35"/>
    <row r="199" s="228" customFormat="1" hidden="1" x14ac:dyDescent="0.35"/>
    <row r="200" s="228" customFormat="1" hidden="1" x14ac:dyDescent="0.35"/>
    <row r="201" s="228" customFormat="1" hidden="1" x14ac:dyDescent="0.35"/>
    <row r="202" s="228" customFormat="1" hidden="1" x14ac:dyDescent="0.35"/>
    <row r="203" s="228" customFormat="1" hidden="1" x14ac:dyDescent="0.35"/>
    <row r="204" s="228" customFormat="1" hidden="1" x14ac:dyDescent="0.35"/>
    <row r="205" s="228" customFormat="1" hidden="1" x14ac:dyDescent="0.35"/>
    <row r="206" s="228" customFormat="1" hidden="1" x14ac:dyDescent="0.35"/>
    <row r="207" s="228" customFormat="1" hidden="1" x14ac:dyDescent="0.35"/>
    <row r="208" s="228" customFormat="1" hidden="1" x14ac:dyDescent="0.35"/>
    <row r="209" s="228" customFormat="1" hidden="1" x14ac:dyDescent="0.35"/>
    <row r="210" s="228" customFormat="1" hidden="1" x14ac:dyDescent="0.35"/>
    <row r="211" s="228" customFormat="1" hidden="1" x14ac:dyDescent="0.35"/>
    <row r="212" s="228" customFormat="1" hidden="1" x14ac:dyDescent="0.35"/>
    <row r="213" s="228" customFormat="1" hidden="1" x14ac:dyDescent="0.35"/>
    <row r="214" s="228" customFormat="1" hidden="1" x14ac:dyDescent="0.35"/>
    <row r="215" s="228" customFormat="1" hidden="1" x14ac:dyDescent="0.35"/>
    <row r="216" s="228" customFormat="1" hidden="1" x14ac:dyDescent="0.35"/>
    <row r="217" s="228" customFormat="1" hidden="1" x14ac:dyDescent="0.35"/>
    <row r="218" s="228" customFormat="1" hidden="1" x14ac:dyDescent="0.35"/>
    <row r="219" s="228" customFormat="1" hidden="1" x14ac:dyDescent="0.35"/>
    <row r="220" s="228" customFormat="1" hidden="1" x14ac:dyDescent="0.35"/>
    <row r="221" s="228" customFormat="1" hidden="1" x14ac:dyDescent="0.35"/>
    <row r="222" s="228" customFormat="1" hidden="1" x14ac:dyDescent="0.35"/>
    <row r="223" s="228" customFormat="1" hidden="1" x14ac:dyDescent="0.35"/>
    <row r="224" s="228" customFormat="1" hidden="1" x14ac:dyDescent="0.35"/>
    <row r="225" s="228" customFormat="1" hidden="1" x14ac:dyDescent="0.35"/>
    <row r="226" s="228" customFormat="1" hidden="1" x14ac:dyDescent="0.35"/>
    <row r="227" s="228" customFormat="1" hidden="1" x14ac:dyDescent="0.35"/>
    <row r="228" s="228" customFormat="1" hidden="1" x14ac:dyDescent="0.35"/>
    <row r="229" s="228" customFormat="1" hidden="1" x14ac:dyDescent="0.35"/>
    <row r="230" s="228" customFormat="1" hidden="1" x14ac:dyDescent="0.35"/>
    <row r="231" s="228" customFormat="1" hidden="1" x14ac:dyDescent="0.35"/>
    <row r="232" s="228" customFormat="1" hidden="1" x14ac:dyDescent="0.35"/>
    <row r="233" s="228" customFormat="1" hidden="1" x14ac:dyDescent="0.35"/>
    <row r="234" s="228" customFormat="1" hidden="1" x14ac:dyDescent="0.35"/>
    <row r="235" s="228" customFormat="1" hidden="1" x14ac:dyDescent="0.35"/>
    <row r="236" s="228" customFormat="1" hidden="1" x14ac:dyDescent="0.35"/>
    <row r="237" s="228" customFormat="1" hidden="1" x14ac:dyDescent="0.35"/>
    <row r="238" s="228" customFormat="1" hidden="1" x14ac:dyDescent="0.35"/>
    <row r="239" s="228" customFormat="1" hidden="1" x14ac:dyDescent="0.35"/>
    <row r="240" s="228" customFormat="1" hidden="1" x14ac:dyDescent="0.35"/>
    <row r="241" s="228" customFormat="1" hidden="1" x14ac:dyDescent="0.35"/>
    <row r="242" s="228" customFormat="1" hidden="1" x14ac:dyDescent="0.35"/>
    <row r="243" s="228" customFormat="1" hidden="1" x14ac:dyDescent="0.35"/>
    <row r="244" s="228" customFormat="1" hidden="1" x14ac:dyDescent="0.35"/>
    <row r="245" s="228" customFormat="1" hidden="1" x14ac:dyDescent="0.35"/>
    <row r="246" s="228" customFormat="1" hidden="1" x14ac:dyDescent="0.35"/>
    <row r="247" s="228" customFormat="1" hidden="1" x14ac:dyDescent="0.35"/>
    <row r="248" s="228" customFormat="1" hidden="1" x14ac:dyDescent="0.35"/>
    <row r="249" s="228" customFormat="1" hidden="1" x14ac:dyDescent="0.35"/>
    <row r="250" s="228" customFormat="1" hidden="1" x14ac:dyDescent="0.35"/>
    <row r="251" s="228" customFormat="1" hidden="1" x14ac:dyDescent="0.35"/>
    <row r="252" s="228" customFormat="1" hidden="1" x14ac:dyDescent="0.35"/>
    <row r="253" s="228" customFormat="1" hidden="1" x14ac:dyDescent="0.35"/>
    <row r="254" s="228" customFormat="1" hidden="1" x14ac:dyDescent="0.35"/>
    <row r="255" s="228" customFormat="1" hidden="1" x14ac:dyDescent="0.35"/>
    <row r="256" s="228" customFormat="1" hidden="1" x14ac:dyDescent="0.35"/>
    <row r="257" s="228" customFormat="1" hidden="1" x14ac:dyDescent="0.35"/>
    <row r="258" s="228" customFormat="1" hidden="1" x14ac:dyDescent="0.35"/>
    <row r="259" s="228" customFormat="1" hidden="1" x14ac:dyDescent="0.35"/>
    <row r="260" s="228" customFormat="1" hidden="1" x14ac:dyDescent="0.35"/>
    <row r="261" s="228" customFormat="1" hidden="1" x14ac:dyDescent="0.35"/>
    <row r="262" s="228" customFormat="1" hidden="1" x14ac:dyDescent="0.35"/>
    <row r="263" s="228" customFormat="1" hidden="1" x14ac:dyDescent="0.35"/>
    <row r="264" s="228" customFormat="1" hidden="1" x14ac:dyDescent="0.35"/>
    <row r="265" s="228" customFormat="1" hidden="1" x14ac:dyDescent="0.35"/>
    <row r="266" s="228" customFormat="1" hidden="1" x14ac:dyDescent="0.35"/>
    <row r="267" s="228" customFormat="1" hidden="1" x14ac:dyDescent="0.35"/>
    <row r="268" s="228" customFormat="1" hidden="1" x14ac:dyDescent="0.35"/>
    <row r="269" s="228" customFormat="1" hidden="1" x14ac:dyDescent="0.35"/>
    <row r="270" s="228" customFormat="1" hidden="1" x14ac:dyDescent="0.35"/>
    <row r="271" s="228" customFormat="1" hidden="1" x14ac:dyDescent="0.35"/>
    <row r="272" s="228" customFormat="1" hidden="1" x14ac:dyDescent="0.35"/>
    <row r="273" s="228" customFormat="1" hidden="1" x14ac:dyDescent="0.35"/>
    <row r="274" s="228" customFormat="1" hidden="1" x14ac:dyDescent="0.35"/>
    <row r="275" s="228" customFormat="1" hidden="1" x14ac:dyDescent="0.35"/>
    <row r="276" s="228" customFormat="1" hidden="1" x14ac:dyDescent="0.35"/>
    <row r="277" s="228" customFormat="1" hidden="1" x14ac:dyDescent="0.35"/>
    <row r="278" s="228" customFormat="1" hidden="1" x14ac:dyDescent="0.35"/>
    <row r="279" s="228" customFormat="1" hidden="1" x14ac:dyDescent="0.35"/>
    <row r="280" s="228" customFormat="1" hidden="1" x14ac:dyDescent="0.35"/>
    <row r="281" s="228" customFormat="1" hidden="1" x14ac:dyDescent="0.35"/>
    <row r="282" s="228" customFormat="1" hidden="1" x14ac:dyDescent="0.35"/>
    <row r="283" s="228" customFormat="1" hidden="1" x14ac:dyDescent="0.35"/>
    <row r="284" s="228" customFormat="1" hidden="1" x14ac:dyDescent="0.35"/>
    <row r="285" s="228" customFormat="1" hidden="1" x14ac:dyDescent="0.35"/>
    <row r="286" s="228" customFormat="1" hidden="1" x14ac:dyDescent="0.35"/>
    <row r="287" s="228" customFormat="1" hidden="1" x14ac:dyDescent="0.35"/>
    <row r="288" s="228" customFormat="1" hidden="1" x14ac:dyDescent="0.35"/>
    <row r="289" s="228" customFormat="1" hidden="1" x14ac:dyDescent="0.35"/>
    <row r="290" s="228" customFormat="1" hidden="1" x14ac:dyDescent="0.35"/>
    <row r="291" s="228" customFormat="1" hidden="1" x14ac:dyDescent="0.35"/>
    <row r="292" s="228" customFormat="1" hidden="1" x14ac:dyDescent="0.35"/>
    <row r="293" s="228" customFormat="1" hidden="1" x14ac:dyDescent="0.35"/>
    <row r="294" s="228" customFormat="1" hidden="1" x14ac:dyDescent="0.35"/>
    <row r="295" s="228" customFormat="1" hidden="1" x14ac:dyDescent="0.35"/>
    <row r="296" s="228" customFormat="1" hidden="1" x14ac:dyDescent="0.35"/>
    <row r="297" s="228" customFormat="1" hidden="1" x14ac:dyDescent="0.35"/>
    <row r="298" s="228" customFormat="1" hidden="1" x14ac:dyDescent="0.35"/>
    <row r="299" s="228" customFormat="1" hidden="1" x14ac:dyDescent="0.35"/>
    <row r="300" s="228" customFormat="1" hidden="1" x14ac:dyDescent="0.35"/>
    <row r="301" s="228" customFormat="1" hidden="1" x14ac:dyDescent="0.35"/>
    <row r="302" s="228" customFormat="1" hidden="1" x14ac:dyDescent="0.35"/>
    <row r="303" s="228" customFormat="1" hidden="1" x14ac:dyDescent="0.35"/>
    <row r="304" s="228" customFormat="1" hidden="1" x14ac:dyDescent="0.35"/>
    <row r="305" s="228" customFormat="1" hidden="1" x14ac:dyDescent="0.35"/>
    <row r="306" s="228" customFormat="1" hidden="1" x14ac:dyDescent="0.35"/>
    <row r="307" s="228" customFormat="1" hidden="1" x14ac:dyDescent="0.35"/>
    <row r="308" s="228" customFormat="1" hidden="1" x14ac:dyDescent="0.35"/>
    <row r="309" s="228" customFormat="1" hidden="1" x14ac:dyDescent="0.35"/>
    <row r="310" s="228" customFormat="1" hidden="1" x14ac:dyDescent="0.35"/>
    <row r="311" s="228" customFormat="1" hidden="1" x14ac:dyDescent="0.35"/>
    <row r="312" s="228" customFormat="1" hidden="1" x14ac:dyDescent="0.35"/>
    <row r="313" s="228" customFormat="1" hidden="1" x14ac:dyDescent="0.35"/>
    <row r="314" s="228" customFormat="1" hidden="1" x14ac:dyDescent="0.35"/>
    <row r="315" s="228" customFormat="1" hidden="1" x14ac:dyDescent="0.35"/>
    <row r="316" s="228" customFormat="1" hidden="1" x14ac:dyDescent="0.35"/>
    <row r="317" s="228" customFormat="1" hidden="1" x14ac:dyDescent="0.35"/>
    <row r="318" s="228" customFormat="1" hidden="1" x14ac:dyDescent="0.35"/>
    <row r="319" s="228" customFormat="1" hidden="1" x14ac:dyDescent="0.35"/>
    <row r="320" s="228" customFormat="1" hidden="1" x14ac:dyDescent="0.35"/>
    <row r="321" s="228" customFormat="1" hidden="1" x14ac:dyDescent="0.35"/>
    <row r="322" s="228" customFormat="1" hidden="1" x14ac:dyDescent="0.35"/>
    <row r="323" s="228" customFormat="1" hidden="1" x14ac:dyDescent="0.35"/>
    <row r="324" s="228" customFormat="1" hidden="1" x14ac:dyDescent="0.35"/>
    <row r="325" s="228" customFormat="1" hidden="1" x14ac:dyDescent="0.35"/>
    <row r="326" s="228" customFormat="1" hidden="1" x14ac:dyDescent="0.35"/>
    <row r="327" s="228" customFormat="1" hidden="1" x14ac:dyDescent="0.35"/>
    <row r="328" s="228" customFormat="1" hidden="1" x14ac:dyDescent="0.35"/>
    <row r="329" s="228" customFormat="1" hidden="1" x14ac:dyDescent="0.35"/>
    <row r="330" s="228" customFormat="1" hidden="1" x14ac:dyDescent="0.35"/>
    <row r="331" s="228" customFormat="1" hidden="1" x14ac:dyDescent="0.35"/>
    <row r="332" s="228" customFormat="1" hidden="1" x14ac:dyDescent="0.35"/>
    <row r="333" s="228" customFormat="1" hidden="1" x14ac:dyDescent="0.35"/>
    <row r="334" s="228" customFormat="1" hidden="1" x14ac:dyDescent="0.35"/>
    <row r="335" s="228" customFormat="1" hidden="1" x14ac:dyDescent="0.35"/>
    <row r="336" s="228" customFormat="1" hidden="1" x14ac:dyDescent="0.35"/>
    <row r="337" s="228" customFormat="1" hidden="1" x14ac:dyDescent="0.35"/>
    <row r="338" s="228" customFormat="1" hidden="1" x14ac:dyDescent="0.35"/>
    <row r="339" s="228" customFormat="1" hidden="1" x14ac:dyDescent="0.35"/>
    <row r="340" s="228" customFormat="1" hidden="1" x14ac:dyDescent="0.35"/>
    <row r="341" s="228" customFormat="1" hidden="1" x14ac:dyDescent="0.35"/>
    <row r="342" s="228" customFormat="1" hidden="1" x14ac:dyDescent="0.35"/>
    <row r="343" s="228" customFormat="1" hidden="1" x14ac:dyDescent="0.35"/>
    <row r="344" s="228" customFormat="1" hidden="1" x14ac:dyDescent="0.35"/>
    <row r="345" s="228" customFormat="1" hidden="1" x14ac:dyDescent="0.35"/>
    <row r="346" s="228" customFormat="1" hidden="1" x14ac:dyDescent="0.35"/>
    <row r="347" s="228" customFormat="1" hidden="1" x14ac:dyDescent="0.35"/>
    <row r="348" s="228" customFormat="1" hidden="1" x14ac:dyDescent="0.35"/>
    <row r="349" s="228" customFormat="1" hidden="1" x14ac:dyDescent="0.35"/>
    <row r="350" s="228" customFormat="1" hidden="1" x14ac:dyDescent="0.35"/>
    <row r="351" s="228" customFormat="1" hidden="1" x14ac:dyDescent="0.35"/>
    <row r="352" s="228" customFormat="1" hidden="1" x14ac:dyDescent="0.35"/>
    <row r="353" s="228" customFormat="1" hidden="1" x14ac:dyDescent="0.35"/>
    <row r="354" s="228" customFormat="1" hidden="1" x14ac:dyDescent="0.35"/>
    <row r="355" s="228" customFormat="1" hidden="1" x14ac:dyDescent="0.35"/>
    <row r="356" s="228" customFormat="1" hidden="1" x14ac:dyDescent="0.35"/>
    <row r="357" s="228" customFormat="1" hidden="1" x14ac:dyDescent="0.35"/>
    <row r="358" s="228" customFormat="1" hidden="1" x14ac:dyDescent="0.35"/>
    <row r="359" s="228" customFormat="1" hidden="1" x14ac:dyDescent="0.35"/>
    <row r="360" s="228" customFormat="1" hidden="1" x14ac:dyDescent="0.35"/>
    <row r="361" s="228" customFormat="1" hidden="1" x14ac:dyDescent="0.35"/>
    <row r="362" s="228" customFormat="1" hidden="1" x14ac:dyDescent="0.35"/>
    <row r="363" s="228" customFormat="1" hidden="1" x14ac:dyDescent="0.35"/>
    <row r="364" s="228" customFormat="1" hidden="1" x14ac:dyDescent="0.35"/>
    <row r="365" s="228" customFormat="1" hidden="1" x14ac:dyDescent="0.35"/>
    <row r="366" s="228" customFormat="1" hidden="1" x14ac:dyDescent="0.35"/>
    <row r="367" s="228" customFormat="1" hidden="1" x14ac:dyDescent="0.35"/>
    <row r="368" s="228" customFormat="1" hidden="1" x14ac:dyDescent="0.35"/>
    <row r="369" s="228" customFormat="1" hidden="1" x14ac:dyDescent="0.35"/>
    <row r="370" s="228" customFormat="1" hidden="1" x14ac:dyDescent="0.35"/>
    <row r="371" s="228" customFormat="1" hidden="1" x14ac:dyDescent="0.35"/>
    <row r="372" s="228" customFormat="1" hidden="1" x14ac:dyDescent="0.35"/>
    <row r="373" s="228" customFormat="1" hidden="1" x14ac:dyDescent="0.35"/>
    <row r="374" s="228" customFormat="1" hidden="1" x14ac:dyDescent="0.35"/>
    <row r="375" s="228" customFormat="1" hidden="1" x14ac:dyDescent="0.35"/>
    <row r="376" s="228" customFormat="1" hidden="1" x14ac:dyDescent="0.35"/>
    <row r="377" s="228" customFormat="1" hidden="1" x14ac:dyDescent="0.35"/>
    <row r="378" s="228" customFormat="1" hidden="1" x14ac:dyDescent="0.35"/>
    <row r="379" s="228" customFormat="1" hidden="1" x14ac:dyDescent="0.35"/>
    <row r="380" s="228" customFormat="1" hidden="1" x14ac:dyDescent="0.35"/>
  </sheetData>
  <sheetProtection algorithmName="SHA-512" hashValue="LWLOXRpYxwuqeaTZcz6xYQjfJGrHw1EUEfOR7rm2pvo7eOvTD0GLmEIaMtrznzNdKSBly/QpEDU9BbAyPBk5rQ==" saltValue="ukv35/7PbjGl2zKZkgbk7g==" spinCount="100000" sheet="1" objects="1" scenarios="1"/>
  <mergeCells count="9">
    <mergeCell ref="F52:I52"/>
    <mergeCell ref="F34:I34"/>
    <mergeCell ref="F4:I4"/>
    <mergeCell ref="F17:I17"/>
    <mergeCell ref="F31:I31"/>
    <mergeCell ref="F32:I32"/>
    <mergeCell ref="F33:I33"/>
    <mergeCell ref="F18:I18"/>
    <mergeCell ref="F49:I49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29"/>
  <sheetViews>
    <sheetView topLeftCell="A96" zoomScale="90" zoomScaleNormal="90" workbookViewId="0">
      <selection activeCell="F111" sqref="F111"/>
    </sheetView>
  </sheetViews>
  <sheetFormatPr defaultColWidth="0" defaultRowHeight="12.5" zeroHeight="1" x14ac:dyDescent="0.25"/>
  <cols>
    <col min="1" max="1" width="2.453125" style="46" customWidth="1"/>
    <col min="2" max="2" width="86" style="46" customWidth="1"/>
    <col min="3" max="6" width="16.453125" style="47" customWidth="1"/>
    <col min="7" max="7" width="15.6328125" style="47" customWidth="1"/>
    <col min="8" max="8" width="16.453125" style="47" customWidth="1"/>
    <col min="9" max="9" width="8.6328125" style="46" customWidth="1"/>
    <col min="10" max="11" width="15.81640625" style="46" customWidth="1"/>
    <col min="12" max="12" width="2.36328125" style="46" customWidth="1"/>
    <col min="13" max="13" width="10.81640625" style="46" hidden="1" customWidth="1"/>
    <col min="14" max="14" width="31.6328125" style="46" hidden="1" customWidth="1"/>
    <col min="15" max="15" width="4" style="46" hidden="1" customWidth="1"/>
    <col min="16" max="16" width="8.81640625" style="46" hidden="1" customWidth="1"/>
    <col min="17" max="32" width="0" style="46" hidden="1" customWidth="1"/>
    <col min="33" max="16384" width="0" style="46" hidden="1"/>
  </cols>
  <sheetData>
    <row r="1" spans="2:9" ht="13" thickBot="1" x14ac:dyDescent="0.3"/>
    <row r="2" spans="2:9" ht="13" x14ac:dyDescent="0.3">
      <c r="B2" s="254" t="s">
        <v>13</v>
      </c>
      <c r="C2" s="255"/>
      <c r="E2" s="48" t="s">
        <v>0</v>
      </c>
      <c r="F2" s="49"/>
      <c r="G2" s="49"/>
      <c r="H2" s="49"/>
      <c r="I2" s="50"/>
    </row>
    <row r="3" spans="2:9" x14ac:dyDescent="0.25">
      <c r="B3" s="256" t="s">
        <v>128</v>
      </c>
      <c r="C3" s="257"/>
      <c r="E3" s="51" t="s">
        <v>1</v>
      </c>
      <c r="F3" s="52"/>
      <c r="G3" s="52"/>
      <c r="H3" s="52"/>
      <c r="I3" s="53"/>
    </row>
    <row r="4" spans="2:9" x14ac:dyDescent="0.25">
      <c r="B4" s="256"/>
      <c r="C4" s="257"/>
      <c r="E4" s="51" t="s">
        <v>2</v>
      </c>
      <c r="F4" s="52"/>
      <c r="G4" s="52"/>
      <c r="H4" s="52"/>
      <c r="I4" s="53" t="s">
        <v>26</v>
      </c>
    </row>
    <row r="5" spans="2:9" x14ac:dyDescent="0.25">
      <c r="B5" s="256"/>
      <c r="C5" s="257"/>
      <c r="E5" s="51" t="s">
        <v>3</v>
      </c>
      <c r="F5" s="52"/>
      <c r="G5" s="52"/>
      <c r="H5" s="52"/>
      <c r="I5" s="53" t="s">
        <v>27</v>
      </c>
    </row>
    <row r="6" spans="2:9" x14ac:dyDescent="0.25">
      <c r="B6" s="256"/>
      <c r="C6" s="257"/>
      <c r="E6" s="51"/>
      <c r="F6" s="52"/>
      <c r="G6" s="52"/>
      <c r="H6" s="52"/>
      <c r="I6" s="53"/>
    </row>
    <row r="7" spans="2:9" ht="13" x14ac:dyDescent="0.3">
      <c r="B7" s="54"/>
      <c r="C7" s="55"/>
      <c r="E7" s="51" t="s">
        <v>57</v>
      </c>
      <c r="F7" s="52"/>
      <c r="G7" s="52"/>
      <c r="H7" s="52"/>
      <c r="I7" s="53"/>
    </row>
    <row r="8" spans="2:9" ht="13" x14ac:dyDescent="0.3">
      <c r="B8" s="56" t="s">
        <v>4</v>
      </c>
      <c r="C8" s="4"/>
      <c r="E8" s="51" t="s">
        <v>7</v>
      </c>
      <c r="F8" s="52"/>
      <c r="G8" s="52"/>
      <c r="H8" s="52"/>
      <c r="I8" s="53" t="s">
        <v>28</v>
      </c>
    </row>
    <row r="9" spans="2:9" ht="15" customHeight="1" thickBot="1" x14ac:dyDescent="0.35">
      <c r="B9" s="57" t="s">
        <v>6</v>
      </c>
      <c r="C9" s="5"/>
      <c r="E9" s="51" t="s">
        <v>5</v>
      </c>
      <c r="F9" s="52"/>
      <c r="G9" s="52"/>
      <c r="H9" s="52"/>
      <c r="I9" s="53" t="s">
        <v>79</v>
      </c>
    </row>
    <row r="10" spans="2:9" ht="13" thickBot="1" x14ac:dyDescent="0.3">
      <c r="E10" s="58"/>
      <c r="F10" s="59"/>
      <c r="G10" s="59"/>
      <c r="H10" s="59"/>
      <c r="I10" s="53"/>
    </row>
    <row r="11" spans="2:9" ht="13" x14ac:dyDescent="0.3">
      <c r="B11" s="60" t="s">
        <v>8</v>
      </c>
      <c r="C11" s="61"/>
      <c r="E11" s="58" t="s">
        <v>76</v>
      </c>
      <c r="F11" s="59"/>
      <c r="G11" s="59"/>
      <c r="H11" s="59"/>
      <c r="I11" s="53"/>
    </row>
    <row r="12" spans="2:9" ht="13" thickBot="1" x14ac:dyDescent="0.3">
      <c r="B12" s="62" t="s">
        <v>29</v>
      </c>
      <c r="C12" s="63">
        <v>60000</v>
      </c>
      <c r="D12" s="64"/>
      <c r="E12" s="65" t="s">
        <v>84</v>
      </c>
      <c r="F12" s="66"/>
      <c r="G12" s="66"/>
      <c r="H12" s="66"/>
      <c r="I12" s="67"/>
    </row>
    <row r="13" spans="2:9" x14ac:dyDescent="0.25">
      <c r="B13" s="68" t="s">
        <v>30</v>
      </c>
      <c r="C13" s="69">
        <v>43</v>
      </c>
    </row>
    <row r="14" spans="2:9" ht="13" thickBot="1" x14ac:dyDescent="0.3">
      <c r="B14" s="70" t="s">
        <v>62</v>
      </c>
      <c r="C14" s="71">
        <v>4</v>
      </c>
    </row>
    <row r="15" spans="2:9" ht="13" thickBot="1" x14ac:dyDescent="0.3">
      <c r="B15" s="72" t="s">
        <v>63</v>
      </c>
      <c r="C15" s="73">
        <v>96</v>
      </c>
      <c r="D15" s="74">
        <v>144</v>
      </c>
      <c r="E15" s="75">
        <v>160</v>
      </c>
      <c r="F15" s="76">
        <v>192</v>
      </c>
    </row>
    <row r="16" spans="2:9" ht="13" thickBot="1" x14ac:dyDescent="0.3"/>
    <row r="17" spans="1:25" s="81" customFormat="1" ht="13" x14ac:dyDescent="0.35">
      <c r="A17" s="77"/>
      <c r="B17" s="78" t="s">
        <v>74</v>
      </c>
      <c r="C17" s="79" t="s">
        <v>61</v>
      </c>
      <c r="D17" s="80"/>
      <c r="E17" s="80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s="81" customFormat="1" x14ac:dyDescent="0.35">
      <c r="A18" s="77"/>
      <c r="B18" s="82" t="s">
        <v>31</v>
      </c>
      <c r="C18" s="83">
        <v>4</v>
      </c>
      <c r="D18" s="84"/>
      <c r="E18" s="80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1:25" s="81" customFormat="1" x14ac:dyDescent="0.25">
      <c r="A19" s="77"/>
      <c r="B19" s="85" t="s">
        <v>81</v>
      </c>
      <c r="C19" s="1">
        <v>0</v>
      </c>
      <c r="D19" s="84"/>
      <c r="E19" s="80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1:25" s="81" customFormat="1" x14ac:dyDescent="0.35">
      <c r="A20" s="77"/>
      <c r="B20" s="82" t="s">
        <v>80</v>
      </c>
      <c r="C20" s="2">
        <v>0</v>
      </c>
      <c r="D20" s="3"/>
      <c r="E20" s="80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spans="1:25" s="81" customFormat="1" ht="13" x14ac:dyDescent="0.35">
      <c r="A21" s="77"/>
      <c r="B21" s="86" t="s">
        <v>32</v>
      </c>
      <c r="C21" s="87">
        <f>C19+((C20)/1000)*C12</f>
        <v>0</v>
      </c>
      <c r="D21" s="3"/>
      <c r="E21" s="80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spans="1:25" s="81" customFormat="1" ht="13" thickBot="1" x14ac:dyDescent="0.4">
      <c r="A22" s="77"/>
      <c r="B22" s="88" t="s">
        <v>34</v>
      </c>
      <c r="C22" s="25">
        <v>0</v>
      </c>
      <c r="D22" s="80"/>
      <c r="E22" s="80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</row>
    <row r="23" spans="1:25" ht="13" thickBot="1" x14ac:dyDescent="0.3"/>
    <row r="24" spans="1:25" ht="13" x14ac:dyDescent="0.3">
      <c r="B24" s="89" t="s">
        <v>75</v>
      </c>
      <c r="C24" s="90"/>
      <c r="D24" s="91"/>
      <c r="E24" s="92"/>
      <c r="F24" s="91"/>
      <c r="G24" s="93"/>
      <c r="H24" s="46"/>
    </row>
    <row r="25" spans="1:25" x14ac:dyDescent="0.25">
      <c r="B25" s="85" t="s">
        <v>35</v>
      </c>
      <c r="C25" s="94">
        <v>88</v>
      </c>
      <c r="D25" s="94">
        <v>96</v>
      </c>
      <c r="E25" s="95">
        <v>144</v>
      </c>
      <c r="F25" s="94">
        <v>160</v>
      </c>
      <c r="G25" s="96">
        <v>192</v>
      </c>
      <c r="H25" s="46"/>
    </row>
    <row r="26" spans="1:25" x14ac:dyDescent="0.25">
      <c r="B26" s="85" t="s">
        <v>81</v>
      </c>
      <c r="C26" s="6">
        <v>0</v>
      </c>
      <c r="D26" s="6">
        <v>0</v>
      </c>
      <c r="E26" s="29">
        <v>0</v>
      </c>
      <c r="F26" s="6">
        <v>0</v>
      </c>
      <c r="G26" s="27">
        <v>0</v>
      </c>
      <c r="H26" s="46"/>
    </row>
    <row r="27" spans="1:25" x14ac:dyDescent="0.25">
      <c r="B27" s="85" t="s">
        <v>80</v>
      </c>
      <c r="C27" s="9">
        <v>0</v>
      </c>
      <c r="D27" s="9">
        <v>0</v>
      </c>
      <c r="E27" s="30">
        <v>0</v>
      </c>
      <c r="F27" s="9">
        <v>0</v>
      </c>
      <c r="G27" s="28">
        <v>0</v>
      </c>
      <c r="H27" s="46"/>
    </row>
    <row r="28" spans="1:25" ht="13" x14ac:dyDescent="0.3">
      <c r="B28" s="97" t="s">
        <v>36</v>
      </c>
      <c r="C28" s="10">
        <f>C26+((C27)/1000)*$C$12</f>
        <v>0</v>
      </c>
      <c r="D28" s="10">
        <f>D26+((D27)/1000)*$C$12</f>
        <v>0</v>
      </c>
      <c r="E28" s="31">
        <f>E26+((E27)/1000)*$C$12</f>
        <v>0</v>
      </c>
      <c r="F28" s="10">
        <f>F26+((F27)/1000)*$C$12</f>
        <v>0</v>
      </c>
      <c r="G28" s="98">
        <f>G26+((G27)/1000)*$C$12</f>
        <v>0</v>
      </c>
      <c r="H28" s="46"/>
    </row>
    <row r="29" spans="1:25" ht="13" x14ac:dyDescent="0.3">
      <c r="B29" s="97"/>
      <c r="C29" s="99"/>
      <c r="D29" s="99"/>
      <c r="E29" s="100"/>
      <c r="F29" s="99"/>
      <c r="G29" s="101"/>
      <c r="H29" s="46"/>
    </row>
    <row r="30" spans="1:25" x14ac:dyDescent="0.25">
      <c r="B30" s="85" t="s">
        <v>33</v>
      </c>
      <c r="C30" s="94"/>
      <c r="D30" s="94">
        <v>33</v>
      </c>
      <c r="E30" s="95">
        <v>8</v>
      </c>
      <c r="F30" s="94">
        <v>1</v>
      </c>
      <c r="G30" s="96">
        <v>1</v>
      </c>
      <c r="H30" s="46"/>
    </row>
    <row r="31" spans="1:25" ht="13.5" thickBot="1" x14ac:dyDescent="0.35">
      <c r="B31" s="102" t="s">
        <v>37</v>
      </c>
      <c r="C31" s="176">
        <f>SUM(C28*C30)</f>
        <v>0</v>
      </c>
      <c r="D31" s="103">
        <f>SUM(D28*D30)</f>
        <v>0</v>
      </c>
      <c r="E31" s="104">
        <f>SUM(E28*E30)</f>
        <v>0</v>
      </c>
      <c r="F31" s="103">
        <f>SUM(F28*F30)</f>
        <v>0</v>
      </c>
      <c r="G31" s="105">
        <f>SUM(G28*G30)</f>
        <v>0</v>
      </c>
      <c r="H31" s="46"/>
    </row>
    <row r="32" spans="1:25" x14ac:dyDescent="0.25">
      <c r="B32" s="106" t="s">
        <v>78</v>
      </c>
    </row>
    <row r="33" spans="1:16" ht="13" thickBot="1" x14ac:dyDescent="0.3"/>
    <row r="34" spans="1:16" s="112" customFormat="1" ht="13" customHeight="1" x14ac:dyDescent="0.3">
      <c r="A34" s="46"/>
      <c r="B34" s="89" t="s">
        <v>82</v>
      </c>
      <c r="C34" s="107"/>
      <c r="D34" s="47"/>
      <c r="E34" s="108"/>
      <c r="F34" s="46"/>
      <c r="G34" s="46"/>
      <c r="H34" s="46"/>
      <c r="I34" s="46"/>
      <c r="J34" s="109" t="s">
        <v>85</v>
      </c>
      <c r="K34" s="110"/>
      <c r="L34" s="111"/>
    </row>
    <row r="35" spans="1:16" s="112" customFormat="1" x14ac:dyDescent="0.25">
      <c r="A35" s="46"/>
      <c r="B35" s="85" t="s">
        <v>35</v>
      </c>
      <c r="C35" s="71">
        <v>4</v>
      </c>
      <c r="D35" s="47"/>
      <c r="E35" s="108"/>
      <c r="F35" s="46"/>
      <c r="G35" s="46"/>
      <c r="H35" s="46"/>
      <c r="I35" s="46"/>
      <c r="J35" s="113" t="s">
        <v>86</v>
      </c>
      <c r="K35" s="114">
        <v>115</v>
      </c>
      <c r="L35" s="115"/>
    </row>
    <row r="36" spans="1:16" s="112" customFormat="1" ht="13" customHeight="1" x14ac:dyDescent="0.25">
      <c r="A36" s="46"/>
      <c r="B36" s="85" t="s">
        <v>100</v>
      </c>
      <c r="C36" s="13"/>
      <c r="D36" s="46"/>
      <c r="E36" s="46"/>
      <c r="F36" s="46"/>
      <c r="G36" s="46"/>
      <c r="H36" s="46"/>
      <c r="I36" s="46"/>
      <c r="J36" s="113" t="s">
        <v>87</v>
      </c>
      <c r="K36" s="114" t="s">
        <v>91</v>
      </c>
      <c r="L36" s="115"/>
    </row>
    <row r="37" spans="1:16" s="112" customFormat="1" ht="13" customHeight="1" x14ac:dyDescent="0.25">
      <c r="A37" s="46"/>
      <c r="B37" s="85" t="s">
        <v>101</v>
      </c>
      <c r="C37" s="13"/>
      <c r="D37" s="47"/>
      <c r="E37" s="46"/>
      <c r="F37" s="46"/>
      <c r="G37" s="46"/>
      <c r="H37" s="46"/>
      <c r="I37" s="46"/>
      <c r="J37" s="113" t="s">
        <v>88</v>
      </c>
      <c r="K37" s="114" t="s">
        <v>92</v>
      </c>
      <c r="L37" s="115"/>
    </row>
    <row r="38" spans="1:16" s="112" customFormat="1" ht="13" customHeight="1" x14ac:dyDescent="0.25">
      <c r="A38" s="46"/>
      <c r="B38" s="116" t="s">
        <v>99</v>
      </c>
      <c r="C38" s="13"/>
      <c r="E38" s="46"/>
      <c r="F38" s="46"/>
      <c r="G38" s="46"/>
      <c r="H38" s="46"/>
      <c r="I38" s="46"/>
      <c r="J38" s="113" t="s">
        <v>89</v>
      </c>
      <c r="K38" s="114" t="s">
        <v>93</v>
      </c>
      <c r="L38" s="115"/>
    </row>
    <row r="39" spans="1:16" s="117" customFormat="1" ht="14" customHeight="1" thickBot="1" x14ac:dyDescent="0.3">
      <c r="B39" s="118" t="s">
        <v>112</v>
      </c>
      <c r="C39" s="14">
        <v>0</v>
      </c>
      <c r="D39" s="46"/>
      <c r="J39" s="119" t="s">
        <v>90</v>
      </c>
      <c r="K39" s="120" t="s">
        <v>94</v>
      </c>
      <c r="L39" s="115"/>
    </row>
    <row r="40" spans="1:16" s="117" customFormat="1" ht="14" customHeight="1" x14ac:dyDescent="0.25">
      <c r="B40" s="121" t="s">
        <v>97</v>
      </c>
      <c r="C40" s="14">
        <v>0</v>
      </c>
      <c r="D40" s="47"/>
      <c r="H40" s="122"/>
      <c r="I40" s="122"/>
      <c r="J40" s="122"/>
      <c r="K40" s="123"/>
      <c r="L40" s="122"/>
    </row>
    <row r="41" spans="1:16" s="117" customFormat="1" ht="13.5" thickBot="1" x14ac:dyDescent="0.35">
      <c r="B41" s="102" t="s">
        <v>113</v>
      </c>
      <c r="C41" s="124">
        <f>(C36*C39)+((C37/1000)*C12*C39)+C40</f>
        <v>0</v>
      </c>
      <c r="D41" s="47"/>
      <c r="E41" s="47"/>
      <c r="K41" s="125"/>
    </row>
    <row r="42" spans="1:16" s="117" customFormat="1" ht="13" thickBot="1" x14ac:dyDescent="0.3">
      <c r="D42" s="47"/>
      <c r="E42" s="47"/>
      <c r="K42" s="125"/>
    </row>
    <row r="43" spans="1:16" s="112" customFormat="1" ht="13" customHeight="1" x14ac:dyDescent="0.3">
      <c r="A43" s="46"/>
      <c r="B43" s="89" t="s">
        <v>83</v>
      </c>
      <c r="C43" s="91"/>
      <c r="D43" s="126"/>
      <c r="E43" s="91"/>
      <c r="F43" s="91"/>
      <c r="G43" s="91"/>
      <c r="H43" s="107"/>
      <c r="I43" s="47"/>
      <c r="J43" s="127" t="s">
        <v>95</v>
      </c>
      <c r="K43" s="128"/>
      <c r="L43" s="111"/>
      <c r="M43" s="129"/>
      <c r="N43" s="46"/>
      <c r="O43" s="46"/>
      <c r="P43" s="46"/>
    </row>
    <row r="44" spans="1:16" s="112" customFormat="1" x14ac:dyDescent="0.25">
      <c r="A44" s="46"/>
      <c r="B44" s="85" t="s">
        <v>77</v>
      </c>
      <c r="C44" s="99" t="s">
        <v>114</v>
      </c>
      <c r="D44" s="94">
        <v>88</v>
      </c>
      <c r="E44" s="94">
        <v>96</v>
      </c>
      <c r="F44" s="94">
        <v>144</v>
      </c>
      <c r="G44" s="130">
        <v>160</v>
      </c>
      <c r="H44" s="71">
        <v>192</v>
      </c>
      <c r="I44" s="47"/>
      <c r="J44" s="113" t="s">
        <v>86</v>
      </c>
      <c r="K44" s="114">
        <v>50</v>
      </c>
      <c r="L44" s="115"/>
      <c r="M44" s="131"/>
      <c r="N44" s="46"/>
      <c r="O44" s="46"/>
    </row>
    <row r="45" spans="1:16" s="112" customFormat="1" x14ac:dyDescent="0.25">
      <c r="A45" s="46"/>
      <c r="B45" s="85" t="s">
        <v>100</v>
      </c>
      <c r="C45" s="99"/>
      <c r="D45" s="12"/>
      <c r="E45" s="12"/>
      <c r="F45" s="12"/>
      <c r="G45" s="41"/>
      <c r="H45" s="13"/>
      <c r="I45" s="47"/>
      <c r="J45" s="113" t="s">
        <v>87</v>
      </c>
      <c r="K45" s="114">
        <v>80</v>
      </c>
      <c r="L45" s="115"/>
      <c r="M45" s="131"/>
      <c r="N45" s="46"/>
      <c r="O45" s="46"/>
    </row>
    <row r="46" spans="1:16" s="117" customFormat="1" x14ac:dyDescent="0.25">
      <c r="B46" s="85" t="s">
        <v>101</v>
      </c>
      <c r="C46" s="99"/>
      <c r="D46" s="12"/>
      <c r="E46" s="12"/>
      <c r="F46" s="12"/>
      <c r="G46" s="41"/>
      <c r="H46" s="13"/>
      <c r="I46" s="47"/>
      <c r="J46" s="113" t="s">
        <v>88</v>
      </c>
      <c r="K46" s="114">
        <v>92</v>
      </c>
      <c r="L46" s="115"/>
      <c r="M46" s="131"/>
    </row>
    <row r="47" spans="1:16" s="112" customFormat="1" x14ac:dyDescent="0.25">
      <c r="A47" s="46"/>
      <c r="B47" s="118" t="s">
        <v>112</v>
      </c>
      <c r="C47" s="15">
        <v>0</v>
      </c>
      <c r="D47" s="132"/>
      <c r="E47" s="133"/>
      <c r="F47" s="133"/>
      <c r="G47" s="134"/>
      <c r="H47" s="135"/>
      <c r="I47" s="46"/>
      <c r="J47" s="113" t="s">
        <v>89</v>
      </c>
      <c r="K47" s="114" t="s">
        <v>122</v>
      </c>
      <c r="L47" s="115"/>
      <c r="M47" s="131"/>
      <c r="N47" s="46"/>
      <c r="O47" s="46"/>
    </row>
    <row r="48" spans="1:16" s="117" customFormat="1" ht="13" thickBot="1" x14ac:dyDescent="0.3">
      <c r="B48" s="85" t="s">
        <v>98</v>
      </c>
      <c r="C48" s="136"/>
      <c r="D48" s="23">
        <v>0</v>
      </c>
      <c r="E48" s="23">
        <v>0</v>
      </c>
      <c r="F48" s="23">
        <v>0</v>
      </c>
      <c r="G48" s="37">
        <v>0</v>
      </c>
      <c r="H48" s="7">
        <v>0</v>
      </c>
      <c r="I48" s="47"/>
      <c r="J48" s="119" t="s">
        <v>90</v>
      </c>
      <c r="K48" s="137" t="s">
        <v>138</v>
      </c>
      <c r="L48" s="115"/>
      <c r="M48" s="131"/>
    </row>
    <row r="49" spans="1:15" s="117" customFormat="1" ht="13" x14ac:dyDescent="0.25">
      <c r="B49" s="138" t="s">
        <v>115</v>
      </c>
      <c r="C49" s="99"/>
      <c r="D49" s="139">
        <f>(D45*$C$47)+(($C$12/1000)*D46*$C$47)</f>
        <v>0</v>
      </c>
      <c r="E49" s="139">
        <f t="shared" ref="E49:H49" si="0">(E45*$C$47)+(($C$12/1000)*E46*$C$47)</f>
        <v>0</v>
      </c>
      <c r="F49" s="139">
        <f t="shared" si="0"/>
        <v>0</v>
      </c>
      <c r="G49" s="140">
        <f>(G45*$C$47)+(($C$12/1000)*G46*$C$47)</f>
        <v>0</v>
      </c>
      <c r="H49" s="141">
        <f t="shared" si="0"/>
        <v>0</v>
      </c>
      <c r="I49" s="47"/>
    </row>
    <row r="50" spans="1:15" s="117" customFormat="1" ht="13" x14ac:dyDescent="0.25">
      <c r="B50" s="142"/>
      <c r="C50" s="143"/>
      <c r="D50" s="144"/>
      <c r="E50" s="143"/>
      <c r="F50" s="143"/>
      <c r="G50" s="145"/>
      <c r="H50" s="146"/>
      <c r="I50" s="147"/>
    </row>
    <row r="51" spans="1:15" s="117" customFormat="1" x14ac:dyDescent="0.25">
      <c r="B51" s="148" t="s">
        <v>33</v>
      </c>
      <c r="C51" s="99"/>
      <c r="D51" s="149"/>
      <c r="E51" s="94">
        <v>33</v>
      </c>
      <c r="F51" s="94">
        <v>8</v>
      </c>
      <c r="G51" s="130">
        <v>1</v>
      </c>
      <c r="H51" s="71">
        <v>1</v>
      </c>
      <c r="I51" s="147"/>
    </row>
    <row r="52" spans="1:15" s="117" customFormat="1" ht="13.5" thickBot="1" x14ac:dyDescent="0.3">
      <c r="B52" s="150" t="s">
        <v>116</v>
      </c>
      <c r="C52" s="151"/>
      <c r="D52" s="16">
        <f>D49+D48</f>
        <v>0</v>
      </c>
      <c r="E52" s="153">
        <f>E49*E51+E48</f>
        <v>0</v>
      </c>
      <c r="F52" s="153">
        <f>F49*F51+F48</f>
        <v>0</v>
      </c>
      <c r="G52" s="154">
        <f>G49*G51+G48</f>
        <v>0</v>
      </c>
      <c r="H52" s="155">
        <f>H49*H51+H48</f>
        <v>0</v>
      </c>
      <c r="I52" s="147"/>
    </row>
    <row r="53" spans="1:15" s="117" customFormat="1" ht="13" thickBot="1" x14ac:dyDescent="0.3">
      <c r="B53" s="156"/>
      <c r="C53" s="147"/>
      <c r="D53" s="147"/>
      <c r="E53" s="147"/>
      <c r="F53" s="147"/>
      <c r="G53" s="147"/>
      <c r="H53" s="147"/>
    </row>
    <row r="54" spans="1:15" s="112" customFormat="1" ht="13" x14ac:dyDescent="0.3">
      <c r="A54" s="157"/>
      <c r="B54" s="89" t="s">
        <v>55</v>
      </c>
      <c r="C54" s="158" t="s">
        <v>61</v>
      </c>
      <c r="D54" s="47"/>
      <c r="E54" s="47"/>
      <c r="F54" s="47"/>
      <c r="G54" s="47"/>
      <c r="H54" s="46"/>
      <c r="I54" s="46"/>
      <c r="J54" s="46"/>
      <c r="K54" s="46"/>
      <c r="L54" s="46"/>
      <c r="M54" s="46"/>
      <c r="N54" s="46"/>
      <c r="O54" s="46"/>
    </row>
    <row r="55" spans="1:15" s="112" customFormat="1" ht="25" x14ac:dyDescent="0.25">
      <c r="A55" s="157"/>
      <c r="B55" s="159" t="s">
        <v>102</v>
      </c>
      <c r="C55" s="8">
        <v>0</v>
      </c>
      <c r="D55" s="160"/>
      <c r="E55" s="47"/>
      <c r="F55" s="47"/>
      <c r="G55" s="47"/>
      <c r="H55" s="46"/>
      <c r="I55" s="46"/>
      <c r="J55" s="46"/>
      <c r="K55" s="46"/>
      <c r="L55" s="46"/>
      <c r="M55" s="46"/>
      <c r="N55" s="46"/>
      <c r="O55" s="46"/>
    </row>
    <row r="56" spans="1:15" s="112" customFormat="1" x14ac:dyDescent="0.25">
      <c r="A56" s="157"/>
      <c r="B56" s="85" t="s">
        <v>135</v>
      </c>
      <c r="C56" s="8">
        <v>0</v>
      </c>
      <c r="D56" s="160"/>
      <c r="E56" s="47"/>
      <c r="F56" s="47"/>
      <c r="G56" s="47"/>
      <c r="H56" s="46"/>
      <c r="I56" s="46"/>
      <c r="J56" s="46"/>
      <c r="K56" s="46"/>
      <c r="L56" s="46"/>
      <c r="M56" s="46"/>
      <c r="N56" s="46"/>
      <c r="O56" s="46"/>
    </row>
    <row r="57" spans="1:15" s="112" customFormat="1" x14ac:dyDescent="0.25">
      <c r="A57" s="157"/>
      <c r="B57" s="85" t="s">
        <v>24</v>
      </c>
      <c r="C57" s="8">
        <v>0</v>
      </c>
      <c r="D57" s="160"/>
      <c r="E57" s="47"/>
      <c r="F57" s="47"/>
      <c r="G57" s="47"/>
      <c r="H57" s="46"/>
      <c r="I57" s="46"/>
      <c r="J57" s="46"/>
      <c r="K57" s="46"/>
      <c r="L57" s="46"/>
      <c r="M57" s="46"/>
      <c r="N57" s="46"/>
      <c r="O57" s="46"/>
    </row>
    <row r="58" spans="1:15" s="112" customFormat="1" x14ac:dyDescent="0.25">
      <c r="A58" s="157"/>
      <c r="B58" s="85" t="s">
        <v>136</v>
      </c>
      <c r="C58" s="8">
        <v>0</v>
      </c>
      <c r="D58" s="160"/>
      <c r="E58" s="47"/>
      <c r="F58" s="47"/>
      <c r="G58" s="47"/>
      <c r="H58" s="46"/>
      <c r="I58" s="46"/>
      <c r="J58" s="46"/>
      <c r="K58" s="46"/>
      <c r="L58" s="46"/>
      <c r="M58" s="46"/>
      <c r="N58" s="46"/>
      <c r="O58" s="46"/>
    </row>
    <row r="59" spans="1:15" s="112" customFormat="1" x14ac:dyDescent="0.25">
      <c r="A59" s="46"/>
      <c r="B59" s="85" t="s">
        <v>103</v>
      </c>
      <c r="C59" s="8">
        <v>0</v>
      </c>
      <c r="D59" s="160"/>
      <c r="E59" s="47"/>
      <c r="F59" s="47"/>
      <c r="G59" s="47"/>
      <c r="H59" s="46"/>
      <c r="I59" s="46"/>
      <c r="J59" s="46"/>
      <c r="K59" s="46"/>
      <c r="L59" s="46"/>
      <c r="M59" s="46"/>
      <c r="N59" s="46"/>
      <c r="O59" s="46"/>
    </row>
    <row r="60" spans="1:15" s="112" customFormat="1" x14ac:dyDescent="0.25">
      <c r="A60" s="46"/>
      <c r="B60" s="85" t="s">
        <v>25</v>
      </c>
      <c r="C60" s="8">
        <v>0</v>
      </c>
      <c r="D60" s="160"/>
      <c r="E60" s="47"/>
      <c r="F60" s="47"/>
      <c r="G60" s="47"/>
      <c r="H60" s="47"/>
      <c r="I60" s="46"/>
      <c r="J60" s="46"/>
      <c r="K60" s="46"/>
      <c r="L60" s="46"/>
      <c r="M60" s="46"/>
      <c r="N60" s="46"/>
      <c r="O60" s="46"/>
    </row>
    <row r="61" spans="1:15" s="112" customFormat="1" ht="13.5" thickBot="1" x14ac:dyDescent="0.35">
      <c r="A61" s="157"/>
      <c r="B61" s="102" t="s">
        <v>60</v>
      </c>
      <c r="C61" s="161">
        <f>SUM(C55/1000*C12)+C56+C57+C58+C59+C60</f>
        <v>0</v>
      </c>
      <c r="D61" s="160"/>
      <c r="E61" s="47"/>
      <c r="F61" s="47"/>
      <c r="G61" s="47"/>
      <c r="H61" s="47"/>
      <c r="I61" s="46"/>
      <c r="J61" s="46"/>
      <c r="K61" s="46"/>
      <c r="L61" s="46"/>
      <c r="M61" s="46"/>
      <c r="N61" s="46"/>
      <c r="O61" s="46"/>
    </row>
    <row r="62" spans="1:15" s="112" customFormat="1" ht="13" thickBot="1" x14ac:dyDescent="0.3">
      <c r="A62" s="46"/>
      <c r="B62" s="108"/>
      <c r="C62" s="47"/>
      <c r="D62" s="47"/>
      <c r="E62" s="47"/>
      <c r="F62" s="47"/>
      <c r="G62" s="47"/>
      <c r="H62" s="47"/>
      <c r="I62" s="46"/>
      <c r="J62" s="46"/>
      <c r="K62" s="46"/>
      <c r="L62" s="46"/>
      <c r="M62" s="46"/>
      <c r="N62" s="46"/>
      <c r="O62" s="46"/>
    </row>
    <row r="63" spans="1:15" s="112" customFormat="1" ht="25" x14ac:dyDescent="0.3">
      <c r="A63" s="157"/>
      <c r="B63" s="89" t="s">
        <v>56</v>
      </c>
      <c r="C63" s="162" t="s">
        <v>133</v>
      </c>
      <c r="D63" s="163"/>
      <c r="E63" s="47"/>
      <c r="F63" s="47"/>
      <c r="G63" s="47"/>
      <c r="H63" s="47"/>
      <c r="I63" s="46"/>
      <c r="J63" s="46"/>
      <c r="K63" s="46"/>
      <c r="L63" s="46"/>
      <c r="M63" s="46"/>
      <c r="N63" s="46"/>
      <c r="O63" s="46"/>
    </row>
    <row r="64" spans="1:15" s="112" customFormat="1" x14ac:dyDescent="0.25">
      <c r="A64" s="157"/>
      <c r="B64" s="85" t="s">
        <v>15</v>
      </c>
      <c r="C64" s="17">
        <v>0</v>
      </c>
      <c r="D64" s="160"/>
      <c r="E64" s="47"/>
      <c r="F64" s="47"/>
      <c r="G64" s="47"/>
      <c r="H64" s="47"/>
      <c r="I64" s="46"/>
      <c r="J64" s="46"/>
      <c r="K64" s="46"/>
      <c r="L64" s="46"/>
      <c r="M64" s="46"/>
      <c r="N64" s="46"/>
      <c r="O64" s="46"/>
    </row>
    <row r="65" spans="1:15" s="112" customFormat="1" x14ac:dyDescent="0.25">
      <c r="A65" s="157"/>
      <c r="B65" s="85" t="s">
        <v>16</v>
      </c>
      <c r="C65" s="17">
        <v>0</v>
      </c>
      <c r="D65" s="160"/>
      <c r="E65" s="47"/>
      <c r="F65" s="47"/>
      <c r="G65" s="47"/>
      <c r="H65" s="47"/>
      <c r="I65" s="46"/>
      <c r="J65" s="46"/>
      <c r="K65" s="46"/>
      <c r="L65" s="46"/>
      <c r="M65" s="46"/>
      <c r="N65" s="46"/>
      <c r="O65" s="46"/>
    </row>
    <row r="66" spans="1:15" s="112" customFormat="1" x14ac:dyDescent="0.25">
      <c r="A66" s="157"/>
      <c r="B66" s="85" t="s">
        <v>17</v>
      </c>
      <c r="C66" s="17">
        <v>0</v>
      </c>
      <c r="D66" s="160"/>
      <c r="E66" s="47"/>
      <c r="F66" s="47"/>
      <c r="G66" s="47"/>
      <c r="H66" s="47"/>
      <c r="I66" s="46"/>
      <c r="J66" s="46"/>
      <c r="K66" s="46"/>
      <c r="L66" s="46"/>
      <c r="M66" s="46"/>
      <c r="N66" s="46"/>
      <c r="O66" s="46"/>
    </row>
    <row r="67" spans="1:15" s="112" customFormat="1" x14ac:dyDescent="0.25">
      <c r="A67" s="157"/>
      <c r="B67" s="85" t="s">
        <v>18</v>
      </c>
      <c r="C67" s="17">
        <v>0</v>
      </c>
      <c r="D67" s="160"/>
      <c r="E67" s="47"/>
      <c r="F67" s="47"/>
      <c r="G67" s="47"/>
      <c r="H67" s="47"/>
      <c r="I67" s="46"/>
      <c r="J67" s="46"/>
      <c r="K67" s="46"/>
      <c r="L67" s="46"/>
      <c r="M67" s="46"/>
      <c r="N67" s="46"/>
      <c r="O67" s="46"/>
    </row>
    <row r="68" spans="1:15" s="112" customFormat="1" x14ac:dyDescent="0.25">
      <c r="A68" s="157"/>
      <c r="B68" s="85" t="s">
        <v>19</v>
      </c>
      <c r="C68" s="17">
        <v>0</v>
      </c>
      <c r="D68" s="160"/>
      <c r="E68" s="47"/>
      <c r="F68" s="47"/>
      <c r="G68" s="47"/>
      <c r="H68" s="47"/>
      <c r="I68" s="46"/>
      <c r="J68" s="46"/>
      <c r="K68" s="46"/>
      <c r="L68" s="46"/>
      <c r="M68" s="46"/>
      <c r="N68" s="46"/>
      <c r="O68" s="46"/>
    </row>
    <row r="69" spans="1:15" s="112" customFormat="1" x14ac:dyDescent="0.25">
      <c r="A69" s="157"/>
      <c r="B69" s="85" t="s">
        <v>20</v>
      </c>
      <c r="C69" s="17">
        <v>0</v>
      </c>
      <c r="D69" s="160"/>
      <c r="E69" s="47"/>
      <c r="F69" s="47"/>
      <c r="G69" s="47"/>
      <c r="H69" s="47"/>
      <c r="I69" s="46"/>
      <c r="J69" s="46"/>
      <c r="K69" s="46"/>
      <c r="L69" s="46"/>
      <c r="M69" s="46"/>
      <c r="N69" s="46"/>
      <c r="O69" s="46"/>
    </row>
    <row r="70" spans="1:15" s="112" customFormat="1" ht="13" thickBot="1" x14ac:dyDescent="0.3">
      <c r="A70" s="46"/>
      <c r="B70" s="164" t="s">
        <v>96</v>
      </c>
      <c r="C70" s="18">
        <v>0</v>
      </c>
      <c r="D70" s="160"/>
      <c r="E70" s="47"/>
      <c r="F70" s="47"/>
      <c r="G70" s="47"/>
      <c r="H70" s="47"/>
      <c r="I70" s="46"/>
      <c r="J70" s="46"/>
      <c r="K70" s="46"/>
      <c r="L70" s="46"/>
      <c r="M70" s="46"/>
      <c r="N70" s="46"/>
      <c r="O70" s="46"/>
    </row>
    <row r="71" spans="1:15" s="112" customFormat="1" ht="13" thickBot="1" x14ac:dyDescent="0.3">
      <c r="A71" s="46"/>
      <c r="B71" s="165"/>
      <c r="C71" s="166"/>
      <c r="D71" s="160"/>
      <c r="E71" s="47"/>
      <c r="F71" s="47"/>
      <c r="G71" s="47"/>
      <c r="H71" s="47"/>
      <c r="I71" s="46"/>
      <c r="J71" s="46"/>
      <c r="K71" s="46"/>
      <c r="L71" s="46"/>
      <c r="M71" s="46"/>
      <c r="N71" s="46"/>
      <c r="O71" s="46"/>
    </row>
    <row r="72" spans="1:15" s="112" customFormat="1" ht="25" x14ac:dyDescent="0.3">
      <c r="A72" s="157"/>
      <c r="B72" s="89" t="s">
        <v>104</v>
      </c>
      <c r="C72" s="162" t="s">
        <v>133</v>
      </c>
      <c r="D72" s="163"/>
      <c r="E72" s="47"/>
      <c r="F72" s="47"/>
      <c r="G72" s="47"/>
      <c r="H72" s="47"/>
      <c r="I72" s="46"/>
      <c r="J72" s="46"/>
      <c r="K72" s="46"/>
      <c r="L72" s="46"/>
      <c r="M72" s="46"/>
      <c r="N72" s="46"/>
      <c r="O72" s="46"/>
    </row>
    <row r="73" spans="1:15" s="112" customFormat="1" x14ac:dyDescent="0.25">
      <c r="A73" s="157"/>
      <c r="B73" s="85" t="s">
        <v>15</v>
      </c>
      <c r="C73" s="17">
        <v>0</v>
      </c>
      <c r="D73" s="160"/>
      <c r="E73" s="47"/>
      <c r="F73" s="47"/>
      <c r="G73" s="47"/>
      <c r="H73" s="47"/>
      <c r="I73" s="46"/>
      <c r="J73" s="46"/>
      <c r="K73" s="46"/>
      <c r="L73" s="46"/>
      <c r="M73" s="46"/>
      <c r="N73" s="46"/>
      <c r="O73" s="46"/>
    </row>
    <row r="74" spans="1:15" s="112" customFormat="1" x14ac:dyDescent="0.25">
      <c r="A74" s="157"/>
      <c r="B74" s="85" t="s">
        <v>16</v>
      </c>
      <c r="C74" s="17">
        <v>0</v>
      </c>
      <c r="D74" s="160"/>
      <c r="E74" s="47"/>
      <c r="F74" s="47"/>
      <c r="G74" s="47"/>
      <c r="H74" s="47"/>
      <c r="I74" s="46"/>
      <c r="J74" s="46"/>
      <c r="K74" s="46"/>
      <c r="L74" s="46"/>
      <c r="M74" s="46"/>
      <c r="N74" s="46"/>
      <c r="O74" s="46"/>
    </row>
    <row r="75" spans="1:15" s="112" customFormat="1" x14ac:dyDescent="0.25">
      <c r="A75" s="157"/>
      <c r="B75" s="85" t="s">
        <v>17</v>
      </c>
      <c r="C75" s="17">
        <v>0</v>
      </c>
      <c r="D75" s="160"/>
      <c r="E75" s="47"/>
      <c r="F75" s="47"/>
      <c r="G75" s="47"/>
      <c r="H75" s="47"/>
      <c r="I75" s="46"/>
      <c r="J75" s="46"/>
      <c r="K75" s="46"/>
      <c r="L75" s="46"/>
      <c r="M75" s="46"/>
      <c r="N75" s="46"/>
      <c r="O75" s="46"/>
    </row>
    <row r="76" spans="1:15" s="112" customFormat="1" x14ac:dyDescent="0.25">
      <c r="A76" s="157"/>
      <c r="B76" s="85" t="s">
        <v>18</v>
      </c>
      <c r="C76" s="17">
        <v>0</v>
      </c>
      <c r="D76" s="160"/>
      <c r="E76" s="47"/>
      <c r="F76" s="47"/>
      <c r="G76" s="47"/>
      <c r="H76" s="47"/>
      <c r="I76" s="46"/>
      <c r="J76" s="46"/>
      <c r="K76" s="46"/>
      <c r="L76" s="46"/>
      <c r="M76" s="46"/>
      <c r="N76" s="46"/>
      <c r="O76" s="46"/>
    </row>
    <row r="77" spans="1:15" s="112" customFormat="1" x14ac:dyDescent="0.25">
      <c r="A77" s="157"/>
      <c r="B77" s="85" t="s">
        <v>19</v>
      </c>
      <c r="C77" s="17">
        <v>0</v>
      </c>
      <c r="D77" s="160"/>
      <c r="E77" s="47"/>
      <c r="F77" s="47"/>
      <c r="G77" s="47"/>
      <c r="H77" s="47"/>
      <c r="I77" s="46"/>
      <c r="J77" s="46"/>
      <c r="K77" s="46"/>
      <c r="L77" s="46"/>
      <c r="M77" s="46"/>
      <c r="N77" s="46"/>
      <c r="O77" s="46"/>
    </row>
    <row r="78" spans="1:15" s="112" customFormat="1" x14ac:dyDescent="0.25">
      <c r="A78" s="157"/>
      <c r="B78" s="85" t="s">
        <v>20</v>
      </c>
      <c r="C78" s="17">
        <v>0</v>
      </c>
      <c r="D78" s="160"/>
      <c r="E78" s="47"/>
      <c r="F78" s="47"/>
      <c r="G78" s="47"/>
      <c r="H78" s="47"/>
      <c r="I78" s="46"/>
      <c r="J78" s="46"/>
      <c r="K78" s="46"/>
      <c r="L78" s="46"/>
      <c r="M78" s="46"/>
      <c r="N78" s="46"/>
      <c r="O78" s="46"/>
    </row>
    <row r="79" spans="1:15" s="112" customFormat="1" x14ac:dyDescent="0.25">
      <c r="A79" s="157"/>
      <c r="B79" s="85" t="s">
        <v>21</v>
      </c>
      <c r="C79" s="17">
        <v>0</v>
      </c>
      <c r="D79" s="160"/>
      <c r="E79" s="47"/>
      <c r="F79" s="47"/>
      <c r="G79" s="47"/>
      <c r="H79" s="47"/>
      <c r="I79" s="46"/>
      <c r="J79" s="46"/>
      <c r="K79" s="46"/>
      <c r="L79" s="46"/>
      <c r="M79" s="46"/>
      <c r="N79" s="46"/>
      <c r="O79" s="46"/>
    </row>
    <row r="80" spans="1:15" s="112" customFormat="1" x14ac:dyDescent="0.25">
      <c r="A80" s="157"/>
      <c r="B80" s="167" t="s">
        <v>22</v>
      </c>
      <c r="C80" s="19">
        <v>0</v>
      </c>
      <c r="D80" s="160"/>
      <c r="E80" s="47"/>
      <c r="F80" s="47"/>
      <c r="G80" s="47"/>
      <c r="H80" s="47"/>
      <c r="I80" s="46"/>
      <c r="J80" s="46"/>
      <c r="K80" s="46"/>
      <c r="L80" s="46"/>
      <c r="M80" s="46"/>
      <c r="N80" s="46"/>
      <c r="O80" s="46"/>
    </row>
    <row r="81" spans="1:15" s="112" customFormat="1" x14ac:dyDescent="0.25">
      <c r="A81" s="46"/>
      <c r="B81" s="85" t="s">
        <v>96</v>
      </c>
      <c r="C81" s="17">
        <v>0</v>
      </c>
      <c r="D81" s="160"/>
      <c r="E81" s="47"/>
      <c r="F81" s="47"/>
      <c r="G81" s="47"/>
      <c r="H81" s="47"/>
      <c r="I81" s="46"/>
      <c r="J81" s="46"/>
      <c r="K81" s="46"/>
      <c r="L81" s="46"/>
      <c r="M81" s="46"/>
      <c r="N81" s="46"/>
      <c r="O81" s="46"/>
    </row>
    <row r="82" spans="1:15" s="112" customFormat="1" x14ac:dyDescent="0.25">
      <c r="A82" s="46"/>
      <c r="B82" s="85" t="s">
        <v>105</v>
      </c>
      <c r="C82" s="17">
        <v>0</v>
      </c>
      <c r="D82" s="160"/>
      <c r="E82" s="47"/>
      <c r="F82" s="47"/>
      <c r="G82" s="47"/>
      <c r="H82" s="47"/>
      <c r="I82" s="46"/>
      <c r="J82" s="46"/>
      <c r="K82" s="46"/>
      <c r="L82" s="46"/>
      <c r="M82" s="46"/>
      <c r="N82" s="46"/>
      <c r="O82" s="46"/>
    </row>
    <row r="83" spans="1:15" s="112" customFormat="1" ht="13" thickBot="1" x14ac:dyDescent="0.3">
      <c r="A83" s="46"/>
      <c r="B83" s="164" t="s">
        <v>106</v>
      </c>
      <c r="C83" s="18">
        <v>0</v>
      </c>
      <c r="D83" s="160"/>
      <c r="E83" s="47"/>
      <c r="F83" s="47"/>
      <c r="G83" s="47"/>
      <c r="H83" s="47"/>
      <c r="I83" s="46"/>
      <c r="J83" s="46"/>
      <c r="K83" s="46"/>
      <c r="L83" s="46"/>
      <c r="M83" s="46"/>
      <c r="N83" s="46"/>
      <c r="O83" s="46"/>
    </row>
    <row r="84" spans="1:15" ht="13" thickBot="1" x14ac:dyDescent="0.3">
      <c r="B84" s="108"/>
    </row>
    <row r="85" spans="1:15" s="112" customFormat="1" ht="25.5" x14ac:dyDescent="0.3">
      <c r="A85" s="157"/>
      <c r="B85" s="89" t="s">
        <v>107</v>
      </c>
      <c r="C85" s="91" t="s">
        <v>9</v>
      </c>
      <c r="D85" s="168" t="s">
        <v>14</v>
      </c>
      <c r="E85" s="47"/>
      <c r="F85" s="47"/>
      <c r="G85" s="47"/>
      <c r="H85" s="47"/>
      <c r="I85" s="46"/>
      <c r="J85" s="46"/>
      <c r="K85" s="46"/>
      <c r="L85" s="46"/>
      <c r="M85" s="46"/>
      <c r="N85" s="46"/>
      <c r="O85" s="46"/>
    </row>
    <row r="86" spans="1:15" s="112" customFormat="1" x14ac:dyDescent="0.25">
      <c r="A86" s="157"/>
      <c r="B86" s="85" t="s">
        <v>38</v>
      </c>
      <c r="C86" s="20">
        <v>0</v>
      </c>
      <c r="D86" s="17">
        <v>0</v>
      </c>
      <c r="E86" s="47"/>
      <c r="F86" s="47"/>
      <c r="G86" s="47"/>
      <c r="H86" s="47"/>
      <c r="I86" s="46"/>
      <c r="J86" s="46"/>
      <c r="K86" s="46"/>
      <c r="L86" s="46"/>
      <c r="M86" s="46"/>
      <c r="N86" s="46"/>
      <c r="O86" s="46"/>
    </row>
    <row r="87" spans="1:15" s="112" customFormat="1" x14ac:dyDescent="0.25">
      <c r="A87" s="157"/>
      <c r="B87" s="85" t="s">
        <v>39</v>
      </c>
      <c r="C87" s="20">
        <v>0</v>
      </c>
      <c r="D87" s="17">
        <v>0</v>
      </c>
      <c r="E87" s="47"/>
      <c r="F87" s="47"/>
      <c r="G87" s="47"/>
      <c r="H87" s="47"/>
      <c r="I87" s="46"/>
      <c r="J87" s="46"/>
      <c r="K87" s="46"/>
      <c r="L87" s="46"/>
      <c r="M87" s="46"/>
      <c r="N87" s="46"/>
      <c r="O87" s="46"/>
    </row>
    <row r="88" spans="1:15" s="112" customFormat="1" x14ac:dyDescent="0.25">
      <c r="A88" s="157"/>
      <c r="B88" s="85" t="s">
        <v>40</v>
      </c>
      <c r="C88" s="20">
        <v>0</v>
      </c>
      <c r="D88" s="17">
        <v>0</v>
      </c>
      <c r="E88" s="47"/>
      <c r="F88" s="47"/>
      <c r="G88" s="47"/>
      <c r="H88" s="47"/>
      <c r="I88" s="46"/>
      <c r="J88" s="46"/>
      <c r="K88" s="46"/>
      <c r="L88" s="46"/>
      <c r="M88" s="46"/>
      <c r="N88" s="46"/>
      <c r="O88" s="46"/>
    </row>
    <row r="89" spans="1:15" s="112" customFormat="1" x14ac:dyDescent="0.25">
      <c r="A89" s="157"/>
      <c r="B89" s="85" t="s">
        <v>41</v>
      </c>
      <c r="C89" s="20">
        <v>0</v>
      </c>
      <c r="D89" s="17">
        <v>0</v>
      </c>
      <c r="E89" s="47"/>
      <c r="F89" s="47"/>
      <c r="G89" s="47"/>
      <c r="H89" s="47"/>
      <c r="I89" s="46"/>
      <c r="J89" s="46"/>
      <c r="K89" s="46"/>
      <c r="L89" s="46"/>
      <c r="M89" s="46"/>
      <c r="N89" s="46"/>
      <c r="O89" s="46"/>
    </row>
    <row r="90" spans="1:15" s="112" customFormat="1" x14ac:dyDescent="0.25">
      <c r="A90" s="157"/>
      <c r="B90" s="85" t="s">
        <v>42</v>
      </c>
      <c r="C90" s="20">
        <v>0</v>
      </c>
      <c r="D90" s="17">
        <v>0</v>
      </c>
      <c r="E90" s="47"/>
      <c r="F90" s="47"/>
      <c r="G90" s="47"/>
      <c r="H90" s="47"/>
      <c r="I90" s="46"/>
      <c r="J90" s="46"/>
      <c r="K90" s="46"/>
      <c r="L90" s="46"/>
      <c r="M90" s="46"/>
      <c r="N90" s="46"/>
      <c r="O90" s="46"/>
    </row>
    <row r="91" spans="1:15" s="112" customFormat="1" x14ac:dyDescent="0.25">
      <c r="A91" s="157"/>
      <c r="B91" s="85" t="s">
        <v>43</v>
      </c>
      <c r="C91" s="20">
        <v>0</v>
      </c>
      <c r="D91" s="17">
        <v>0</v>
      </c>
      <c r="E91" s="47"/>
      <c r="F91" s="47"/>
      <c r="G91" s="47"/>
      <c r="H91" s="47"/>
      <c r="I91" s="46"/>
      <c r="J91" s="46"/>
      <c r="K91" s="46"/>
      <c r="L91" s="46"/>
      <c r="M91" s="46"/>
      <c r="N91" s="46"/>
      <c r="O91" s="46"/>
    </row>
    <row r="92" spans="1:15" s="112" customFormat="1" x14ac:dyDescent="0.25">
      <c r="A92" s="157"/>
      <c r="B92" s="85" t="s">
        <v>44</v>
      </c>
      <c r="C92" s="20">
        <v>0</v>
      </c>
      <c r="D92" s="17">
        <v>0</v>
      </c>
      <c r="E92" s="47"/>
      <c r="F92" s="47"/>
      <c r="G92" s="47"/>
      <c r="H92" s="47"/>
      <c r="I92" s="46"/>
      <c r="J92" s="46"/>
      <c r="K92" s="46"/>
      <c r="L92" s="46"/>
      <c r="M92" s="46"/>
      <c r="N92" s="46"/>
      <c r="O92" s="46"/>
    </row>
    <row r="93" spans="1:15" s="112" customFormat="1" x14ac:dyDescent="0.25">
      <c r="A93" s="157"/>
      <c r="B93" s="85" t="s">
        <v>46</v>
      </c>
      <c r="C93" s="20">
        <v>0</v>
      </c>
      <c r="D93" s="17">
        <v>0</v>
      </c>
      <c r="E93" s="47"/>
      <c r="F93" s="47"/>
      <c r="G93" s="47"/>
      <c r="H93" s="47"/>
      <c r="I93" s="46"/>
      <c r="J93" s="46"/>
      <c r="K93" s="46"/>
      <c r="L93" s="46"/>
      <c r="M93" s="46"/>
      <c r="N93" s="46"/>
      <c r="O93" s="46"/>
    </row>
    <row r="94" spans="1:15" s="112" customFormat="1" x14ac:dyDescent="0.25">
      <c r="A94" s="157"/>
      <c r="B94" s="85" t="s">
        <v>45</v>
      </c>
      <c r="C94" s="20">
        <v>0</v>
      </c>
      <c r="D94" s="17">
        <v>0</v>
      </c>
      <c r="E94" s="47"/>
      <c r="F94" s="47"/>
      <c r="G94" s="47"/>
      <c r="H94" s="47"/>
      <c r="I94" s="46"/>
      <c r="J94" s="46"/>
      <c r="K94" s="46"/>
      <c r="L94" s="46"/>
      <c r="M94" s="46"/>
      <c r="N94" s="46"/>
      <c r="O94" s="46"/>
    </row>
    <row r="95" spans="1:15" s="112" customFormat="1" x14ac:dyDescent="0.25">
      <c r="A95" s="157"/>
      <c r="B95" s="85" t="s">
        <v>47</v>
      </c>
      <c r="C95" s="20">
        <v>0</v>
      </c>
      <c r="D95" s="17">
        <v>0</v>
      </c>
      <c r="E95" s="47"/>
      <c r="F95" s="47"/>
      <c r="G95" s="47"/>
      <c r="H95" s="47"/>
      <c r="I95" s="46"/>
      <c r="J95" s="46"/>
      <c r="K95" s="46"/>
      <c r="L95" s="46"/>
      <c r="M95" s="46"/>
      <c r="N95" s="46"/>
      <c r="O95" s="46"/>
    </row>
    <row r="96" spans="1:15" s="112" customFormat="1" x14ac:dyDescent="0.25">
      <c r="A96" s="157"/>
      <c r="B96" s="85" t="s">
        <v>108</v>
      </c>
      <c r="C96" s="20">
        <v>0</v>
      </c>
      <c r="D96" s="17">
        <v>0</v>
      </c>
      <c r="E96" s="47"/>
      <c r="F96" s="47"/>
      <c r="G96" s="47"/>
      <c r="H96" s="47"/>
      <c r="I96" s="46"/>
      <c r="J96" s="46"/>
      <c r="K96" s="46"/>
      <c r="L96" s="46"/>
      <c r="M96" s="46"/>
      <c r="N96" s="46"/>
      <c r="O96" s="46"/>
    </row>
    <row r="97" spans="1:15" s="112" customFormat="1" x14ac:dyDescent="0.25">
      <c r="A97" s="157"/>
      <c r="B97" s="85" t="s">
        <v>48</v>
      </c>
      <c r="C97" s="20">
        <v>0</v>
      </c>
      <c r="D97" s="17">
        <v>0</v>
      </c>
      <c r="E97" s="47"/>
      <c r="F97" s="47"/>
      <c r="G97" s="47"/>
      <c r="H97" s="47"/>
      <c r="I97" s="46"/>
      <c r="J97" s="46"/>
      <c r="K97" s="46"/>
      <c r="L97" s="46"/>
      <c r="M97" s="46"/>
      <c r="N97" s="46"/>
      <c r="O97" s="46"/>
    </row>
    <row r="98" spans="1:15" s="112" customFormat="1" x14ac:dyDescent="0.25">
      <c r="A98" s="157"/>
      <c r="B98" s="85" t="s">
        <v>49</v>
      </c>
      <c r="C98" s="20">
        <v>0</v>
      </c>
      <c r="D98" s="17">
        <v>0</v>
      </c>
      <c r="E98" s="47"/>
      <c r="F98" s="47"/>
      <c r="G98" s="47"/>
      <c r="H98" s="47"/>
      <c r="I98" s="46"/>
      <c r="J98" s="46"/>
      <c r="K98" s="46"/>
      <c r="L98" s="46"/>
      <c r="M98" s="46"/>
      <c r="N98" s="46"/>
      <c r="O98" s="46"/>
    </row>
    <row r="99" spans="1:15" s="112" customFormat="1" x14ac:dyDescent="0.25">
      <c r="A99" s="157"/>
      <c r="B99" s="85" t="s">
        <v>50</v>
      </c>
      <c r="C99" s="20">
        <v>0</v>
      </c>
      <c r="D99" s="17">
        <v>0</v>
      </c>
      <c r="E99" s="47"/>
      <c r="F99" s="47"/>
      <c r="G99" s="47"/>
      <c r="H99" s="47"/>
      <c r="I99" s="46"/>
      <c r="J99" s="46"/>
      <c r="K99" s="46"/>
      <c r="L99" s="46"/>
      <c r="M99" s="46"/>
      <c r="N99" s="46"/>
      <c r="O99" s="46"/>
    </row>
    <row r="100" spans="1:15" s="112" customFormat="1" x14ac:dyDescent="0.25">
      <c r="A100" s="157"/>
      <c r="B100" s="85" t="s">
        <v>51</v>
      </c>
      <c r="C100" s="20">
        <v>0</v>
      </c>
      <c r="D100" s="17">
        <v>0</v>
      </c>
      <c r="E100" s="47"/>
      <c r="F100" s="47"/>
      <c r="G100" s="47"/>
      <c r="H100" s="47"/>
      <c r="I100" s="46"/>
      <c r="J100" s="46"/>
      <c r="K100" s="46"/>
      <c r="L100" s="46"/>
      <c r="M100" s="46"/>
      <c r="N100" s="46"/>
      <c r="O100" s="46"/>
    </row>
    <row r="101" spans="1:15" s="112" customFormat="1" ht="13" thickBot="1" x14ac:dyDescent="0.3">
      <c r="A101" s="157"/>
      <c r="B101" s="164" t="s">
        <v>52</v>
      </c>
      <c r="C101" s="21">
        <v>0</v>
      </c>
      <c r="D101" s="18">
        <v>0</v>
      </c>
      <c r="E101" s="47"/>
      <c r="F101" s="47"/>
      <c r="G101" s="47"/>
      <c r="H101" s="47"/>
      <c r="I101" s="46"/>
      <c r="J101" s="46"/>
      <c r="K101" s="46"/>
      <c r="L101" s="46"/>
      <c r="M101" s="46"/>
      <c r="N101" s="46"/>
      <c r="O101" s="46"/>
    </row>
    <row r="102" spans="1:15" s="112" customFormat="1" ht="13" thickBot="1" x14ac:dyDescent="0.3">
      <c r="A102" s="157"/>
      <c r="B102" s="108"/>
      <c r="C102" s="47"/>
      <c r="D102" s="47"/>
      <c r="E102" s="47"/>
      <c r="F102" s="47"/>
      <c r="G102" s="47"/>
      <c r="H102" s="47"/>
      <c r="I102" s="46"/>
      <c r="J102" s="46"/>
      <c r="K102" s="46"/>
      <c r="L102" s="46"/>
      <c r="M102" s="46"/>
      <c r="N102" s="46"/>
      <c r="O102" s="46"/>
    </row>
    <row r="103" spans="1:15" s="112" customFormat="1" ht="33" customHeight="1" x14ac:dyDescent="0.3">
      <c r="A103" s="46"/>
      <c r="B103" s="89" t="s">
        <v>109</v>
      </c>
      <c r="C103" s="241" t="s">
        <v>139</v>
      </c>
      <c r="D103" s="216" t="s">
        <v>140</v>
      </c>
      <c r="E103" s="216" t="s">
        <v>141</v>
      </c>
      <c r="F103" s="216" t="s">
        <v>142</v>
      </c>
      <c r="G103" s="169" t="s">
        <v>143</v>
      </c>
      <c r="H103" s="47"/>
      <c r="I103" s="46"/>
      <c r="J103" s="46"/>
      <c r="K103" s="46"/>
      <c r="L103" s="46"/>
      <c r="M103" s="46"/>
      <c r="N103" s="46"/>
      <c r="O103" s="46"/>
    </row>
    <row r="104" spans="1:15" s="112" customFormat="1" x14ac:dyDescent="0.25">
      <c r="A104" s="46"/>
      <c r="B104" s="85" t="s">
        <v>117</v>
      </c>
      <c r="C104" s="29">
        <v>0</v>
      </c>
      <c r="D104" s="6">
        <v>0</v>
      </c>
      <c r="E104" s="6">
        <v>0</v>
      </c>
      <c r="F104" s="6">
        <v>0</v>
      </c>
      <c r="G104" s="7">
        <v>0</v>
      </c>
      <c r="H104" s="47"/>
      <c r="I104" s="46"/>
      <c r="J104" s="46"/>
      <c r="K104" s="46"/>
      <c r="L104" s="46"/>
      <c r="M104" s="46"/>
      <c r="N104" s="46"/>
      <c r="O104" s="46"/>
    </row>
    <row r="105" spans="1:15" s="112" customFormat="1" x14ac:dyDescent="0.25">
      <c r="A105" s="46"/>
      <c r="B105" s="85" t="s">
        <v>58</v>
      </c>
      <c r="C105" s="29">
        <v>0</v>
      </c>
      <c r="D105" s="6">
        <v>0</v>
      </c>
      <c r="E105" s="6">
        <v>0</v>
      </c>
      <c r="F105" s="6">
        <v>0</v>
      </c>
      <c r="G105" s="7">
        <v>0</v>
      </c>
      <c r="H105" s="47"/>
      <c r="I105" s="46"/>
      <c r="J105" s="46"/>
      <c r="K105" s="46"/>
      <c r="L105" s="46"/>
      <c r="M105" s="46"/>
      <c r="N105" s="46"/>
      <c r="O105" s="46"/>
    </row>
    <row r="106" spans="1:15" s="112" customFormat="1" x14ac:dyDescent="0.25">
      <c r="A106" s="46"/>
      <c r="B106" s="243" t="s">
        <v>144</v>
      </c>
      <c r="C106" s="244">
        <v>0</v>
      </c>
      <c r="D106" s="245">
        <f>(D104+D105)*D30</f>
        <v>0</v>
      </c>
      <c r="E106" s="245">
        <f t="shared" ref="E106:G106" si="1">(E104+E105)*E30</f>
        <v>0</v>
      </c>
      <c r="F106" s="245">
        <f t="shared" si="1"/>
        <v>0</v>
      </c>
      <c r="G106" s="245">
        <f t="shared" si="1"/>
        <v>0</v>
      </c>
      <c r="H106" s="47"/>
      <c r="I106" s="46"/>
      <c r="J106" s="46"/>
      <c r="K106" s="46"/>
      <c r="L106" s="46"/>
      <c r="M106" s="46"/>
      <c r="N106" s="46"/>
      <c r="O106" s="46"/>
    </row>
    <row r="107" spans="1:15" s="112" customFormat="1" ht="15" customHeight="1" thickBot="1" x14ac:dyDescent="0.35">
      <c r="A107" s="46"/>
      <c r="B107" s="102" t="s">
        <v>23</v>
      </c>
      <c r="C107" s="177">
        <f>SUM(C104:C105)</f>
        <v>0</v>
      </c>
      <c r="D107" s="276">
        <f>SUM(D106:G106)</f>
        <v>0</v>
      </c>
      <c r="E107" s="276"/>
      <c r="F107" s="276"/>
      <c r="G107" s="277"/>
      <c r="H107" s="47"/>
      <c r="I107" s="46"/>
      <c r="J107" s="46"/>
      <c r="K107" s="46"/>
      <c r="L107" s="46"/>
      <c r="M107" s="46"/>
      <c r="N107" s="46"/>
      <c r="O107" s="46"/>
    </row>
    <row r="108" spans="1:15" ht="13" thickBot="1" x14ac:dyDescent="0.3">
      <c r="C108" s="11"/>
    </row>
    <row r="109" spans="1:15" s="112" customFormat="1" ht="13" x14ac:dyDescent="0.3">
      <c r="A109" s="157"/>
      <c r="B109" s="265" t="s">
        <v>59</v>
      </c>
      <c r="C109" s="266"/>
      <c r="D109" s="267"/>
      <c r="E109" s="47"/>
      <c r="F109" s="47"/>
      <c r="G109" s="47"/>
      <c r="H109" s="47"/>
      <c r="I109" s="46"/>
      <c r="J109" s="46"/>
      <c r="K109" s="46"/>
      <c r="L109" s="46"/>
      <c r="M109" s="46"/>
      <c r="N109" s="46"/>
      <c r="O109" s="46"/>
    </row>
    <row r="110" spans="1:15" s="112" customFormat="1" x14ac:dyDescent="0.25">
      <c r="A110" s="157"/>
      <c r="B110" s="85" t="s">
        <v>74</v>
      </c>
      <c r="C110" s="268">
        <f>C21*C13</f>
        <v>0</v>
      </c>
      <c r="D110" s="269"/>
      <c r="E110" s="47"/>
      <c r="F110" s="47"/>
      <c r="G110" s="47"/>
      <c r="H110" s="47"/>
      <c r="I110" s="46"/>
      <c r="J110" s="46"/>
      <c r="K110" s="46"/>
      <c r="L110" s="46"/>
      <c r="M110" s="46"/>
      <c r="N110" s="46"/>
      <c r="O110" s="46"/>
    </row>
    <row r="111" spans="1:15" s="112" customFormat="1" x14ac:dyDescent="0.25">
      <c r="A111" s="157"/>
      <c r="B111" s="85" t="s">
        <v>75</v>
      </c>
      <c r="C111" s="268">
        <f>SUM(D31:G31)</f>
        <v>0</v>
      </c>
      <c r="D111" s="269"/>
      <c r="E111" s="47"/>
      <c r="F111" s="47"/>
      <c r="G111" s="47"/>
      <c r="H111" s="47"/>
      <c r="I111" s="46"/>
      <c r="J111" s="46"/>
      <c r="K111" s="46"/>
      <c r="L111" s="46"/>
      <c r="M111" s="46"/>
      <c r="N111" s="46"/>
      <c r="O111" s="46"/>
    </row>
    <row r="112" spans="1:15" s="112" customFormat="1" x14ac:dyDescent="0.25">
      <c r="A112" s="157"/>
      <c r="B112" s="85" t="s">
        <v>82</v>
      </c>
      <c r="C112" s="280">
        <f>C41*C13</f>
        <v>0</v>
      </c>
      <c r="D112" s="281"/>
      <c r="E112" s="47"/>
      <c r="F112" s="47"/>
      <c r="G112" s="47"/>
      <c r="H112" s="47"/>
      <c r="I112" s="46"/>
      <c r="J112" s="46"/>
      <c r="K112" s="46"/>
      <c r="L112" s="46"/>
      <c r="M112" s="46"/>
      <c r="N112" s="46"/>
      <c r="O112" s="46"/>
    </row>
    <row r="113" spans="1:15" s="112" customFormat="1" x14ac:dyDescent="0.25">
      <c r="A113" s="157"/>
      <c r="B113" s="85" t="s">
        <v>83</v>
      </c>
      <c r="C113" s="274">
        <f>SUM(E52:H52)</f>
        <v>0</v>
      </c>
      <c r="D113" s="275"/>
      <c r="E113" s="47"/>
      <c r="F113" s="47"/>
      <c r="G113" s="47"/>
      <c r="H113" s="47"/>
      <c r="I113" s="46"/>
      <c r="J113" s="46"/>
      <c r="K113" s="46"/>
      <c r="L113" s="46"/>
      <c r="M113" s="46"/>
      <c r="N113" s="46"/>
      <c r="O113" s="46"/>
    </row>
    <row r="114" spans="1:15" s="112" customFormat="1" x14ac:dyDescent="0.25">
      <c r="A114" s="157"/>
      <c r="B114" s="85" t="s">
        <v>55</v>
      </c>
      <c r="C114" s="270">
        <f>C61*C13</f>
        <v>0</v>
      </c>
      <c r="D114" s="271"/>
      <c r="E114" s="47"/>
      <c r="F114" s="47"/>
      <c r="G114" s="47"/>
      <c r="H114" s="47"/>
      <c r="I114" s="46"/>
      <c r="J114" s="46"/>
      <c r="K114" s="46"/>
      <c r="L114" s="46"/>
      <c r="M114" s="46"/>
      <c r="N114" s="46"/>
      <c r="O114" s="46"/>
    </row>
    <row r="115" spans="1:15" s="112" customFormat="1" x14ac:dyDescent="0.25">
      <c r="A115" s="157"/>
      <c r="B115" s="170" t="s">
        <v>56</v>
      </c>
      <c r="C115" s="272"/>
      <c r="D115" s="273"/>
      <c r="E115" s="47"/>
      <c r="F115" s="47"/>
      <c r="G115" s="47"/>
      <c r="H115" s="47"/>
      <c r="I115" s="46"/>
      <c r="J115" s="46"/>
      <c r="K115" s="46"/>
      <c r="L115" s="46"/>
      <c r="M115" s="46"/>
      <c r="N115" s="46"/>
      <c r="O115" s="46"/>
    </row>
    <row r="116" spans="1:15" s="112" customFormat="1" x14ac:dyDescent="0.25">
      <c r="A116" s="157"/>
      <c r="B116" s="170" t="s">
        <v>110</v>
      </c>
      <c r="C116" s="171"/>
      <c r="D116" s="172"/>
      <c r="E116" s="47"/>
      <c r="F116" s="47"/>
      <c r="G116" s="47"/>
      <c r="H116" s="47"/>
      <c r="I116" s="46"/>
      <c r="J116" s="46"/>
      <c r="K116" s="46"/>
      <c r="L116" s="46"/>
      <c r="M116" s="46"/>
      <c r="N116" s="46"/>
      <c r="O116" s="46"/>
    </row>
    <row r="117" spans="1:15" s="112" customFormat="1" x14ac:dyDescent="0.25">
      <c r="A117" s="157"/>
      <c r="B117" s="170" t="s">
        <v>111</v>
      </c>
      <c r="C117" s="272"/>
      <c r="D117" s="273"/>
      <c r="E117" s="47"/>
      <c r="F117" s="47"/>
      <c r="G117" s="47"/>
      <c r="H117" s="47"/>
      <c r="I117" s="46"/>
      <c r="J117" s="46"/>
      <c r="K117" s="46"/>
      <c r="L117" s="46"/>
      <c r="M117" s="46"/>
      <c r="N117" s="46"/>
      <c r="O117" s="46"/>
    </row>
    <row r="118" spans="1:15" s="112" customFormat="1" x14ac:dyDescent="0.25">
      <c r="A118" s="157"/>
      <c r="B118" s="85" t="s">
        <v>109</v>
      </c>
      <c r="C118" s="270">
        <f>D107</f>
        <v>0</v>
      </c>
      <c r="D118" s="271"/>
      <c r="E118" s="47"/>
      <c r="F118" s="47"/>
      <c r="G118" s="47"/>
      <c r="H118" s="47"/>
      <c r="I118" s="46"/>
      <c r="J118" s="46"/>
      <c r="K118" s="46"/>
      <c r="L118" s="46"/>
      <c r="M118" s="46"/>
      <c r="N118" s="46"/>
      <c r="O118" s="46"/>
    </row>
    <row r="119" spans="1:15" s="112" customFormat="1" ht="13" x14ac:dyDescent="0.3">
      <c r="A119" s="157"/>
      <c r="B119" s="97" t="s">
        <v>54</v>
      </c>
      <c r="C119" s="282">
        <f>SUM(C110:D118)</f>
        <v>0</v>
      </c>
      <c r="D119" s="283"/>
      <c r="E119" s="47"/>
      <c r="F119" s="47"/>
      <c r="G119" s="47"/>
      <c r="H119" s="47"/>
      <c r="I119" s="46"/>
      <c r="J119" s="46"/>
      <c r="K119" s="46"/>
      <c r="L119" s="46"/>
      <c r="M119" s="46"/>
      <c r="N119" s="46"/>
      <c r="O119" s="46"/>
    </row>
    <row r="120" spans="1:15" ht="13" thickBot="1" x14ac:dyDescent="0.3">
      <c r="A120" s="157"/>
      <c r="B120" s="108"/>
    </row>
    <row r="121" spans="1:15" s="112" customFormat="1" ht="13.5" thickBot="1" x14ac:dyDescent="0.35">
      <c r="A121" s="157"/>
      <c r="B121" s="258" t="s">
        <v>53</v>
      </c>
      <c r="C121" s="259"/>
      <c r="D121" s="259"/>
      <c r="E121" s="260"/>
      <c r="F121" s="47"/>
      <c r="G121" s="47"/>
      <c r="H121" s="47"/>
      <c r="I121" s="46"/>
      <c r="J121" s="46"/>
      <c r="K121" s="46"/>
      <c r="L121" s="46"/>
      <c r="M121" s="46"/>
      <c r="N121" s="46"/>
      <c r="O121" s="46"/>
    </row>
    <row r="122" spans="1:15" s="112" customFormat="1" x14ac:dyDescent="0.25">
      <c r="A122" s="157"/>
      <c r="B122" s="173" t="s">
        <v>6</v>
      </c>
      <c r="C122" s="261"/>
      <c r="D122" s="261"/>
      <c r="E122" s="262"/>
      <c r="F122" s="47"/>
      <c r="G122" s="47"/>
      <c r="H122" s="47"/>
      <c r="I122" s="46"/>
      <c r="J122" s="46"/>
      <c r="K122" s="46"/>
      <c r="L122" s="46"/>
      <c r="M122" s="46"/>
      <c r="N122" s="46"/>
      <c r="O122" s="46"/>
    </row>
    <row r="123" spans="1:15" s="112" customFormat="1" x14ac:dyDescent="0.25">
      <c r="A123" s="157"/>
      <c r="B123" s="85" t="s">
        <v>10</v>
      </c>
      <c r="C123" s="263"/>
      <c r="D123" s="263"/>
      <c r="E123" s="264"/>
      <c r="F123" s="47"/>
      <c r="G123" s="47"/>
      <c r="H123" s="47"/>
      <c r="I123" s="46"/>
      <c r="J123" s="46"/>
      <c r="K123" s="46"/>
      <c r="L123" s="46"/>
      <c r="M123" s="46"/>
      <c r="N123" s="46"/>
      <c r="O123" s="46"/>
    </row>
    <row r="124" spans="1:15" s="112" customFormat="1" x14ac:dyDescent="0.25">
      <c r="A124" s="157"/>
      <c r="B124" s="85" t="s">
        <v>11</v>
      </c>
      <c r="C124" s="263"/>
      <c r="D124" s="263"/>
      <c r="E124" s="264"/>
      <c r="F124" s="47"/>
      <c r="G124" s="47"/>
      <c r="H124" s="47"/>
      <c r="I124" s="46"/>
      <c r="J124" s="46"/>
      <c r="K124" s="46"/>
      <c r="L124" s="46"/>
      <c r="M124" s="46"/>
      <c r="N124" s="46"/>
      <c r="O124" s="46"/>
    </row>
    <row r="125" spans="1:15" s="112" customFormat="1" ht="52.25" customHeight="1" thickBot="1" x14ac:dyDescent="0.3">
      <c r="A125" s="46"/>
      <c r="B125" s="164" t="s">
        <v>12</v>
      </c>
      <c r="C125" s="278"/>
      <c r="D125" s="278"/>
      <c r="E125" s="279"/>
      <c r="F125" s="47"/>
      <c r="G125" s="47"/>
      <c r="H125" s="47"/>
      <c r="I125" s="46"/>
      <c r="J125" s="46"/>
      <c r="K125" s="46"/>
      <c r="L125" s="46"/>
      <c r="M125" s="46"/>
      <c r="N125" s="46"/>
      <c r="O125" s="46"/>
    </row>
    <row r="126" spans="1:15" x14ac:dyDescent="0.25"/>
    <row r="128" spans="1:15" s="174" customFormat="1" hidden="1" x14ac:dyDescent="0.25">
      <c r="C128" s="175"/>
      <c r="D128" s="175"/>
      <c r="E128" s="175"/>
      <c r="F128" s="175"/>
      <c r="G128" s="175"/>
      <c r="H128" s="175"/>
    </row>
    <row r="129" x14ac:dyDescent="0.25"/>
  </sheetData>
  <mergeCells count="18">
    <mergeCell ref="C124:E124"/>
    <mergeCell ref="C125:E125"/>
    <mergeCell ref="C112:D112"/>
    <mergeCell ref="C118:D118"/>
    <mergeCell ref="C119:D119"/>
    <mergeCell ref="B2:C2"/>
    <mergeCell ref="B3:C6"/>
    <mergeCell ref="B121:E121"/>
    <mergeCell ref="C122:E122"/>
    <mergeCell ref="C123:E123"/>
    <mergeCell ref="B109:D109"/>
    <mergeCell ref="C110:D110"/>
    <mergeCell ref="C111:D111"/>
    <mergeCell ref="C114:D114"/>
    <mergeCell ref="C115:D115"/>
    <mergeCell ref="C117:D117"/>
    <mergeCell ref="C113:D113"/>
    <mergeCell ref="D107:G107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56D-35EB-DC4B-B98B-E5D8E20CE48A}">
  <sheetPr>
    <pageSetUpPr fitToPage="1"/>
  </sheetPr>
  <dimension ref="A1:X135"/>
  <sheetViews>
    <sheetView topLeftCell="A103" zoomScale="90" zoomScaleNormal="90" workbookViewId="0">
      <selection activeCell="C115" sqref="C115"/>
    </sheetView>
  </sheetViews>
  <sheetFormatPr defaultColWidth="0" defaultRowHeight="12.5" zeroHeight="1" x14ac:dyDescent="0.25"/>
  <cols>
    <col min="1" max="1" width="2.453125" style="46" customWidth="1"/>
    <col min="2" max="2" width="86" style="46" customWidth="1"/>
    <col min="3" max="3" width="16.453125" style="47" customWidth="1"/>
    <col min="4" max="4" width="15.6328125" style="47" bestFit="1" customWidth="1"/>
    <col min="5" max="7" width="16.453125" style="47" customWidth="1"/>
    <col min="8" max="8" width="10.1796875" style="47" customWidth="1"/>
    <col min="9" max="9" width="15.81640625" style="46" customWidth="1"/>
    <col min="10" max="10" width="12.81640625" style="46" customWidth="1"/>
    <col min="11" max="11" width="2.36328125" style="46" customWidth="1"/>
    <col min="12" max="12" width="10.81640625" style="46" hidden="1" customWidth="1"/>
    <col min="13" max="13" width="31.6328125" style="46" hidden="1" customWidth="1"/>
    <col min="14" max="14" width="4" style="46" hidden="1" customWidth="1"/>
    <col min="15" max="15" width="8.81640625" style="46" hidden="1" customWidth="1"/>
    <col min="16" max="16384" width="0" style="46" hidden="1"/>
  </cols>
  <sheetData>
    <row r="1" spans="2:10" ht="13" thickBot="1" x14ac:dyDescent="0.3">
      <c r="J1" s="26"/>
    </row>
    <row r="2" spans="2:10" ht="13" x14ac:dyDescent="0.3">
      <c r="B2" s="254" t="s">
        <v>13</v>
      </c>
      <c r="C2" s="255"/>
      <c r="E2" s="48" t="s">
        <v>0</v>
      </c>
      <c r="F2" s="49"/>
      <c r="G2" s="49"/>
      <c r="H2" s="49"/>
      <c r="I2" s="50"/>
      <c r="J2" s="26"/>
    </row>
    <row r="3" spans="2:10" ht="13" x14ac:dyDescent="0.25">
      <c r="B3" s="178"/>
      <c r="C3" s="179"/>
      <c r="E3" s="51" t="s">
        <v>1</v>
      </c>
      <c r="F3" s="52"/>
      <c r="G3" s="52"/>
      <c r="H3" s="52"/>
      <c r="I3" s="53"/>
      <c r="J3" s="26"/>
    </row>
    <row r="4" spans="2:10" ht="13" x14ac:dyDescent="0.25">
      <c r="B4" s="180" t="s">
        <v>118</v>
      </c>
      <c r="C4" s="179"/>
      <c r="E4" s="51" t="s">
        <v>2</v>
      </c>
      <c r="F4" s="52"/>
      <c r="G4" s="52"/>
      <c r="H4" s="52"/>
      <c r="I4" s="53" t="s">
        <v>26</v>
      </c>
      <c r="J4" s="26"/>
    </row>
    <row r="5" spans="2:10" ht="13" x14ac:dyDescent="0.25">
      <c r="B5" s="181" t="s">
        <v>128</v>
      </c>
      <c r="C5" s="179"/>
      <c r="E5" s="51" t="s">
        <v>3</v>
      </c>
      <c r="F5" s="52"/>
      <c r="G5" s="52"/>
      <c r="H5" s="52"/>
      <c r="I5" s="53" t="s">
        <v>27</v>
      </c>
      <c r="J5" s="26"/>
    </row>
    <row r="6" spans="2:10" ht="13" x14ac:dyDescent="0.25">
      <c r="B6" s="181"/>
      <c r="C6" s="179"/>
      <c r="E6" s="51"/>
      <c r="F6" s="52"/>
      <c r="G6" s="52"/>
      <c r="H6" s="52"/>
      <c r="I6" s="53"/>
      <c r="J6" s="26"/>
    </row>
    <row r="7" spans="2:10" ht="13" x14ac:dyDescent="0.3">
      <c r="B7" s="54"/>
      <c r="C7" s="55"/>
      <c r="E7" s="51" t="s">
        <v>57</v>
      </c>
      <c r="F7" s="52"/>
      <c r="G7" s="52"/>
      <c r="H7" s="52"/>
      <c r="I7" s="53"/>
      <c r="J7" s="26"/>
    </row>
    <row r="8" spans="2:10" ht="13" x14ac:dyDescent="0.3">
      <c r="B8" s="56" t="s">
        <v>4</v>
      </c>
      <c r="C8" s="4"/>
      <c r="E8" s="51" t="s">
        <v>7</v>
      </c>
      <c r="F8" s="52"/>
      <c r="G8" s="52"/>
      <c r="H8" s="52"/>
      <c r="I8" s="220" t="s">
        <v>119</v>
      </c>
      <c r="J8" s="26"/>
    </row>
    <row r="9" spans="2:10" ht="15" customHeight="1" thickBot="1" x14ac:dyDescent="0.35">
      <c r="B9" s="57" t="s">
        <v>6</v>
      </c>
      <c r="C9" s="5"/>
      <c r="E9" s="51" t="s">
        <v>5</v>
      </c>
      <c r="F9" s="52"/>
      <c r="G9" s="52"/>
      <c r="H9" s="52"/>
      <c r="I9" s="220" t="s">
        <v>119</v>
      </c>
      <c r="J9" s="26"/>
    </row>
    <row r="10" spans="2:10" ht="13" thickBot="1" x14ac:dyDescent="0.3">
      <c r="E10" s="58"/>
      <c r="F10" s="59"/>
      <c r="G10" s="59"/>
      <c r="H10" s="59"/>
      <c r="I10" s="53"/>
      <c r="J10" s="26"/>
    </row>
    <row r="11" spans="2:10" ht="13" x14ac:dyDescent="0.3">
      <c r="B11" s="60" t="s">
        <v>8</v>
      </c>
      <c r="C11" s="61"/>
      <c r="E11" s="58" t="s">
        <v>76</v>
      </c>
      <c r="F11" s="59"/>
      <c r="G11" s="59"/>
      <c r="H11" s="59"/>
      <c r="I11" s="53"/>
      <c r="J11" s="26"/>
    </row>
    <row r="12" spans="2:10" ht="13" thickBot="1" x14ac:dyDescent="0.3">
      <c r="B12" s="62" t="s">
        <v>29</v>
      </c>
      <c r="C12" s="63">
        <v>60000</v>
      </c>
      <c r="D12" s="64"/>
      <c r="E12" s="65" t="s">
        <v>84</v>
      </c>
      <c r="F12" s="66"/>
      <c r="G12" s="66"/>
      <c r="H12" s="66"/>
      <c r="I12" s="67"/>
      <c r="J12" s="26"/>
    </row>
    <row r="13" spans="2:10" x14ac:dyDescent="0.25">
      <c r="B13" s="68" t="s">
        <v>30</v>
      </c>
      <c r="C13" s="69">
        <v>43</v>
      </c>
      <c r="J13" s="26"/>
    </row>
    <row r="14" spans="2:10" ht="13" thickBot="1" x14ac:dyDescent="0.3">
      <c r="B14" s="70" t="s">
        <v>62</v>
      </c>
      <c r="C14" s="71">
        <v>4</v>
      </c>
      <c r="J14" s="26"/>
    </row>
    <row r="15" spans="2:10" ht="13" thickBot="1" x14ac:dyDescent="0.3">
      <c r="B15" s="72" t="s">
        <v>63</v>
      </c>
      <c r="C15" s="73">
        <v>96</v>
      </c>
      <c r="D15" s="182">
        <v>144</v>
      </c>
      <c r="E15" s="183">
        <v>160</v>
      </c>
      <c r="F15" s="184">
        <v>192</v>
      </c>
      <c r="J15" s="26"/>
    </row>
    <row r="16" spans="2:10" ht="13" thickBot="1" x14ac:dyDescent="0.3">
      <c r="J16" s="26"/>
    </row>
    <row r="17" spans="1:24" s="81" customFormat="1" ht="13" x14ac:dyDescent="0.35">
      <c r="A17" s="77"/>
      <c r="B17" s="78" t="s">
        <v>74</v>
      </c>
      <c r="C17" s="79" t="s">
        <v>61</v>
      </c>
      <c r="D17" s="80"/>
      <c r="E17" s="80"/>
      <c r="F17" s="77"/>
      <c r="G17" s="77"/>
      <c r="H17" s="77"/>
      <c r="I17" s="77"/>
      <c r="J17" s="185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spans="1:24" s="81" customFormat="1" x14ac:dyDescent="0.35">
      <c r="A18" s="77"/>
      <c r="B18" s="82" t="s">
        <v>31</v>
      </c>
      <c r="C18" s="83">
        <v>4</v>
      </c>
      <c r="D18" s="84"/>
      <c r="E18" s="80"/>
      <c r="F18" s="77"/>
      <c r="G18" s="77"/>
      <c r="H18" s="77"/>
      <c r="I18" s="77"/>
      <c r="J18" s="185"/>
      <c r="K18" s="77"/>
      <c r="L18" s="77"/>
      <c r="M18" s="77"/>
      <c r="N18" s="77"/>
      <c r="O18" s="77"/>
      <c r="P18" s="77"/>
      <c r="Q18" s="77"/>
      <c r="R18" s="77"/>
      <c r="S18" s="77"/>
    </row>
    <row r="19" spans="1:24" s="81" customFormat="1" x14ac:dyDescent="0.25">
      <c r="A19" s="77"/>
      <c r="B19" s="85" t="s">
        <v>81</v>
      </c>
      <c r="C19" s="1">
        <v>0</v>
      </c>
      <c r="D19" s="84"/>
      <c r="E19" s="80"/>
      <c r="F19" s="77"/>
      <c r="G19" s="77"/>
      <c r="H19" s="77"/>
      <c r="I19" s="77"/>
      <c r="J19" s="185"/>
      <c r="K19" s="77"/>
      <c r="L19" s="77"/>
      <c r="M19" s="77"/>
      <c r="N19" s="77"/>
      <c r="O19" s="77"/>
      <c r="P19" s="77"/>
      <c r="Q19" s="77"/>
      <c r="R19" s="77"/>
      <c r="S19" s="77"/>
    </row>
    <row r="20" spans="1:24" s="81" customFormat="1" x14ac:dyDescent="0.35">
      <c r="A20" s="77"/>
      <c r="B20" s="82" t="s">
        <v>80</v>
      </c>
      <c r="C20" s="2">
        <v>0</v>
      </c>
      <c r="D20" s="3"/>
      <c r="E20" s="80"/>
      <c r="F20" s="77"/>
      <c r="G20" s="77"/>
      <c r="H20" s="77"/>
      <c r="I20" s="77"/>
      <c r="J20" s="185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1:24" s="81" customFormat="1" ht="13" x14ac:dyDescent="0.35">
      <c r="A21" s="77"/>
      <c r="B21" s="86" t="s">
        <v>32</v>
      </c>
      <c r="C21" s="186">
        <f>C19+((C20)/1000)*C12</f>
        <v>0</v>
      </c>
      <c r="D21" s="3"/>
      <c r="E21" s="80"/>
      <c r="F21" s="77"/>
      <c r="G21" s="77"/>
      <c r="H21" s="77"/>
      <c r="I21" s="77"/>
      <c r="J21" s="185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1:24" s="81" customFormat="1" ht="13" thickBot="1" x14ac:dyDescent="0.4">
      <c r="A22" s="77"/>
      <c r="B22" s="187" t="s">
        <v>34</v>
      </c>
      <c r="C22" s="24">
        <v>0</v>
      </c>
      <c r="D22" s="80"/>
      <c r="E22" s="80"/>
      <c r="F22" s="77"/>
      <c r="G22" s="77"/>
      <c r="H22" s="77"/>
      <c r="I22" s="77"/>
      <c r="J22" s="185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spans="1:24" ht="13" thickBot="1" x14ac:dyDescent="0.3">
      <c r="J23" s="26"/>
    </row>
    <row r="24" spans="1:24" ht="13" x14ac:dyDescent="0.3">
      <c r="B24" s="89" t="s">
        <v>75</v>
      </c>
      <c r="C24" s="90"/>
      <c r="D24" s="91"/>
      <c r="E24" s="92"/>
      <c r="F24" s="188"/>
      <c r="G24" s="189"/>
      <c r="H24" s="46"/>
      <c r="K24" s="26"/>
    </row>
    <row r="25" spans="1:24" x14ac:dyDescent="0.25">
      <c r="B25" s="85" t="s">
        <v>35</v>
      </c>
      <c r="C25" s="94">
        <v>88</v>
      </c>
      <c r="D25" s="94">
        <v>96</v>
      </c>
      <c r="E25" s="95">
        <v>144</v>
      </c>
      <c r="F25" s="130">
        <v>160</v>
      </c>
      <c r="G25" s="190">
        <v>192</v>
      </c>
      <c r="H25" s="46"/>
      <c r="K25" s="26"/>
    </row>
    <row r="26" spans="1:24" x14ac:dyDescent="0.25">
      <c r="B26" s="85" t="s">
        <v>81</v>
      </c>
      <c r="C26" s="6">
        <v>0</v>
      </c>
      <c r="D26" s="6">
        <v>0</v>
      </c>
      <c r="E26" s="29">
        <v>0</v>
      </c>
      <c r="F26" s="37">
        <v>0</v>
      </c>
      <c r="G26" s="34">
        <v>0</v>
      </c>
      <c r="H26" s="46"/>
      <c r="K26" s="26"/>
    </row>
    <row r="27" spans="1:24" x14ac:dyDescent="0.25">
      <c r="B27" s="85" t="s">
        <v>80</v>
      </c>
      <c r="C27" s="9">
        <v>0</v>
      </c>
      <c r="D27" s="9">
        <v>0</v>
      </c>
      <c r="E27" s="30">
        <v>0</v>
      </c>
      <c r="F27" s="38">
        <v>0</v>
      </c>
      <c r="G27" s="35">
        <v>0</v>
      </c>
      <c r="H27" s="46"/>
      <c r="K27" s="26"/>
    </row>
    <row r="28" spans="1:24" ht="13" x14ac:dyDescent="0.3">
      <c r="B28" s="97" t="s">
        <v>36</v>
      </c>
      <c r="C28" s="10">
        <f>C26+((C27)/1000)*$C$12</f>
        <v>0</v>
      </c>
      <c r="D28" s="10">
        <f>D26+((D27)/1000)*$C$12</f>
        <v>0</v>
      </c>
      <c r="E28" s="31">
        <f>E26+((E27)/1000)*$C$12</f>
        <v>0</v>
      </c>
      <c r="F28" s="191">
        <f>F26+((F27)/1000)*$C$12</f>
        <v>0</v>
      </c>
      <c r="G28" s="36">
        <f>G26+((G27)/1000)*$C$12</f>
        <v>0</v>
      </c>
      <c r="H28" s="46"/>
      <c r="K28" s="26"/>
    </row>
    <row r="29" spans="1:24" ht="13" x14ac:dyDescent="0.3">
      <c r="B29" s="97"/>
      <c r="C29" s="99"/>
      <c r="D29" s="99"/>
      <c r="E29" s="100"/>
      <c r="F29" s="192"/>
      <c r="G29" s="193"/>
      <c r="H29" s="46"/>
      <c r="K29" s="26"/>
    </row>
    <row r="30" spans="1:24" x14ac:dyDescent="0.25">
      <c r="B30" s="85" t="s">
        <v>33</v>
      </c>
      <c r="C30" s="94"/>
      <c r="D30" s="94">
        <v>33</v>
      </c>
      <c r="E30" s="95">
        <v>8</v>
      </c>
      <c r="F30" s="130">
        <v>1</v>
      </c>
      <c r="G30" s="190">
        <v>1</v>
      </c>
      <c r="H30" s="46"/>
      <c r="K30" s="26"/>
    </row>
    <row r="31" spans="1:24" ht="13.5" thickBot="1" x14ac:dyDescent="0.35">
      <c r="B31" s="102" t="s">
        <v>37</v>
      </c>
      <c r="C31" s="176">
        <f>SUM(C28*C30)</f>
        <v>0</v>
      </c>
      <c r="D31" s="103">
        <f>SUM(D28*D30)</f>
        <v>0</v>
      </c>
      <c r="E31" s="104">
        <f>SUM(E28*E30)</f>
        <v>0</v>
      </c>
      <c r="F31" s="194">
        <f>SUM(F28*F30)</f>
        <v>0</v>
      </c>
      <c r="G31" s="195">
        <f>SUM(G28*G30)</f>
        <v>0</v>
      </c>
      <c r="H31" s="46"/>
      <c r="K31" s="26"/>
    </row>
    <row r="32" spans="1:24" x14ac:dyDescent="0.25">
      <c r="B32" s="106" t="s">
        <v>78</v>
      </c>
      <c r="J32" s="26"/>
    </row>
    <row r="33" spans="1:11" ht="13" thickBot="1" x14ac:dyDescent="0.3">
      <c r="J33" s="26"/>
    </row>
    <row r="34" spans="1:11" s="112" customFormat="1" ht="13" customHeight="1" x14ac:dyDescent="0.3">
      <c r="A34" s="46"/>
      <c r="B34" s="89" t="s">
        <v>82</v>
      </c>
      <c r="C34" s="107"/>
      <c r="D34" s="47"/>
      <c r="E34" s="46"/>
      <c r="F34" s="46"/>
      <c r="G34" s="127" t="s">
        <v>85</v>
      </c>
      <c r="H34" s="196"/>
      <c r="I34" s="196"/>
      <c r="J34" s="197"/>
      <c r="K34" s="198"/>
    </row>
    <row r="35" spans="1:11" s="112" customFormat="1" ht="13" customHeight="1" x14ac:dyDescent="0.3">
      <c r="A35" s="46"/>
      <c r="B35" s="199"/>
      <c r="C35" s="200"/>
      <c r="D35" s="47"/>
      <c r="E35" s="46"/>
      <c r="F35" s="46"/>
      <c r="G35" s="201"/>
      <c r="H35" s="46"/>
      <c r="I35" s="202" t="s">
        <v>125</v>
      </c>
      <c r="J35" s="203" t="s">
        <v>126</v>
      </c>
      <c r="K35" s="204"/>
    </row>
    <row r="36" spans="1:11" s="112" customFormat="1" x14ac:dyDescent="0.25">
      <c r="A36" s="46"/>
      <c r="B36" s="85" t="s">
        <v>35</v>
      </c>
      <c r="C36" s="71">
        <v>4</v>
      </c>
      <c r="D36" s="47"/>
      <c r="E36" s="46"/>
      <c r="F36" s="46"/>
      <c r="G36" s="296" t="s">
        <v>86</v>
      </c>
      <c r="H36" s="297"/>
      <c r="I36" s="205">
        <v>115</v>
      </c>
      <c r="J36" s="221"/>
      <c r="K36" s="131"/>
    </row>
    <row r="37" spans="1:11" s="112" customFormat="1" ht="13" customHeight="1" x14ac:dyDescent="0.25">
      <c r="A37" s="46"/>
      <c r="B37" s="85" t="s">
        <v>100</v>
      </c>
      <c r="C37" s="13"/>
      <c r="D37" s="46"/>
      <c r="E37" s="46"/>
      <c r="G37" s="296" t="s">
        <v>87</v>
      </c>
      <c r="H37" s="297"/>
      <c r="I37" s="205" t="s">
        <v>91</v>
      </c>
      <c r="J37" s="221"/>
      <c r="K37" s="131"/>
    </row>
    <row r="38" spans="1:11" s="112" customFormat="1" ht="13" customHeight="1" x14ac:dyDescent="0.25">
      <c r="A38" s="46"/>
      <c r="B38" s="85" t="s">
        <v>101</v>
      </c>
      <c r="C38" s="13"/>
      <c r="D38" s="47"/>
      <c r="E38" s="46"/>
      <c r="F38" s="46"/>
      <c r="G38" s="296" t="s">
        <v>88</v>
      </c>
      <c r="H38" s="297"/>
      <c r="I38" s="205" t="s">
        <v>92</v>
      </c>
      <c r="J38" s="221"/>
      <c r="K38" s="131"/>
    </row>
    <row r="39" spans="1:11" s="112" customFormat="1" ht="13" customHeight="1" x14ac:dyDescent="0.25">
      <c r="A39" s="46"/>
      <c r="B39" s="116" t="s">
        <v>99</v>
      </c>
      <c r="C39" s="13"/>
      <c r="E39" s="46"/>
      <c r="F39" s="46"/>
      <c r="G39" s="296" t="s">
        <v>89</v>
      </c>
      <c r="H39" s="297"/>
      <c r="I39" s="205" t="s">
        <v>93</v>
      </c>
      <c r="J39" s="221"/>
      <c r="K39" s="131"/>
    </row>
    <row r="40" spans="1:11" s="117" customFormat="1" ht="14" customHeight="1" thickBot="1" x14ac:dyDescent="0.3">
      <c r="B40" s="118" t="s">
        <v>112</v>
      </c>
      <c r="C40" s="14">
        <v>0</v>
      </c>
      <c r="D40" s="46"/>
      <c r="G40" s="298" t="s">
        <v>90</v>
      </c>
      <c r="H40" s="299"/>
      <c r="I40" s="206" t="s">
        <v>94</v>
      </c>
      <c r="J40" s="222"/>
      <c r="K40" s="131"/>
    </row>
    <row r="41" spans="1:11" s="117" customFormat="1" ht="14" customHeight="1" thickBot="1" x14ac:dyDescent="0.3">
      <c r="B41" s="121" t="s">
        <v>97</v>
      </c>
      <c r="C41" s="14">
        <v>0</v>
      </c>
      <c r="D41" s="47"/>
      <c r="H41" s="122"/>
      <c r="J41" s="207"/>
      <c r="K41" s="208"/>
    </row>
    <row r="42" spans="1:11" s="117" customFormat="1" ht="16" customHeight="1" thickBot="1" x14ac:dyDescent="0.35">
      <c r="B42" s="102" t="s">
        <v>129</v>
      </c>
      <c r="C42" s="124">
        <f>(C37*C40)+((C38/1000)*C12*C40)+C41</f>
        <v>0</v>
      </c>
      <c r="D42" s="47"/>
      <c r="E42" s="47"/>
      <c r="G42" s="127" t="s">
        <v>95</v>
      </c>
      <c r="H42" s="196"/>
      <c r="I42" s="196"/>
      <c r="J42" s="197"/>
      <c r="K42" s="198"/>
    </row>
    <row r="43" spans="1:11" s="117" customFormat="1" ht="13" x14ac:dyDescent="0.25">
      <c r="D43" s="47"/>
      <c r="E43" s="47"/>
      <c r="G43" s="201"/>
      <c r="H43" s="46"/>
      <c r="I43" s="202" t="s">
        <v>125</v>
      </c>
      <c r="J43" s="203" t="s">
        <v>126</v>
      </c>
      <c r="K43" s="204"/>
    </row>
    <row r="44" spans="1:11" s="117" customFormat="1" x14ac:dyDescent="0.25">
      <c r="D44" s="47"/>
      <c r="E44" s="47"/>
      <c r="G44" s="292" t="s">
        <v>86</v>
      </c>
      <c r="H44" s="293"/>
      <c r="I44" s="205" t="s">
        <v>124</v>
      </c>
      <c r="J44" s="221"/>
      <c r="K44" s="131"/>
    </row>
    <row r="45" spans="1:11" s="117" customFormat="1" x14ac:dyDescent="0.25">
      <c r="D45" s="47"/>
      <c r="E45" s="47"/>
      <c r="G45" s="292" t="s">
        <v>87</v>
      </c>
      <c r="H45" s="293"/>
      <c r="I45" s="205">
        <v>80</v>
      </c>
      <c r="J45" s="221"/>
      <c r="K45" s="131"/>
    </row>
    <row r="46" spans="1:11" s="117" customFormat="1" x14ac:dyDescent="0.25">
      <c r="D46" s="47"/>
      <c r="E46" s="47"/>
      <c r="G46" s="292" t="s">
        <v>88</v>
      </c>
      <c r="H46" s="293"/>
      <c r="I46" s="205">
        <v>92</v>
      </c>
      <c r="J46" s="221"/>
      <c r="K46" s="131"/>
    </row>
    <row r="47" spans="1:11" s="117" customFormat="1" x14ac:dyDescent="0.25">
      <c r="D47" s="47"/>
      <c r="E47" s="47"/>
      <c r="G47" s="292" t="s">
        <v>89</v>
      </c>
      <c r="H47" s="293"/>
      <c r="I47" s="205" t="s">
        <v>122</v>
      </c>
      <c r="J47" s="221"/>
      <c r="K47" s="131"/>
    </row>
    <row r="48" spans="1:11" s="117" customFormat="1" ht="13" thickBot="1" x14ac:dyDescent="0.3">
      <c r="D48" s="47"/>
      <c r="E48" s="47"/>
      <c r="G48" s="298" t="s">
        <v>90</v>
      </c>
      <c r="H48" s="299"/>
      <c r="I48" s="137" t="s">
        <v>138</v>
      </c>
      <c r="J48" s="222"/>
      <c r="K48" s="131"/>
    </row>
    <row r="49" spans="1:14" s="117" customFormat="1" ht="13" thickBot="1" x14ac:dyDescent="0.3">
      <c r="D49" s="47"/>
      <c r="E49" s="47"/>
      <c r="I49" s="108"/>
      <c r="J49" s="209"/>
      <c r="K49" s="108"/>
    </row>
    <row r="50" spans="1:14" s="112" customFormat="1" ht="13" customHeight="1" x14ac:dyDescent="0.3">
      <c r="A50" s="46"/>
      <c r="B50" s="89" t="s">
        <v>83</v>
      </c>
      <c r="C50" s="91"/>
      <c r="D50" s="126"/>
      <c r="E50" s="91"/>
      <c r="F50" s="92"/>
      <c r="G50" s="188"/>
      <c r="H50" s="189"/>
      <c r="I50" s="47"/>
      <c r="J50" s="46"/>
      <c r="K50" s="26"/>
      <c r="L50" s="46"/>
      <c r="M50" s="46"/>
    </row>
    <row r="51" spans="1:14" s="112" customFormat="1" x14ac:dyDescent="0.25">
      <c r="A51" s="46"/>
      <c r="B51" s="85" t="s">
        <v>77</v>
      </c>
      <c r="C51" s="99" t="s">
        <v>114</v>
      </c>
      <c r="D51" s="94">
        <v>88</v>
      </c>
      <c r="E51" s="94">
        <v>96</v>
      </c>
      <c r="F51" s="95">
        <v>144</v>
      </c>
      <c r="G51" s="130">
        <v>160</v>
      </c>
      <c r="H51" s="190">
        <v>192</v>
      </c>
      <c r="I51" s="47"/>
      <c r="J51" s="46"/>
      <c r="K51" s="26"/>
      <c r="L51" s="46"/>
    </row>
    <row r="52" spans="1:14" s="112" customFormat="1" x14ac:dyDescent="0.25">
      <c r="A52" s="46"/>
      <c r="B52" s="85" t="s">
        <v>100</v>
      </c>
      <c r="C52" s="99"/>
      <c r="D52" s="12"/>
      <c r="E52" s="12"/>
      <c r="F52" s="32"/>
      <c r="G52" s="41"/>
      <c r="H52" s="39"/>
      <c r="I52" s="47"/>
      <c r="J52" s="46"/>
      <c r="K52" s="26"/>
      <c r="L52" s="46"/>
    </row>
    <row r="53" spans="1:14" s="117" customFormat="1" x14ac:dyDescent="0.25">
      <c r="B53" s="85" t="s">
        <v>101</v>
      </c>
      <c r="C53" s="99"/>
      <c r="D53" s="12"/>
      <c r="E53" s="12"/>
      <c r="F53" s="32"/>
      <c r="G53" s="41"/>
      <c r="H53" s="39"/>
      <c r="I53" s="47"/>
      <c r="K53" s="125"/>
    </row>
    <row r="54" spans="1:14" s="112" customFormat="1" x14ac:dyDescent="0.25">
      <c r="A54" s="46"/>
      <c r="B54" s="118" t="s">
        <v>112</v>
      </c>
      <c r="C54" s="15">
        <v>0</v>
      </c>
      <c r="D54" s="132"/>
      <c r="E54" s="133"/>
      <c r="F54" s="210"/>
      <c r="G54" s="134"/>
      <c r="H54" s="211"/>
      <c r="I54" s="46"/>
      <c r="J54" s="46"/>
      <c r="K54" s="26"/>
      <c r="L54" s="46"/>
    </row>
    <row r="55" spans="1:14" s="117" customFormat="1" x14ac:dyDescent="0.25">
      <c r="B55" s="85" t="s">
        <v>98</v>
      </c>
      <c r="C55" s="136"/>
      <c r="D55" s="23">
        <v>0</v>
      </c>
      <c r="E55" s="23">
        <v>0</v>
      </c>
      <c r="F55" s="33">
        <v>0</v>
      </c>
      <c r="G55" s="42">
        <v>0</v>
      </c>
      <c r="H55" s="40">
        <v>0</v>
      </c>
      <c r="I55" s="47"/>
      <c r="K55" s="125"/>
    </row>
    <row r="56" spans="1:14" s="117" customFormat="1" ht="13" x14ac:dyDescent="0.25">
      <c r="B56" s="138" t="s">
        <v>130</v>
      </c>
      <c r="C56" s="99"/>
      <c r="D56" s="10">
        <f>(D52*$C$54)+(($C$12/1000)*D53*$C$54)</f>
        <v>0</v>
      </c>
      <c r="E56" s="10">
        <f>(E52*$C$54)+(($C$12/1000)*E53*$C$54)</f>
        <v>0</v>
      </c>
      <c r="F56" s="31">
        <f>(F52*$C$54)+(($C$12/1000)*F53*$C$54)</f>
        <v>0</v>
      </c>
      <c r="G56" s="191">
        <f>(G52*$C$54)+(($C$12/1000)*G53*$C$54)</f>
        <v>0</v>
      </c>
      <c r="H56" s="36">
        <f>(H52*$C$54)+(($C$12/1000)*H53*$C$54)</f>
        <v>0</v>
      </c>
      <c r="I56" s="47"/>
      <c r="K56" s="125"/>
    </row>
    <row r="57" spans="1:14" s="117" customFormat="1" ht="13" x14ac:dyDescent="0.25">
      <c r="B57" s="142"/>
      <c r="C57" s="143"/>
      <c r="D57" s="144"/>
      <c r="E57" s="143"/>
      <c r="F57" s="212"/>
      <c r="G57" s="145"/>
      <c r="H57" s="213"/>
      <c r="I57" s="147"/>
      <c r="K57" s="125"/>
    </row>
    <row r="58" spans="1:14" s="117" customFormat="1" x14ac:dyDescent="0.25">
      <c r="B58" s="148" t="s">
        <v>33</v>
      </c>
      <c r="C58" s="99"/>
      <c r="D58" s="149"/>
      <c r="E58" s="94">
        <v>33</v>
      </c>
      <c r="F58" s="95">
        <v>8</v>
      </c>
      <c r="G58" s="130">
        <v>1</v>
      </c>
      <c r="H58" s="190">
        <v>1</v>
      </c>
      <c r="I58" s="147"/>
      <c r="K58" s="125"/>
    </row>
    <row r="59" spans="1:14" s="117" customFormat="1" ht="13.5" thickBot="1" x14ac:dyDescent="0.3">
      <c r="B59" s="150" t="s">
        <v>131</v>
      </c>
      <c r="C59" s="151"/>
      <c r="D59" s="16">
        <f>D56+D55</f>
        <v>0</v>
      </c>
      <c r="E59" s="153">
        <f>E56*E58+E55</f>
        <v>0</v>
      </c>
      <c r="F59" s="214">
        <f>F56*F58+F55</f>
        <v>0</v>
      </c>
      <c r="G59" s="154">
        <f>G56*G58+G55</f>
        <v>0</v>
      </c>
      <c r="H59" s="215">
        <f>H56*H58+H55</f>
        <v>0</v>
      </c>
      <c r="I59" s="147"/>
      <c r="K59" s="125"/>
    </row>
    <row r="60" spans="1:14" s="117" customFormat="1" ht="13" thickBot="1" x14ac:dyDescent="0.3">
      <c r="B60" s="156"/>
      <c r="C60" s="147"/>
      <c r="D60" s="147"/>
      <c r="E60" s="147"/>
      <c r="F60" s="147"/>
      <c r="G60" s="147"/>
      <c r="H60" s="147"/>
      <c r="J60" s="125"/>
    </row>
    <row r="61" spans="1:14" s="112" customFormat="1" ht="13" x14ac:dyDescent="0.3">
      <c r="A61" s="157"/>
      <c r="B61" s="89" t="s">
        <v>55</v>
      </c>
      <c r="C61" s="158" t="s">
        <v>61</v>
      </c>
      <c r="D61" s="47"/>
      <c r="E61" s="47"/>
      <c r="F61" s="47"/>
      <c r="G61" s="47"/>
      <c r="H61" s="46"/>
      <c r="I61" s="46"/>
      <c r="J61" s="26"/>
      <c r="K61" s="46"/>
      <c r="L61" s="46"/>
    </row>
    <row r="62" spans="1:14" s="112" customFormat="1" ht="25" x14ac:dyDescent="0.25">
      <c r="A62" s="157"/>
      <c r="B62" s="159" t="s">
        <v>102</v>
      </c>
      <c r="C62" s="8">
        <v>0</v>
      </c>
      <c r="D62" s="160"/>
      <c r="E62" s="47"/>
      <c r="F62" s="47"/>
      <c r="G62" s="47"/>
      <c r="H62" s="46"/>
      <c r="I62" s="46"/>
      <c r="J62" s="26"/>
      <c r="K62" s="46"/>
      <c r="L62" s="46"/>
    </row>
    <row r="63" spans="1:14" s="112" customFormat="1" x14ac:dyDescent="0.25">
      <c r="A63" s="157"/>
      <c r="B63" s="85" t="s">
        <v>135</v>
      </c>
      <c r="C63" s="8">
        <v>0</v>
      </c>
      <c r="D63" s="160"/>
      <c r="E63" s="47"/>
      <c r="F63" s="47"/>
      <c r="G63" s="47"/>
      <c r="H63" s="46"/>
      <c r="I63" s="46"/>
      <c r="J63" s="26"/>
      <c r="K63" s="46"/>
      <c r="L63" s="46"/>
      <c r="M63" s="46"/>
      <c r="N63" s="46"/>
    </row>
    <row r="64" spans="1:14" s="112" customFormat="1" x14ac:dyDescent="0.25">
      <c r="A64" s="157"/>
      <c r="B64" s="85" t="s">
        <v>24</v>
      </c>
      <c r="C64" s="8">
        <v>0</v>
      </c>
      <c r="D64" s="160"/>
      <c r="E64" s="47"/>
      <c r="F64" s="47"/>
      <c r="G64" s="47"/>
      <c r="H64" s="46"/>
      <c r="I64" s="46"/>
      <c r="J64" s="26"/>
      <c r="K64" s="46"/>
      <c r="L64" s="46"/>
      <c r="M64" s="46"/>
      <c r="N64" s="46"/>
    </row>
    <row r="65" spans="1:14" s="112" customFormat="1" x14ac:dyDescent="0.25">
      <c r="A65" s="157"/>
      <c r="B65" s="85" t="s">
        <v>136</v>
      </c>
      <c r="C65" s="8">
        <v>0</v>
      </c>
      <c r="D65" s="160"/>
      <c r="E65" s="47"/>
      <c r="F65" s="47"/>
      <c r="G65" s="47"/>
      <c r="H65" s="46"/>
      <c r="I65" s="46"/>
      <c r="J65" s="26"/>
      <c r="K65" s="46"/>
      <c r="L65" s="46"/>
      <c r="M65" s="46"/>
      <c r="N65" s="46"/>
    </row>
    <row r="66" spans="1:14" s="112" customFormat="1" x14ac:dyDescent="0.25">
      <c r="A66" s="46"/>
      <c r="B66" s="85" t="s">
        <v>103</v>
      </c>
      <c r="C66" s="8">
        <v>0</v>
      </c>
      <c r="D66" s="160"/>
      <c r="E66" s="47"/>
      <c r="F66" s="47"/>
      <c r="G66" s="47"/>
      <c r="H66" s="46"/>
      <c r="I66" s="46"/>
      <c r="J66" s="26"/>
      <c r="K66" s="46"/>
      <c r="L66" s="46"/>
      <c r="M66" s="46"/>
      <c r="N66" s="46"/>
    </row>
    <row r="67" spans="1:14" s="112" customFormat="1" x14ac:dyDescent="0.25">
      <c r="A67" s="46"/>
      <c r="B67" s="85" t="s">
        <v>25</v>
      </c>
      <c r="C67" s="8">
        <v>0</v>
      </c>
      <c r="D67" s="160"/>
      <c r="E67" s="47"/>
      <c r="F67" s="47"/>
      <c r="G67" s="47"/>
      <c r="H67" s="47"/>
      <c r="I67" s="46"/>
      <c r="J67" s="26"/>
      <c r="K67" s="46"/>
      <c r="L67" s="46"/>
      <c r="M67" s="46"/>
      <c r="N67" s="46"/>
    </row>
    <row r="68" spans="1:14" s="112" customFormat="1" ht="13.5" thickBot="1" x14ac:dyDescent="0.35">
      <c r="A68" s="157"/>
      <c r="B68" s="102" t="s">
        <v>60</v>
      </c>
      <c r="C68" s="161">
        <f>SUM(C62/1000*C12)+C63+C64+C65+C66+C67</f>
        <v>0</v>
      </c>
      <c r="D68" s="160"/>
      <c r="E68" s="47"/>
      <c r="F68" s="47"/>
      <c r="G68" s="47"/>
      <c r="H68" s="47"/>
      <c r="I68" s="46"/>
      <c r="J68" s="26"/>
      <c r="K68" s="46"/>
      <c r="L68" s="46"/>
      <c r="M68" s="46"/>
      <c r="N68" s="46"/>
    </row>
    <row r="69" spans="1:14" s="112" customFormat="1" ht="13" thickBot="1" x14ac:dyDescent="0.3">
      <c r="A69" s="46"/>
      <c r="B69" s="108"/>
      <c r="C69" s="47"/>
      <c r="D69" s="47"/>
      <c r="E69" s="47"/>
      <c r="F69" s="47"/>
      <c r="G69" s="47"/>
      <c r="H69" s="47"/>
      <c r="I69" s="46"/>
      <c r="J69" s="26"/>
      <c r="K69" s="46"/>
      <c r="L69" s="46"/>
      <c r="M69" s="46"/>
      <c r="N69" s="46"/>
    </row>
    <row r="70" spans="1:14" s="112" customFormat="1" ht="25" x14ac:dyDescent="0.3">
      <c r="A70" s="157"/>
      <c r="B70" s="89" t="s">
        <v>56</v>
      </c>
      <c r="C70" s="162" t="s">
        <v>133</v>
      </c>
      <c r="D70" s="163"/>
      <c r="E70" s="47"/>
      <c r="F70" s="47"/>
      <c r="G70" s="47"/>
      <c r="H70" s="47"/>
      <c r="I70" s="46"/>
      <c r="J70" s="26"/>
      <c r="K70" s="46"/>
      <c r="L70" s="46"/>
      <c r="M70" s="46"/>
      <c r="N70" s="46"/>
    </row>
    <row r="71" spans="1:14" s="112" customFormat="1" x14ac:dyDescent="0.25">
      <c r="A71" s="157"/>
      <c r="B71" s="85" t="s">
        <v>15</v>
      </c>
      <c r="C71" s="17">
        <v>0</v>
      </c>
      <c r="D71" s="160"/>
      <c r="E71" s="47"/>
      <c r="F71" s="47"/>
      <c r="G71" s="47"/>
      <c r="H71" s="47"/>
      <c r="I71" s="46"/>
      <c r="J71" s="26"/>
      <c r="K71" s="46"/>
      <c r="L71" s="46"/>
      <c r="M71" s="46"/>
      <c r="N71" s="46"/>
    </row>
    <row r="72" spans="1:14" s="112" customFormat="1" x14ac:dyDescent="0.25">
      <c r="A72" s="157"/>
      <c r="B72" s="85" t="s">
        <v>16</v>
      </c>
      <c r="C72" s="17">
        <v>0</v>
      </c>
      <c r="D72" s="160"/>
      <c r="E72" s="47"/>
      <c r="F72" s="47"/>
      <c r="G72" s="47"/>
      <c r="H72" s="47"/>
      <c r="I72" s="46"/>
      <c r="J72" s="26"/>
      <c r="K72" s="46"/>
      <c r="L72" s="46"/>
      <c r="M72" s="46"/>
      <c r="N72" s="46"/>
    </row>
    <row r="73" spans="1:14" s="112" customFormat="1" x14ac:dyDescent="0.25">
      <c r="A73" s="157"/>
      <c r="B73" s="85" t="s">
        <v>17</v>
      </c>
      <c r="C73" s="17">
        <v>0</v>
      </c>
      <c r="D73" s="160"/>
      <c r="E73" s="47"/>
      <c r="F73" s="47"/>
      <c r="G73" s="47"/>
      <c r="H73" s="47"/>
      <c r="I73" s="46"/>
      <c r="J73" s="26"/>
      <c r="K73" s="46"/>
      <c r="L73" s="46"/>
      <c r="M73" s="46"/>
      <c r="N73" s="46"/>
    </row>
    <row r="74" spans="1:14" s="112" customFormat="1" x14ac:dyDescent="0.25">
      <c r="A74" s="157"/>
      <c r="B74" s="85" t="s">
        <v>18</v>
      </c>
      <c r="C74" s="17">
        <v>0</v>
      </c>
      <c r="D74" s="160"/>
      <c r="E74" s="47"/>
      <c r="F74" s="47"/>
      <c r="G74" s="47"/>
      <c r="H74" s="47"/>
      <c r="I74" s="46"/>
      <c r="J74" s="26"/>
      <c r="K74" s="46"/>
      <c r="L74" s="46"/>
      <c r="M74" s="46"/>
      <c r="N74" s="46"/>
    </row>
    <row r="75" spans="1:14" s="112" customFormat="1" x14ac:dyDescent="0.25">
      <c r="A75" s="157"/>
      <c r="B75" s="85" t="s">
        <v>19</v>
      </c>
      <c r="C75" s="17">
        <v>0</v>
      </c>
      <c r="D75" s="160"/>
      <c r="E75" s="47"/>
      <c r="F75" s="47"/>
      <c r="G75" s="47"/>
      <c r="H75" s="47"/>
      <c r="I75" s="46"/>
      <c r="J75" s="26"/>
      <c r="K75" s="46"/>
      <c r="L75" s="46"/>
      <c r="M75" s="46"/>
      <c r="N75" s="46"/>
    </row>
    <row r="76" spans="1:14" s="112" customFormat="1" x14ac:dyDescent="0.25">
      <c r="A76" s="157"/>
      <c r="B76" s="85" t="s">
        <v>20</v>
      </c>
      <c r="C76" s="17">
        <v>0</v>
      </c>
      <c r="D76" s="160"/>
      <c r="E76" s="47"/>
      <c r="F76" s="47"/>
      <c r="G76" s="47"/>
      <c r="H76" s="47"/>
      <c r="I76" s="46"/>
      <c r="J76" s="26"/>
      <c r="K76" s="46"/>
      <c r="L76" s="46"/>
      <c r="M76" s="46"/>
      <c r="N76" s="46"/>
    </row>
    <row r="77" spans="1:14" s="112" customFormat="1" ht="13" thickBot="1" x14ac:dyDescent="0.3">
      <c r="A77" s="46"/>
      <c r="B77" s="164" t="s">
        <v>96</v>
      </c>
      <c r="C77" s="18">
        <v>0</v>
      </c>
      <c r="D77" s="160"/>
      <c r="E77" s="47"/>
      <c r="F77" s="47"/>
      <c r="G77" s="47"/>
      <c r="H77" s="47"/>
      <c r="I77" s="46"/>
      <c r="J77" s="26"/>
      <c r="K77" s="46"/>
      <c r="L77" s="46"/>
      <c r="M77" s="46"/>
      <c r="N77" s="46"/>
    </row>
    <row r="78" spans="1:14" s="112" customFormat="1" ht="13" thickBot="1" x14ac:dyDescent="0.3">
      <c r="A78" s="46"/>
      <c r="B78" s="165"/>
      <c r="C78" s="166"/>
      <c r="D78" s="160"/>
      <c r="E78" s="47"/>
      <c r="F78" s="47"/>
      <c r="G78" s="47"/>
      <c r="H78" s="47"/>
      <c r="I78" s="46"/>
      <c r="J78" s="26"/>
      <c r="K78" s="46"/>
      <c r="L78" s="46"/>
      <c r="M78" s="46"/>
      <c r="N78" s="46"/>
    </row>
    <row r="79" spans="1:14" s="112" customFormat="1" ht="25" x14ac:dyDescent="0.3">
      <c r="A79" s="157"/>
      <c r="B79" s="89" t="s">
        <v>104</v>
      </c>
      <c r="C79" s="162" t="s">
        <v>133</v>
      </c>
      <c r="D79" s="163"/>
      <c r="E79" s="47"/>
      <c r="F79" s="47"/>
      <c r="G79" s="47"/>
      <c r="H79" s="47"/>
      <c r="I79" s="46"/>
      <c r="J79" s="26"/>
      <c r="K79" s="46"/>
      <c r="L79" s="46"/>
      <c r="M79" s="46"/>
      <c r="N79" s="46"/>
    </row>
    <row r="80" spans="1:14" s="112" customFormat="1" x14ac:dyDescent="0.25">
      <c r="A80" s="157"/>
      <c r="B80" s="85" t="s">
        <v>15</v>
      </c>
      <c r="C80" s="17">
        <v>0</v>
      </c>
      <c r="D80" s="160"/>
      <c r="E80" s="47"/>
      <c r="F80" s="47"/>
      <c r="G80" s="47"/>
      <c r="H80" s="47"/>
      <c r="I80" s="46"/>
      <c r="J80" s="26"/>
      <c r="K80" s="46"/>
      <c r="L80" s="46"/>
      <c r="M80" s="46"/>
      <c r="N80" s="46"/>
    </row>
    <row r="81" spans="1:14" s="112" customFormat="1" x14ac:dyDescent="0.25">
      <c r="A81" s="157"/>
      <c r="B81" s="85" t="s">
        <v>16</v>
      </c>
      <c r="C81" s="17">
        <v>0</v>
      </c>
      <c r="D81" s="160"/>
      <c r="E81" s="47"/>
      <c r="F81" s="47"/>
      <c r="G81" s="47"/>
      <c r="H81" s="47"/>
      <c r="I81" s="46"/>
      <c r="J81" s="26"/>
      <c r="K81" s="46"/>
      <c r="L81" s="46"/>
      <c r="M81" s="46"/>
      <c r="N81" s="46"/>
    </row>
    <row r="82" spans="1:14" s="112" customFormat="1" x14ac:dyDescent="0.25">
      <c r="A82" s="157"/>
      <c r="B82" s="85" t="s">
        <v>17</v>
      </c>
      <c r="C82" s="17">
        <v>0</v>
      </c>
      <c r="D82" s="160"/>
      <c r="E82" s="47"/>
      <c r="F82" s="47"/>
      <c r="G82" s="47"/>
      <c r="H82" s="47"/>
      <c r="I82" s="46"/>
      <c r="J82" s="26"/>
      <c r="K82" s="46"/>
      <c r="L82" s="46"/>
      <c r="M82" s="46"/>
      <c r="N82" s="46"/>
    </row>
    <row r="83" spans="1:14" s="112" customFormat="1" x14ac:dyDescent="0.25">
      <c r="A83" s="157"/>
      <c r="B83" s="85" t="s">
        <v>18</v>
      </c>
      <c r="C83" s="17">
        <v>0</v>
      </c>
      <c r="D83" s="160"/>
      <c r="E83" s="47"/>
      <c r="F83" s="47"/>
      <c r="G83" s="47"/>
      <c r="H83" s="47"/>
      <c r="I83" s="46"/>
      <c r="J83" s="26"/>
      <c r="K83" s="46"/>
      <c r="L83" s="46"/>
      <c r="M83" s="46"/>
      <c r="N83" s="46"/>
    </row>
    <row r="84" spans="1:14" s="112" customFormat="1" x14ac:dyDescent="0.25">
      <c r="A84" s="157"/>
      <c r="B84" s="85" t="s">
        <v>19</v>
      </c>
      <c r="C84" s="17">
        <v>0</v>
      </c>
      <c r="D84" s="160"/>
      <c r="E84" s="47"/>
      <c r="F84" s="47"/>
      <c r="G84" s="47"/>
      <c r="H84" s="47"/>
      <c r="I84" s="46"/>
      <c r="J84" s="26"/>
      <c r="K84" s="46"/>
      <c r="L84" s="46"/>
      <c r="M84" s="46"/>
      <c r="N84" s="46"/>
    </row>
    <row r="85" spans="1:14" s="112" customFormat="1" x14ac:dyDescent="0.25">
      <c r="A85" s="157"/>
      <c r="B85" s="85" t="s">
        <v>20</v>
      </c>
      <c r="C85" s="17">
        <v>0</v>
      </c>
      <c r="D85" s="160"/>
      <c r="E85" s="47"/>
      <c r="F85" s="47"/>
      <c r="G85" s="47"/>
      <c r="H85" s="47"/>
      <c r="I85" s="46"/>
      <c r="J85" s="26"/>
      <c r="K85" s="46"/>
      <c r="L85" s="46"/>
      <c r="M85" s="46"/>
      <c r="N85" s="46"/>
    </row>
    <row r="86" spans="1:14" s="112" customFormat="1" x14ac:dyDescent="0.25">
      <c r="A86" s="157"/>
      <c r="B86" s="85" t="s">
        <v>21</v>
      </c>
      <c r="C86" s="17">
        <v>0</v>
      </c>
      <c r="D86" s="160"/>
      <c r="E86" s="47"/>
      <c r="F86" s="47"/>
      <c r="G86" s="47"/>
      <c r="H86" s="47"/>
      <c r="I86" s="46"/>
      <c r="J86" s="26"/>
      <c r="K86" s="46"/>
      <c r="L86" s="46"/>
      <c r="M86" s="46"/>
      <c r="N86" s="46"/>
    </row>
    <row r="87" spans="1:14" s="112" customFormat="1" x14ac:dyDescent="0.25">
      <c r="A87" s="157"/>
      <c r="B87" s="167" t="s">
        <v>22</v>
      </c>
      <c r="C87" s="19">
        <v>0</v>
      </c>
      <c r="D87" s="160"/>
      <c r="E87" s="47"/>
      <c r="F87" s="47"/>
      <c r="G87" s="47"/>
      <c r="H87" s="47"/>
      <c r="I87" s="46"/>
      <c r="J87" s="26"/>
      <c r="K87" s="46"/>
      <c r="L87" s="46"/>
      <c r="M87" s="46"/>
      <c r="N87" s="46"/>
    </row>
    <row r="88" spans="1:14" s="112" customFormat="1" x14ac:dyDescent="0.25">
      <c r="A88" s="46"/>
      <c r="B88" s="85" t="s">
        <v>96</v>
      </c>
      <c r="C88" s="17">
        <v>0</v>
      </c>
      <c r="D88" s="160"/>
      <c r="E88" s="47"/>
      <c r="F88" s="47"/>
      <c r="G88" s="47"/>
      <c r="H88" s="47"/>
      <c r="I88" s="46"/>
      <c r="J88" s="26"/>
      <c r="K88" s="46"/>
      <c r="L88" s="46"/>
      <c r="M88" s="46"/>
      <c r="N88" s="46"/>
    </row>
    <row r="89" spans="1:14" s="112" customFormat="1" x14ac:dyDescent="0.25">
      <c r="A89" s="46"/>
      <c r="B89" s="85" t="s">
        <v>105</v>
      </c>
      <c r="C89" s="17">
        <v>0</v>
      </c>
      <c r="D89" s="160"/>
      <c r="E89" s="47"/>
      <c r="F89" s="47"/>
      <c r="G89" s="47"/>
      <c r="H89" s="47"/>
      <c r="I89" s="46"/>
      <c r="J89" s="26"/>
      <c r="K89" s="46"/>
      <c r="L89" s="46"/>
      <c r="M89" s="46"/>
      <c r="N89" s="46"/>
    </row>
    <row r="90" spans="1:14" s="112" customFormat="1" ht="13" thickBot="1" x14ac:dyDescent="0.3">
      <c r="A90" s="46"/>
      <c r="B90" s="164" t="s">
        <v>106</v>
      </c>
      <c r="C90" s="18">
        <v>0</v>
      </c>
      <c r="D90" s="160"/>
      <c r="E90" s="47"/>
      <c r="F90" s="47"/>
      <c r="G90" s="47"/>
      <c r="H90" s="47"/>
      <c r="I90" s="46"/>
      <c r="J90" s="26"/>
      <c r="K90" s="46"/>
      <c r="L90" s="46"/>
      <c r="M90" s="46"/>
      <c r="N90" s="46"/>
    </row>
    <row r="91" spans="1:14" ht="13" thickBot="1" x14ac:dyDescent="0.3">
      <c r="B91" s="108"/>
      <c r="J91" s="26"/>
    </row>
    <row r="92" spans="1:14" s="112" customFormat="1" ht="25.5" x14ac:dyDescent="0.3">
      <c r="A92" s="157"/>
      <c r="B92" s="89" t="s">
        <v>107</v>
      </c>
      <c r="C92" s="91" t="s">
        <v>9</v>
      </c>
      <c r="D92" s="168" t="s">
        <v>14</v>
      </c>
      <c r="E92" s="47"/>
      <c r="F92" s="47"/>
      <c r="G92" s="47"/>
      <c r="H92" s="47"/>
      <c r="I92" s="46"/>
      <c r="J92" s="26"/>
      <c r="K92" s="46"/>
      <c r="L92" s="46"/>
      <c r="M92" s="46"/>
      <c r="N92" s="46"/>
    </row>
    <row r="93" spans="1:14" s="112" customFormat="1" x14ac:dyDescent="0.25">
      <c r="A93" s="157"/>
      <c r="B93" s="85" t="s">
        <v>38</v>
      </c>
      <c r="C93" s="20">
        <v>0</v>
      </c>
      <c r="D93" s="17">
        <v>0</v>
      </c>
      <c r="E93" s="47"/>
      <c r="F93" s="47"/>
      <c r="G93" s="47"/>
      <c r="H93" s="47"/>
      <c r="I93" s="46"/>
      <c r="J93" s="26"/>
      <c r="K93" s="46"/>
      <c r="L93" s="46"/>
      <c r="M93" s="46"/>
      <c r="N93" s="46"/>
    </row>
    <row r="94" spans="1:14" s="112" customFormat="1" x14ac:dyDescent="0.25">
      <c r="A94" s="157"/>
      <c r="B94" s="85" t="s">
        <v>39</v>
      </c>
      <c r="C94" s="20">
        <v>0</v>
      </c>
      <c r="D94" s="17">
        <v>0</v>
      </c>
      <c r="E94" s="47"/>
      <c r="F94" s="47"/>
      <c r="G94" s="47"/>
      <c r="H94" s="47"/>
      <c r="I94" s="46"/>
      <c r="J94" s="26"/>
      <c r="K94" s="46"/>
      <c r="L94" s="46"/>
      <c r="M94" s="46"/>
      <c r="N94" s="46"/>
    </row>
    <row r="95" spans="1:14" s="112" customFormat="1" x14ac:dyDescent="0.25">
      <c r="A95" s="157"/>
      <c r="B95" s="85" t="s">
        <v>40</v>
      </c>
      <c r="C95" s="20">
        <v>0</v>
      </c>
      <c r="D95" s="17">
        <v>0</v>
      </c>
      <c r="E95" s="47"/>
      <c r="F95" s="47"/>
      <c r="G95" s="47"/>
      <c r="H95" s="47"/>
      <c r="I95" s="46"/>
      <c r="J95" s="26"/>
      <c r="K95" s="46"/>
      <c r="L95" s="46"/>
      <c r="M95" s="46"/>
      <c r="N95" s="46"/>
    </row>
    <row r="96" spans="1:14" s="112" customFormat="1" x14ac:dyDescent="0.25">
      <c r="A96" s="157"/>
      <c r="B96" s="85" t="s">
        <v>41</v>
      </c>
      <c r="C96" s="20">
        <v>0</v>
      </c>
      <c r="D96" s="17">
        <v>0</v>
      </c>
      <c r="E96" s="47"/>
      <c r="F96" s="47"/>
      <c r="G96" s="47"/>
      <c r="H96" s="47"/>
      <c r="I96" s="46"/>
      <c r="J96" s="26"/>
      <c r="K96" s="46"/>
      <c r="L96" s="46"/>
      <c r="M96" s="46"/>
      <c r="N96" s="46"/>
    </row>
    <row r="97" spans="1:14" s="112" customFormat="1" x14ac:dyDescent="0.25">
      <c r="A97" s="157"/>
      <c r="B97" s="85" t="s">
        <v>42</v>
      </c>
      <c r="C97" s="20">
        <v>0</v>
      </c>
      <c r="D97" s="17">
        <v>0</v>
      </c>
      <c r="E97" s="47"/>
      <c r="F97" s="47"/>
      <c r="G97" s="47"/>
      <c r="H97" s="47"/>
      <c r="I97" s="46"/>
      <c r="J97" s="26"/>
      <c r="K97" s="46"/>
      <c r="L97" s="46"/>
      <c r="M97" s="46"/>
      <c r="N97" s="46"/>
    </row>
    <row r="98" spans="1:14" s="112" customFormat="1" x14ac:dyDescent="0.25">
      <c r="A98" s="157"/>
      <c r="B98" s="85" t="s">
        <v>43</v>
      </c>
      <c r="C98" s="20">
        <v>0</v>
      </c>
      <c r="D98" s="17">
        <v>0</v>
      </c>
      <c r="E98" s="47"/>
      <c r="F98" s="47"/>
      <c r="G98" s="47"/>
      <c r="H98" s="47"/>
      <c r="I98" s="46"/>
      <c r="J98" s="26"/>
      <c r="K98" s="46"/>
      <c r="L98" s="46"/>
      <c r="M98" s="46"/>
      <c r="N98" s="46"/>
    </row>
    <row r="99" spans="1:14" s="112" customFormat="1" x14ac:dyDescent="0.25">
      <c r="A99" s="157"/>
      <c r="B99" s="85" t="s">
        <v>44</v>
      </c>
      <c r="C99" s="20">
        <v>0</v>
      </c>
      <c r="D99" s="17">
        <v>0</v>
      </c>
      <c r="E99" s="47"/>
      <c r="F99" s="47"/>
      <c r="G99" s="47"/>
      <c r="H99" s="47"/>
      <c r="I99" s="46"/>
      <c r="J99" s="26"/>
      <c r="K99" s="46"/>
      <c r="L99" s="46"/>
      <c r="M99" s="46"/>
      <c r="N99" s="46"/>
    </row>
    <row r="100" spans="1:14" s="112" customFormat="1" x14ac:dyDescent="0.25">
      <c r="A100" s="157"/>
      <c r="B100" s="85" t="s">
        <v>46</v>
      </c>
      <c r="C100" s="20">
        <v>0</v>
      </c>
      <c r="D100" s="17">
        <v>0</v>
      </c>
      <c r="E100" s="47"/>
      <c r="F100" s="47"/>
      <c r="G100" s="47"/>
      <c r="H100" s="47"/>
      <c r="I100" s="46"/>
      <c r="J100" s="26"/>
      <c r="K100" s="46"/>
      <c r="L100" s="46"/>
      <c r="M100" s="46"/>
      <c r="N100" s="46"/>
    </row>
    <row r="101" spans="1:14" s="112" customFormat="1" x14ac:dyDescent="0.25">
      <c r="A101" s="157"/>
      <c r="B101" s="85" t="s">
        <v>45</v>
      </c>
      <c r="C101" s="20">
        <v>0</v>
      </c>
      <c r="D101" s="17">
        <v>0</v>
      </c>
      <c r="E101" s="47"/>
      <c r="F101" s="47"/>
      <c r="G101" s="47"/>
      <c r="H101" s="47"/>
      <c r="I101" s="46"/>
      <c r="J101" s="26"/>
      <c r="K101" s="46"/>
      <c r="L101" s="46"/>
      <c r="M101" s="46"/>
      <c r="N101" s="46"/>
    </row>
    <row r="102" spans="1:14" s="112" customFormat="1" x14ac:dyDescent="0.25">
      <c r="A102" s="157"/>
      <c r="B102" s="85" t="s">
        <v>47</v>
      </c>
      <c r="C102" s="20">
        <v>0</v>
      </c>
      <c r="D102" s="17">
        <v>0</v>
      </c>
      <c r="E102" s="47"/>
      <c r="F102" s="47"/>
      <c r="G102" s="47"/>
      <c r="H102" s="47"/>
      <c r="I102" s="46"/>
      <c r="J102" s="26"/>
      <c r="K102" s="46"/>
      <c r="L102" s="46"/>
      <c r="M102" s="46"/>
      <c r="N102" s="46"/>
    </row>
    <row r="103" spans="1:14" s="112" customFormat="1" x14ac:dyDescent="0.25">
      <c r="A103" s="157"/>
      <c r="B103" s="85" t="s">
        <v>108</v>
      </c>
      <c r="C103" s="20">
        <v>0</v>
      </c>
      <c r="D103" s="17">
        <v>0</v>
      </c>
      <c r="E103" s="47"/>
      <c r="F103" s="47"/>
      <c r="G103" s="47"/>
      <c r="H103" s="47"/>
      <c r="I103" s="46"/>
      <c r="J103" s="26"/>
      <c r="K103" s="46"/>
      <c r="L103" s="46"/>
      <c r="M103" s="46"/>
      <c r="N103" s="46"/>
    </row>
    <row r="104" spans="1:14" s="112" customFormat="1" x14ac:dyDescent="0.25">
      <c r="A104" s="157"/>
      <c r="B104" s="85" t="s">
        <v>48</v>
      </c>
      <c r="C104" s="20">
        <v>0</v>
      </c>
      <c r="D104" s="17">
        <v>0</v>
      </c>
      <c r="E104" s="47"/>
      <c r="F104" s="47"/>
      <c r="G104" s="47"/>
      <c r="H104" s="47"/>
      <c r="I104" s="46"/>
      <c r="J104" s="26"/>
      <c r="K104" s="46"/>
      <c r="L104" s="46"/>
      <c r="M104" s="46"/>
      <c r="N104" s="46"/>
    </row>
    <row r="105" spans="1:14" s="112" customFormat="1" x14ac:dyDescent="0.25">
      <c r="A105" s="157"/>
      <c r="B105" s="85" t="s">
        <v>49</v>
      </c>
      <c r="C105" s="20">
        <v>0</v>
      </c>
      <c r="D105" s="17">
        <v>0</v>
      </c>
      <c r="E105" s="47"/>
      <c r="F105" s="47"/>
      <c r="G105" s="47"/>
      <c r="H105" s="47"/>
      <c r="I105" s="46"/>
      <c r="J105" s="26"/>
      <c r="K105" s="46"/>
      <c r="L105" s="46"/>
      <c r="M105" s="46"/>
      <c r="N105" s="46"/>
    </row>
    <row r="106" spans="1:14" s="112" customFormat="1" x14ac:dyDescent="0.25">
      <c r="A106" s="157"/>
      <c r="B106" s="85" t="s">
        <v>50</v>
      </c>
      <c r="C106" s="20">
        <v>0</v>
      </c>
      <c r="D106" s="17">
        <v>0</v>
      </c>
      <c r="E106" s="47"/>
      <c r="F106" s="47"/>
      <c r="G106" s="47"/>
      <c r="H106" s="47"/>
      <c r="I106" s="46"/>
      <c r="J106" s="26"/>
      <c r="K106" s="46"/>
      <c r="L106" s="46"/>
      <c r="M106" s="46"/>
      <c r="N106" s="46"/>
    </row>
    <row r="107" spans="1:14" s="112" customFormat="1" x14ac:dyDescent="0.25">
      <c r="A107" s="157"/>
      <c r="B107" s="85" t="s">
        <v>51</v>
      </c>
      <c r="C107" s="20">
        <v>0</v>
      </c>
      <c r="D107" s="17">
        <v>0</v>
      </c>
      <c r="E107" s="47"/>
      <c r="F107" s="47"/>
      <c r="G107" s="47"/>
      <c r="H107" s="47"/>
      <c r="I107" s="46"/>
      <c r="J107" s="26"/>
      <c r="K107" s="46"/>
      <c r="L107" s="46"/>
      <c r="M107" s="46"/>
      <c r="N107" s="46"/>
    </row>
    <row r="108" spans="1:14" s="112" customFormat="1" ht="13" thickBot="1" x14ac:dyDescent="0.3">
      <c r="A108" s="157"/>
      <c r="B108" s="164" t="s">
        <v>52</v>
      </c>
      <c r="C108" s="21">
        <v>0</v>
      </c>
      <c r="D108" s="18">
        <v>0</v>
      </c>
      <c r="E108" s="47"/>
      <c r="F108" s="47"/>
      <c r="G108" s="47"/>
      <c r="H108" s="47"/>
      <c r="I108" s="46"/>
      <c r="J108" s="26"/>
      <c r="K108" s="46"/>
      <c r="L108" s="46"/>
      <c r="M108" s="46"/>
      <c r="N108" s="46"/>
    </row>
    <row r="109" spans="1:14" s="112" customFormat="1" ht="13" thickBot="1" x14ac:dyDescent="0.3">
      <c r="A109" s="157"/>
      <c r="B109" s="108"/>
      <c r="C109" s="47"/>
      <c r="D109" s="47"/>
      <c r="E109" s="47"/>
      <c r="F109" s="47"/>
      <c r="G109" s="47"/>
      <c r="H109" s="47"/>
      <c r="I109" s="46"/>
      <c r="J109" s="26"/>
      <c r="K109" s="46"/>
      <c r="L109" s="46"/>
      <c r="M109" s="46"/>
      <c r="N109" s="46"/>
    </row>
    <row r="110" spans="1:14" s="112" customFormat="1" ht="28" customHeight="1" x14ac:dyDescent="0.3">
      <c r="A110" s="46"/>
      <c r="B110" s="89" t="s">
        <v>109</v>
      </c>
      <c r="C110" s="216" t="s">
        <v>139</v>
      </c>
      <c r="D110" s="216" t="s">
        <v>140</v>
      </c>
      <c r="E110" s="216" t="s">
        <v>141</v>
      </c>
      <c r="F110" s="216" t="s">
        <v>142</v>
      </c>
      <c r="G110" s="169" t="s">
        <v>143</v>
      </c>
      <c r="H110" s="47"/>
      <c r="I110" s="46"/>
      <c r="J110" s="26"/>
      <c r="K110" s="46"/>
      <c r="L110" s="46"/>
      <c r="M110" s="46"/>
      <c r="N110" s="46"/>
    </row>
    <row r="111" spans="1:14" s="112" customFormat="1" x14ac:dyDescent="0.25">
      <c r="A111" s="46"/>
      <c r="B111" s="85" t="s">
        <v>117</v>
      </c>
      <c r="C111" s="6">
        <v>0</v>
      </c>
      <c r="D111" s="6">
        <v>0</v>
      </c>
      <c r="E111" s="6">
        <v>0</v>
      </c>
      <c r="F111" s="6">
        <v>0</v>
      </c>
      <c r="G111" s="7">
        <v>0</v>
      </c>
      <c r="H111" s="47"/>
      <c r="I111" s="46"/>
      <c r="J111" s="26"/>
      <c r="K111" s="46"/>
      <c r="L111" s="46"/>
      <c r="M111" s="46"/>
      <c r="N111" s="46"/>
    </row>
    <row r="112" spans="1:14" s="112" customFormat="1" x14ac:dyDescent="0.25">
      <c r="A112" s="46"/>
      <c r="B112" s="85" t="s">
        <v>58</v>
      </c>
      <c r="C112" s="6">
        <v>0</v>
      </c>
      <c r="D112" s="6">
        <v>0</v>
      </c>
      <c r="E112" s="6">
        <v>0</v>
      </c>
      <c r="F112" s="6">
        <v>0</v>
      </c>
      <c r="G112" s="7">
        <v>0</v>
      </c>
      <c r="H112" s="47"/>
      <c r="I112" s="46"/>
      <c r="J112" s="26"/>
      <c r="K112" s="46"/>
      <c r="L112" s="46"/>
      <c r="M112" s="46"/>
      <c r="N112" s="46"/>
    </row>
    <row r="113" spans="1:14" s="112" customFormat="1" x14ac:dyDescent="0.25">
      <c r="A113" s="46"/>
      <c r="B113" s="243" t="s">
        <v>144</v>
      </c>
      <c r="C113" s="242"/>
      <c r="D113" s="306">
        <f>(D111+D112)*D30</f>
        <v>0</v>
      </c>
      <c r="E113" s="306">
        <f t="shared" ref="E113:F113" si="0">(E111+E112)*E30</f>
        <v>0</v>
      </c>
      <c r="F113" s="306">
        <f t="shared" si="0"/>
        <v>0</v>
      </c>
      <c r="G113" s="306">
        <f>(G111+G112)*G30</f>
        <v>0</v>
      </c>
      <c r="H113" s="47"/>
      <c r="I113" s="46"/>
      <c r="J113" s="26"/>
      <c r="K113" s="46"/>
      <c r="L113" s="46"/>
      <c r="M113" s="46"/>
      <c r="N113" s="46"/>
    </row>
    <row r="114" spans="1:14" s="112" customFormat="1" ht="13.5" thickBot="1" x14ac:dyDescent="0.35">
      <c r="A114" s="46"/>
      <c r="B114" s="102" t="s">
        <v>23</v>
      </c>
      <c r="C114" s="223">
        <f>SUM(C111:C112)</f>
        <v>0</v>
      </c>
      <c r="D114" s="294">
        <f>SUM(D113:G113)</f>
        <v>0</v>
      </c>
      <c r="E114" s="294"/>
      <c r="F114" s="294"/>
      <c r="G114" s="295"/>
      <c r="H114" s="47"/>
      <c r="I114" s="46"/>
      <c r="J114" s="26"/>
      <c r="K114" s="46"/>
      <c r="L114" s="46"/>
      <c r="M114" s="46"/>
      <c r="N114" s="46"/>
    </row>
    <row r="115" spans="1:14" ht="13" thickBot="1" x14ac:dyDescent="0.3">
      <c r="C115" s="11"/>
      <c r="J115" s="26"/>
    </row>
    <row r="116" spans="1:14" s="112" customFormat="1" ht="13" x14ac:dyDescent="0.3">
      <c r="A116" s="157"/>
      <c r="B116" s="265" t="s">
        <v>59</v>
      </c>
      <c r="C116" s="266"/>
      <c r="D116" s="267"/>
      <c r="E116" s="47"/>
      <c r="F116" s="47"/>
      <c r="G116" s="47"/>
      <c r="H116" s="47"/>
      <c r="I116" s="46"/>
      <c r="J116" s="26"/>
      <c r="K116" s="46"/>
      <c r="L116" s="46"/>
      <c r="M116" s="46"/>
      <c r="N116" s="46"/>
    </row>
    <row r="117" spans="1:14" s="112" customFormat="1" x14ac:dyDescent="0.25">
      <c r="A117" s="157"/>
      <c r="B117" s="85" t="s">
        <v>74</v>
      </c>
      <c r="C117" s="268">
        <f>C21*C13</f>
        <v>0</v>
      </c>
      <c r="D117" s="269"/>
      <c r="E117" s="47"/>
      <c r="F117" s="47"/>
      <c r="G117" s="47"/>
      <c r="H117" s="47"/>
      <c r="I117" s="46"/>
      <c r="J117" s="26"/>
      <c r="K117" s="46"/>
      <c r="L117" s="46"/>
      <c r="M117" s="46"/>
      <c r="N117" s="46"/>
    </row>
    <row r="118" spans="1:14" s="112" customFormat="1" x14ac:dyDescent="0.25">
      <c r="A118" s="157"/>
      <c r="B118" s="85" t="s">
        <v>75</v>
      </c>
      <c r="C118" s="268">
        <f>SUM(D31:G31)</f>
        <v>0</v>
      </c>
      <c r="D118" s="269"/>
      <c r="E118" s="47"/>
      <c r="F118" s="47"/>
      <c r="G118" s="47"/>
      <c r="H118" s="47"/>
      <c r="I118" s="46"/>
      <c r="J118" s="26"/>
      <c r="K118" s="46"/>
      <c r="L118" s="46"/>
      <c r="M118" s="46"/>
      <c r="N118" s="46"/>
    </row>
    <row r="119" spans="1:14" s="112" customFormat="1" x14ac:dyDescent="0.25">
      <c r="A119" s="157"/>
      <c r="B119" s="85" t="s">
        <v>82</v>
      </c>
      <c r="C119" s="286">
        <f>C42*C13</f>
        <v>0</v>
      </c>
      <c r="D119" s="287"/>
      <c r="E119" s="47"/>
      <c r="F119" s="47"/>
      <c r="G119" s="47"/>
      <c r="H119" s="47"/>
      <c r="I119" s="46"/>
      <c r="J119" s="26"/>
      <c r="K119" s="46"/>
      <c r="L119" s="46"/>
      <c r="M119" s="46"/>
      <c r="N119" s="46"/>
    </row>
    <row r="120" spans="1:14" s="112" customFormat="1" x14ac:dyDescent="0.25">
      <c r="A120" s="157"/>
      <c r="B120" s="85" t="s">
        <v>83</v>
      </c>
      <c r="C120" s="288">
        <f>SUM(E59:H59)</f>
        <v>0</v>
      </c>
      <c r="D120" s="289"/>
      <c r="E120" s="47"/>
      <c r="F120" s="47"/>
      <c r="G120" s="47"/>
      <c r="H120" s="47"/>
      <c r="I120" s="46"/>
      <c r="J120" s="26"/>
      <c r="K120" s="46"/>
      <c r="L120" s="46"/>
      <c r="M120" s="46"/>
      <c r="N120" s="46"/>
    </row>
    <row r="121" spans="1:14" s="112" customFormat="1" x14ac:dyDescent="0.25">
      <c r="A121" s="157"/>
      <c r="B121" s="85" t="s">
        <v>55</v>
      </c>
      <c r="C121" s="268">
        <f>C68*C13</f>
        <v>0</v>
      </c>
      <c r="D121" s="269"/>
      <c r="E121" s="47"/>
      <c r="F121" s="47"/>
      <c r="G121" s="47"/>
      <c r="H121" s="47"/>
      <c r="I121" s="46"/>
      <c r="J121" s="26"/>
      <c r="K121" s="46"/>
      <c r="L121" s="46"/>
      <c r="M121" s="46"/>
      <c r="N121" s="46"/>
    </row>
    <row r="122" spans="1:14" s="112" customFormat="1" x14ac:dyDescent="0.25">
      <c r="A122" s="157"/>
      <c r="B122" s="170" t="s">
        <v>56</v>
      </c>
      <c r="C122" s="290"/>
      <c r="D122" s="291"/>
      <c r="E122" s="47"/>
      <c r="F122" s="47"/>
      <c r="G122" s="47"/>
      <c r="H122" s="47"/>
      <c r="I122" s="46"/>
      <c r="J122" s="26"/>
      <c r="K122" s="46"/>
      <c r="L122" s="46"/>
      <c r="M122" s="46"/>
      <c r="N122" s="46"/>
    </row>
    <row r="123" spans="1:14" s="112" customFormat="1" x14ac:dyDescent="0.25">
      <c r="A123" s="157"/>
      <c r="B123" s="170" t="s">
        <v>110</v>
      </c>
      <c r="C123" s="217"/>
      <c r="D123" s="218"/>
      <c r="E123" s="47"/>
      <c r="F123" s="47"/>
      <c r="G123" s="47"/>
      <c r="H123" s="47"/>
      <c r="I123" s="46"/>
      <c r="J123" s="26"/>
      <c r="K123" s="46"/>
      <c r="L123" s="46"/>
      <c r="M123" s="46"/>
      <c r="N123" s="46"/>
    </row>
    <row r="124" spans="1:14" s="112" customFormat="1" x14ac:dyDescent="0.25">
      <c r="A124" s="157"/>
      <c r="B124" s="170" t="s">
        <v>111</v>
      </c>
      <c r="C124" s="290"/>
      <c r="D124" s="291"/>
      <c r="E124" s="47"/>
      <c r="F124" s="47"/>
      <c r="G124" s="47"/>
      <c r="H124" s="47"/>
      <c r="I124" s="46"/>
      <c r="J124" s="26"/>
      <c r="K124" s="46"/>
      <c r="L124" s="46"/>
      <c r="M124" s="46"/>
      <c r="N124" s="46"/>
    </row>
    <row r="125" spans="1:14" s="112" customFormat="1" x14ac:dyDescent="0.25">
      <c r="A125" s="157"/>
      <c r="B125" s="85" t="s">
        <v>109</v>
      </c>
      <c r="C125" s="268">
        <f>D114</f>
        <v>0</v>
      </c>
      <c r="D125" s="269"/>
      <c r="E125" s="47"/>
      <c r="F125" s="47"/>
      <c r="G125" s="47"/>
      <c r="H125" s="47"/>
      <c r="I125" s="46"/>
      <c r="J125" s="26"/>
      <c r="K125" s="46"/>
      <c r="L125" s="46"/>
      <c r="M125" s="46"/>
      <c r="N125" s="46"/>
    </row>
    <row r="126" spans="1:14" s="112" customFormat="1" ht="13.5" thickBot="1" x14ac:dyDescent="0.35">
      <c r="A126" s="157"/>
      <c r="B126" s="102" t="s">
        <v>54</v>
      </c>
      <c r="C126" s="284">
        <f>SUM(C117:D125)</f>
        <v>0</v>
      </c>
      <c r="D126" s="285"/>
      <c r="E126" s="47"/>
      <c r="F126" s="47"/>
      <c r="G126" s="47"/>
      <c r="H126" s="47"/>
      <c r="I126" s="46"/>
      <c r="J126" s="26"/>
      <c r="K126" s="46"/>
      <c r="L126" s="46"/>
      <c r="M126" s="46"/>
      <c r="N126" s="46"/>
    </row>
    <row r="127" spans="1:14" ht="13" thickBot="1" x14ac:dyDescent="0.3">
      <c r="A127" s="157"/>
      <c r="B127" s="108"/>
      <c r="J127" s="26"/>
    </row>
    <row r="128" spans="1:14" s="112" customFormat="1" ht="13.5" thickBot="1" x14ac:dyDescent="0.35">
      <c r="A128" s="157"/>
      <c r="B128" s="258" t="s">
        <v>53</v>
      </c>
      <c r="C128" s="259"/>
      <c r="D128" s="259"/>
      <c r="E128" s="260"/>
      <c r="F128" s="47"/>
      <c r="G128" s="47"/>
      <c r="H128" s="47"/>
      <c r="I128" s="46"/>
      <c r="J128" s="26"/>
      <c r="K128" s="46"/>
      <c r="L128" s="46"/>
      <c r="M128" s="46"/>
      <c r="N128" s="46"/>
    </row>
    <row r="129" spans="1:14" s="112" customFormat="1" x14ac:dyDescent="0.25">
      <c r="A129" s="157"/>
      <c r="B129" s="173" t="s">
        <v>6</v>
      </c>
      <c r="C129" s="261"/>
      <c r="D129" s="261"/>
      <c r="E129" s="262"/>
      <c r="F129" s="47"/>
      <c r="G129" s="47"/>
      <c r="H129" s="47"/>
      <c r="I129" s="46"/>
      <c r="J129" s="26"/>
      <c r="K129" s="46"/>
      <c r="L129" s="46"/>
      <c r="M129" s="46"/>
      <c r="N129" s="46"/>
    </row>
    <row r="130" spans="1:14" s="112" customFormat="1" x14ac:dyDescent="0.25">
      <c r="A130" s="157"/>
      <c r="B130" s="85" t="s">
        <v>10</v>
      </c>
      <c r="C130" s="263"/>
      <c r="D130" s="263"/>
      <c r="E130" s="264"/>
      <c r="F130" s="47"/>
      <c r="G130" s="47"/>
      <c r="H130" s="47"/>
      <c r="I130" s="46"/>
      <c r="J130" s="26"/>
      <c r="K130" s="46"/>
      <c r="L130" s="46"/>
      <c r="M130" s="46"/>
      <c r="N130" s="46"/>
    </row>
    <row r="131" spans="1:14" s="112" customFormat="1" x14ac:dyDescent="0.25">
      <c r="A131" s="157"/>
      <c r="B131" s="85" t="s">
        <v>11</v>
      </c>
      <c r="C131" s="263"/>
      <c r="D131" s="263"/>
      <c r="E131" s="264"/>
      <c r="F131" s="47"/>
      <c r="G131" s="47"/>
      <c r="H131" s="47"/>
      <c r="I131" s="46"/>
      <c r="J131" s="26"/>
      <c r="K131" s="46"/>
      <c r="L131" s="46"/>
      <c r="M131" s="46"/>
      <c r="N131" s="46"/>
    </row>
    <row r="132" spans="1:14" s="112" customFormat="1" ht="52.25" customHeight="1" thickBot="1" x14ac:dyDescent="0.3">
      <c r="A132" s="46"/>
      <c r="B132" s="164" t="s">
        <v>12</v>
      </c>
      <c r="C132" s="278"/>
      <c r="D132" s="278"/>
      <c r="E132" s="279"/>
      <c r="F132" s="47"/>
      <c r="G132" s="47"/>
      <c r="H132" s="47"/>
      <c r="I132" s="46"/>
      <c r="J132" s="26"/>
      <c r="K132" s="46"/>
      <c r="L132" s="46"/>
      <c r="M132" s="46"/>
      <c r="N132" s="46"/>
    </row>
    <row r="133" spans="1:14" x14ac:dyDescent="0.25">
      <c r="J133" s="26"/>
    </row>
    <row r="134" spans="1:14" hidden="1" x14ac:dyDescent="0.25">
      <c r="J134" s="26"/>
    </row>
    <row r="135" spans="1:14" s="174" customFormat="1" hidden="1" x14ac:dyDescent="0.25">
      <c r="C135" s="175"/>
      <c r="D135" s="175"/>
      <c r="E135" s="175"/>
      <c r="F135" s="175"/>
      <c r="G135" s="175"/>
      <c r="H135" s="175"/>
      <c r="J135" s="219"/>
    </row>
  </sheetData>
  <mergeCells count="27">
    <mergeCell ref="G44:H44"/>
    <mergeCell ref="D114:G114"/>
    <mergeCell ref="G36:H36"/>
    <mergeCell ref="G37:H37"/>
    <mergeCell ref="G38:H38"/>
    <mergeCell ref="G39:H39"/>
    <mergeCell ref="G40:H40"/>
    <mergeCell ref="G48:H48"/>
    <mergeCell ref="G45:H45"/>
    <mergeCell ref="G46:H46"/>
    <mergeCell ref="G47:H47"/>
    <mergeCell ref="C132:E132"/>
    <mergeCell ref="B128:E128"/>
    <mergeCell ref="C129:E129"/>
    <mergeCell ref="C130:E130"/>
    <mergeCell ref="C131:E131"/>
    <mergeCell ref="C126:D126"/>
    <mergeCell ref="B2:C2"/>
    <mergeCell ref="B116:D116"/>
    <mergeCell ref="C117:D117"/>
    <mergeCell ref="C118:D118"/>
    <mergeCell ref="C119:D119"/>
    <mergeCell ref="C120:D120"/>
    <mergeCell ref="C121:D121"/>
    <mergeCell ref="C122:D122"/>
    <mergeCell ref="C124:D124"/>
    <mergeCell ref="C125:D125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95CC-12E0-934C-B439-4F6786D6A437}">
  <sheetPr>
    <pageSetUpPr fitToPage="1"/>
  </sheetPr>
  <dimension ref="A1:X128"/>
  <sheetViews>
    <sheetView tabSelected="1" topLeftCell="A89" zoomScale="90" zoomScaleNormal="90" workbookViewId="0">
      <selection activeCell="D106" sqref="D106:G106"/>
    </sheetView>
  </sheetViews>
  <sheetFormatPr defaultColWidth="0" defaultRowHeight="12.5" zeroHeight="1" x14ac:dyDescent="0.25"/>
  <cols>
    <col min="1" max="1" width="2.453125" style="46" customWidth="1"/>
    <col min="2" max="2" width="86" style="46" customWidth="1"/>
    <col min="3" max="6" width="12.81640625" style="47" customWidth="1"/>
    <col min="7" max="7" width="10.453125" style="47" customWidth="1"/>
    <col min="8" max="8" width="12" style="47" customWidth="1"/>
    <col min="9" max="9" width="15.81640625" style="46" customWidth="1"/>
    <col min="10" max="10" width="12.81640625" style="46" customWidth="1"/>
    <col min="11" max="11" width="2.81640625" style="46" customWidth="1"/>
    <col min="12" max="12" width="10.81640625" style="46" hidden="1" customWidth="1"/>
    <col min="13" max="13" width="31.6328125" style="46" hidden="1" customWidth="1"/>
    <col min="14" max="14" width="4" style="46" hidden="1" customWidth="1"/>
    <col min="15" max="15" width="8.81640625" style="46" hidden="1" customWidth="1"/>
    <col min="16" max="16384" width="0" style="46" hidden="1"/>
  </cols>
  <sheetData>
    <row r="1" spans="2:10" ht="13" thickBot="1" x14ac:dyDescent="0.3">
      <c r="J1" s="26"/>
    </row>
    <row r="2" spans="2:10" ht="13" x14ac:dyDescent="0.3">
      <c r="B2" s="254" t="s">
        <v>13</v>
      </c>
      <c r="C2" s="255"/>
      <c r="E2" s="48" t="s">
        <v>0</v>
      </c>
      <c r="F2" s="49"/>
      <c r="G2" s="49"/>
      <c r="H2" s="49"/>
      <c r="I2" s="50"/>
      <c r="J2" s="26"/>
    </row>
    <row r="3" spans="2:10" ht="13" x14ac:dyDescent="0.25">
      <c r="B3" s="178"/>
      <c r="C3" s="179"/>
      <c r="E3" s="51" t="s">
        <v>1</v>
      </c>
      <c r="F3" s="52"/>
      <c r="G3" s="52"/>
      <c r="H3" s="52"/>
      <c r="I3" s="53"/>
      <c r="J3" s="26"/>
    </row>
    <row r="4" spans="2:10" ht="13" x14ac:dyDescent="0.25">
      <c r="B4" s="180" t="s">
        <v>120</v>
      </c>
      <c r="C4" s="179"/>
      <c r="E4" s="51" t="s">
        <v>2</v>
      </c>
      <c r="F4" s="224" t="s">
        <v>123</v>
      </c>
      <c r="G4" s="52"/>
      <c r="H4" s="52"/>
      <c r="I4" s="220" t="s">
        <v>121</v>
      </c>
      <c r="J4" s="26"/>
    </row>
    <row r="5" spans="2:10" ht="13" x14ac:dyDescent="0.25">
      <c r="B5" s="181" t="s">
        <v>128</v>
      </c>
      <c r="C5" s="179"/>
      <c r="E5" s="51" t="s">
        <v>3</v>
      </c>
      <c r="F5" s="224" t="s">
        <v>127</v>
      </c>
      <c r="G5" s="52"/>
      <c r="H5" s="52"/>
      <c r="I5" s="220" t="s">
        <v>121</v>
      </c>
      <c r="J5" s="26"/>
    </row>
    <row r="6" spans="2:10" ht="13" x14ac:dyDescent="0.25">
      <c r="B6" s="181"/>
      <c r="C6" s="179"/>
      <c r="E6" s="51"/>
      <c r="F6" s="52"/>
      <c r="G6" s="52"/>
      <c r="H6" s="52"/>
      <c r="I6" s="53"/>
      <c r="J6" s="26"/>
    </row>
    <row r="7" spans="2:10" ht="13" x14ac:dyDescent="0.3">
      <c r="B7" s="54"/>
      <c r="C7" s="55"/>
      <c r="E7" s="51" t="s">
        <v>57</v>
      </c>
      <c r="F7" s="52"/>
      <c r="G7" s="52"/>
      <c r="H7" s="52"/>
      <c r="I7" s="53"/>
      <c r="J7" s="26"/>
    </row>
    <row r="8" spans="2:10" ht="13" x14ac:dyDescent="0.3">
      <c r="B8" s="56" t="s">
        <v>4</v>
      </c>
      <c r="C8" s="4"/>
      <c r="E8" s="51" t="s">
        <v>7</v>
      </c>
      <c r="F8" s="52"/>
      <c r="G8" s="52"/>
      <c r="H8" s="52"/>
      <c r="I8" s="53" t="s">
        <v>28</v>
      </c>
      <c r="J8" s="26"/>
    </row>
    <row r="9" spans="2:10" ht="15" customHeight="1" thickBot="1" x14ac:dyDescent="0.35">
      <c r="B9" s="57" t="s">
        <v>6</v>
      </c>
      <c r="C9" s="5"/>
      <c r="E9" s="51" t="s">
        <v>5</v>
      </c>
      <c r="F9" s="52"/>
      <c r="G9" s="52"/>
      <c r="H9" s="52"/>
      <c r="I9" s="53" t="s">
        <v>79</v>
      </c>
      <c r="J9" s="26"/>
    </row>
    <row r="10" spans="2:10" ht="13" thickBot="1" x14ac:dyDescent="0.3">
      <c r="E10" s="58"/>
      <c r="F10" s="59"/>
      <c r="G10" s="59"/>
      <c r="H10" s="59"/>
      <c r="I10" s="53"/>
      <c r="J10" s="26"/>
    </row>
    <row r="11" spans="2:10" ht="13" x14ac:dyDescent="0.3">
      <c r="B11" s="60" t="s">
        <v>8</v>
      </c>
      <c r="C11" s="61"/>
      <c r="E11" s="58" t="s">
        <v>76</v>
      </c>
      <c r="F11" s="59"/>
      <c r="G11" s="59"/>
      <c r="H11" s="59"/>
      <c r="I11" s="53"/>
      <c r="J11" s="26"/>
    </row>
    <row r="12" spans="2:10" ht="13" thickBot="1" x14ac:dyDescent="0.3">
      <c r="B12" s="62" t="s">
        <v>29</v>
      </c>
      <c r="C12" s="63">
        <v>60000</v>
      </c>
      <c r="D12" s="64"/>
      <c r="E12" s="65" t="s">
        <v>84</v>
      </c>
      <c r="F12" s="66"/>
      <c r="G12" s="66"/>
      <c r="H12" s="66"/>
      <c r="I12" s="67"/>
      <c r="J12" s="26"/>
    </row>
    <row r="13" spans="2:10" x14ac:dyDescent="0.25">
      <c r="B13" s="68" t="s">
        <v>30</v>
      </c>
      <c r="C13" s="69">
        <v>43</v>
      </c>
      <c r="J13" s="26"/>
    </row>
    <row r="14" spans="2:10" ht="13" thickBot="1" x14ac:dyDescent="0.3">
      <c r="B14" s="70" t="s">
        <v>62</v>
      </c>
      <c r="C14" s="71">
        <v>4</v>
      </c>
      <c r="J14" s="26"/>
    </row>
    <row r="15" spans="2:10" ht="13" thickBot="1" x14ac:dyDescent="0.3">
      <c r="B15" s="72" t="s">
        <v>63</v>
      </c>
      <c r="C15" s="73">
        <v>96</v>
      </c>
      <c r="D15" s="182">
        <v>144</v>
      </c>
      <c r="E15" s="183">
        <v>160</v>
      </c>
      <c r="F15" s="184">
        <v>192</v>
      </c>
      <c r="J15" s="26"/>
    </row>
    <row r="16" spans="2:10" ht="13" thickBot="1" x14ac:dyDescent="0.3">
      <c r="J16" s="26"/>
    </row>
    <row r="17" spans="1:24" s="81" customFormat="1" ht="13" x14ac:dyDescent="0.35">
      <c r="A17" s="77"/>
      <c r="B17" s="78" t="s">
        <v>74</v>
      </c>
      <c r="C17" s="79" t="s">
        <v>61</v>
      </c>
      <c r="D17" s="80"/>
      <c r="E17" s="80"/>
      <c r="F17" s="77"/>
      <c r="G17" s="77"/>
      <c r="H17" s="77"/>
      <c r="I17" s="77"/>
      <c r="J17" s="185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spans="1:24" s="81" customFormat="1" x14ac:dyDescent="0.35">
      <c r="A18" s="77"/>
      <c r="B18" s="82" t="s">
        <v>31</v>
      </c>
      <c r="C18" s="83">
        <v>4</v>
      </c>
      <c r="D18" s="84"/>
      <c r="E18" s="80"/>
      <c r="F18" s="77"/>
      <c r="G18" s="77"/>
      <c r="H18" s="77"/>
      <c r="I18" s="77"/>
      <c r="J18" s="185"/>
      <c r="K18" s="77"/>
      <c r="L18" s="77"/>
      <c r="M18" s="77"/>
      <c r="N18" s="77"/>
      <c r="O18" s="77"/>
      <c r="P18" s="77"/>
      <c r="Q18" s="77"/>
      <c r="R18" s="77"/>
      <c r="S18" s="77"/>
    </row>
    <row r="19" spans="1:24" s="81" customFormat="1" x14ac:dyDescent="0.25">
      <c r="A19" s="77"/>
      <c r="B19" s="85" t="s">
        <v>81</v>
      </c>
      <c r="C19" s="1">
        <v>0</v>
      </c>
      <c r="D19" s="84"/>
      <c r="E19" s="80"/>
      <c r="F19" s="77"/>
      <c r="G19" s="77"/>
      <c r="H19" s="77"/>
      <c r="I19" s="77"/>
      <c r="J19" s="185"/>
      <c r="K19" s="77"/>
      <c r="L19" s="77"/>
      <c r="M19" s="77"/>
      <c r="N19" s="77"/>
      <c r="O19" s="77"/>
      <c r="P19" s="77"/>
      <c r="Q19" s="77"/>
      <c r="R19" s="77"/>
      <c r="S19" s="77"/>
    </row>
    <row r="20" spans="1:24" s="81" customFormat="1" x14ac:dyDescent="0.35">
      <c r="A20" s="77"/>
      <c r="B20" s="82" t="s">
        <v>80</v>
      </c>
      <c r="C20" s="2">
        <v>0</v>
      </c>
      <c r="D20" s="3"/>
      <c r="E20" s="80"/>
      <c r="F20" s="77"/>
      <c r="G20" s="77"/>
      <c r="H20" s="77"/>
      <c r="I20" s="77"/>
      <c r="J20" s="185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1:24" s="81" customFormat="1" ht="13" x14ac:dyDescent="0.35">
      <c r="A21" s="77"/>
      <c r="B21" s="86" t="s">
        <v>32</v>
      </c>
      <c r="C21" s="186">
        <f>C19+((C20)/1000)*C12</f>
        <v>0</v>
      </c>
      <c r="D21" s="3"/>
      <c r="E21" s="80"/>
      <c r="F21" s="77"/>
      <c r="G21" s="77"/>
      <c r="H21" s="77"/>
      <c r="I21" s="77"/>
      <c r="J21" s="185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1:24" s="81" customFormat="1" ht="13" thickBot="1" x14ac:dyDescent="0.4">
      <c r="A22" s="77"/>
      <c r="B22" s="187" t="s">
        <v>34</v>
      </c>
      <c r="C22" s="24">
        <v>0</v>
      </c>
      <c r="D22" s="80"/>
      <c r="E22" s="80"/>
      <c r="F22" s="77"/>
      <c r="G22" s="77"/>
      <c r="H22" s="77"/>
      <c r="I22" s="77"/>
      <c r="J22" s="185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spans="1:24" ht="13" thickBot="1" x14ac:dyDescent="0.3">
      <c r="J23" s="26"/>
    </row>
    <row r="24" spans="1:24" ht="13" x14ac:dyDescent="0.3">
      <c r="B24" s="89" t="s">
        <v>75</v>
      </c>
      <c r="C24" s="90"/>
      <c r="D24" s="91"/>
      <c r="E24" s="92"/>
      <c r="F24" s="91"/>
      <c r="G24" s="189"/>
      <c r="H24" s="46"/>
      <c r="I24" s="109" t="s">
        <v>85</v>
      </c>
      <c r="J24" s="128"/>
      <c r="K24" s="26"/>
    </row>
    <row r="25" spans="1:24" x14ac:dyDescent="0.25">
      <c r="B25" s="85" t="s">
        <v>35</v>
      </c>
      <c r="C25" s="94">
        <v>88</v>
      </c>
      <c r="D25" s="94">
        <v>96</v>
      </c>
      <c r="E25" s="95">
        <v>144</v>
      </c>
      <c r="F25" s="130">
        <v>160</v>
      </c>
      <c r="G25" s="190">
        <v>192</v>
      </c>
      <c r="H25" s="46"/>
      <c r="I25" s="113" t="s">
        <v>86</v>
      </c>
      <c r="J25" s="114">
        <v>115</v>
      </c>
      <c r="K25" s="26"/>
    </row>
    <row r="26" spans="1:24" x14ac:dyDescent="0.25">
      <c r="B26" s="85" t="s">
        <v>81</v>
      </c>
      <c r="C26" s="6">
        <v>0</v>
      </c>
      <c r="D26" s="6">
        <v>0</v>
      </c>
      <c r="E26" s="29">
        <v>0</v>
      </c>
      <c r="F26" s="37">
        <v>0</v>
      </c>
      <c r="G26" s="34">
        <v>0</v>
      </c>
      <c r="H26" s="46"/>
      <c r="I26" s="113" t="s">
        <v>87</v>
      </c>
      <c r="J26" s="114" t="s">
        <v>91</v>
      </c>
      <c r="K26" s="26"/>
    </row>
    <row r="27" spans="1:24" x14ac:dyDescent="0.25">
      <c r="B27" s="85" t="s">
        <v>80</v>
      </c>
      <c r="C27" s="9">
        <v>0</v>
      </c>
      <c r="D27" s="9">
        <v>0</v>
      </c>
      <c r="E27" s="30">
        <v>0</v>
      </c>
      <c r="F27" s="38">
        <v>0</v>
      </c>
      <c r="G27" s="35">
        <v>0</v>
      </c>
      <c r="H27" s="46"/>
      <c r="I27" s="113" t="s">
        <v>88</v>
      </c>
      <c r="J27" s="114" t="s">
        <v>92</v>
      </c>
      <c r="K27" s="26"/>
    </row>
    <row r="28" spans="1:24" ht="13" x14ac:dyDescent="0.3">
      <c r="B28" s="97" t="s">
        <v>36</v>
      </c>
      <c r="C28" s="10">
        <f>C26+((C27)/1000)*$C$12</f>
        <v>0</v>
      </c>
      <c r="D28" s="10">
        <f>D26+((D27)/1000)*$C$12</f>
        <v>0</v>
      </c>
      <c r="E28" s="31">
        <f>E26+((E27)/1000)*$C$12</f>
        <v>0</v>
      </c>
      <c r="F28" s="191">
        <f>F26+((F27)/1000)*$C$12</f>
        <v>0</v>
      </c>
      <c r="G28" s="36">
        <f>G26+((G27)/1000)*$C$12</f>
        <v>0</v>
      </c>
      <c r="H28" s="46"/>
      <c r="I28" s="113" t="s">
        <v>89</v>
      </c>
      <c r="J28" s="114" t="s">
        <v>122</v>
      </c>
      <c r="K28" s="26"/>
    </row>
    <row r="29" spans="1:24" ht="13.5" thickBot="1" x14ac:dyDescent="0.35">
      <c r="B29" s="97"/>
      <c r="C29" s="99"/>
      <c r="D29" s="99"/>
      <c r="E29" s="100"/>
      <c r="F29" s="192"/>
      <c r="G29" s="193"/>
      <c r="H29" s="46"/>
      <c r="I29" s="119" t="s">
        <v>90</v>
      </c>
      <c r="J29" s="120" t="s">
        <v>94</v>
      </c>
      <c r="K29" s="26"/>
    </row>
    <row r="30" spans="1:24" x14ac:dyDescent="0.25">
      <c r="B30" s="85" t="s">
        <v>33</v>
      </c>
      <c r="C30" s="94"/>
      <c r="D30" s="94">
        <v>33</v>
      </c>
      <c r="E30" s="95">
        <v>8</v>
      </c>
      <c r="F30" s="130">
        <v>1</v>
      </c>
      <c r="G30" s="190">
        <v>1</v>
      </c>
      <c r="H30" s="46"/>
      <c r="I30" s="122"/>
      <c r="J30" s="123"/>
      <c r="K30" s="26"/>
    </row>
    <row r="31" spans="1:24" ht="13.5" thickBot="1" x14ac:dyDescent="0.35">
      <c r="B31" s="102" t="s">
        <v>37</v>
      </c>
      <c r="C31" s="176">
        <f>SUM(C28*C30)</f>
        <v>0</v>
      </c>
      <c r="D31" s="103">
        <f>SUM(D28*D30)</f>
        <v>0</v>
      </c>
      <c r="E31" s="104">
        <f>SUM(E28*E30)</f>
        <v>0</v>
      </c>
      <c r="F31" s="194">
        <f>SUM(F28*F30)</f>
        <v>0</v>
      </c>
      <c r="G31" s="195">
        <f>SUM(G28*G30)</f>
        <v>0</v>
      </c>
      <c r="H31" s="46"/>
      <c r="I31" s="117"/>
      <c r="J31" s="125"/>
      <c r="K31" s="26"/>
    </row>
    <row r="32" spans="1:24" ht="13" thickBot="1" x14ac:dyDescent="0.3">
      <c r="B32" s="106" t="s">
        <v>78</v>
      </c>
      <c r="I32" s="117"/>
      <c r="J32" s="125"/>
    </row>
    <row r="33" spans="1:15" ht="13.5" thickBot="1" x14ac:dyDescent="0.3">
      <c r="I33" s="127" t="s">
        <v>95</v>
      </c>
      <c r="J33" s="128"/>
    </row>
    <row r="34" spans="1:15" s="112" customFormat="1" ht="13" customHeight="1" x14ac:dyDescent="0.3">
      <c r="A34" s="46"/>
      <c r="B34" s="89" t="s">
        <v>82</v>
      </c>
      <c r="C34" s="107"/>
      <c r="D34" s="47"/>
      <c r="E34" s="108"/>
      <c r="F34" s="46"/>
      <c r="G34" s="46"/>
      <c r="H34" s="46"/>
      <c r="I34" s="113" t="s">
        <v>86</v>
      </c>
      <c r="J34" s="114">
        <v>50</v>
      </c>
      <c r="K34" s="129"/>
    </row>
    <row r="35" spans="1:15" s="112" customFormat="1" x14ac:dyDescent="0.25">
      <c r="A35" s="46"/>
      <c r="B35" s="85" t="s">
        <v>35</v>
      </c>
      <c r="C35" s="71">
        <v>4</v>
      </c>
      <c r="D35" s="47"/>
      <c r="E35" s="108"/>
      <c r="F35" s="46"/>
      <c r="G35" s="46"/>
      <c r="H35" s="46"/>
      <c r="I35" s="113" t="s">
        <v>87</v>
      </c>
      <c r="J35" s="114">
        <v>80</v>
      </c>
      <c r="K35" s="131"/>
    </row>
    <row r="36" spans="1:15" s="112" customFormat="1" ht="13" customHeight="1" x14ac:dyDescent="0.25">
      <c r="A36" s="46"/>
      <c r="B36" s="85" t="s">
        <v>100</v>
      </c>
      <c r="C36" s="13"/>
      <c r="D36" s="46"/>
      <c r="E36" s="46"/>
      <c r="F36" s="46"/>
      <c r="G36" s="46"/>
      <c r="H36" s="46"/>
      <c r="I36" s="113" t="s">
        <v>88</v>
      </c>
      <c r="J36" s="114">
        <v>92</v>
      </c>
      <c r="K36" s="131"/>
    </row>
    <row r="37" spans="1:15" s="112" customFormat="1" ht="13" customHeight="1" x14ac:dyDescent="0.25">
      <c r="A37" s="46"/>
      <c r="B37" s="85" t="s">
        <v>101</v>
      </c>
      <c r="C37" s="13"/>
      <c r="D37" s="47"/>
      <c r="E37" s="46"/>
      <c r="F37" s="46"/>
      <c r="G37" s="46"/>
      <c r="H37" s="46"/>
      <c r="I37" s="113" t="s">
        <v>89</v>
      </c>
      <c r="J37" s="114">
        <v>46</v>
      </c>
      <c r="K37" s="131"/>
    </row>
    <row r="38" spans="1:15" s="112" customFormat="1" ht="13" customHeight="1" thickBot="1" x14ac:dyDescent="0.3">
      <c r="A38" s="46"/>
      <c r="B38" s="116" t="s">
        <v>99</v>
      </c>
      <c r="C38" s="13"/>
      <c r="E38" s="46"/>
      <c r="F38" s="46"/>
      <c r="G38" s="46"/>
      <c r="H38" s="46"/>
      <c r="I38" s="119" t="s">
        <v>90</v>
      </c>
      <c r="J38" s="137" t="s">
        <v>138</v>
      </c>
      <c r="K38" s="131"/>
    </row>
    <row r="39" spans="1:15" s="117" customFormat="1" ht="14" customHeight="1" x14ac:dyDescent="0.25">
      <c r="B39" s="118" t="s">
        <v>112</v>
      </c>
      <c r="C39" s="14">
        <v>0</v>
      </c>
      <c r="D39" s="46"/>
      <c r="K39" s="131"/>
    </row>
    <row r="40" spans="1:15" s="117" customFormat="1" ht="14" customHeight="1" x14ac:dyDescent="0.25">
      <c r="B40" s="121" t="s">
        <v>97</v>
      </c>
      <c r="C40" s="14">
        <v>0</v>
      </c>
      <c r="D40" s="47"/>
      <c r="H40" s="122"/>
      <c r="K40" s="122"/>
    </row>
    <row r="41" spans="1:15" s="117" customFormat="1" ht="13.5" thickBot="1" x14ac:dyDescent="0.35">
      <c r="B41" s="102" t="s">
        <v>129</v>
      </c>
      <c r="C41" s="124">
        <f>(C36*C39)+((C37/1000)*C12*C39)+C40</f>
        <v>0</v>
      </c>
      <c r="D41" s="47"/>
      <c r="E41" s="47"/>
    </row>
    <row r="42" spans="1:15" s="117" customFormat="1" ht="13" thickBot="1" x14ac:dyDescent="0.3">
      <c r="D42" s="47"/>
      <c r="E42" s="47"/>
    </row>
    <row r="43" spans="1:15" s="112" customFormat="1" ht="13" customHeight="1" x14ac:dyDescent="0.3">
      <c r="A43" s="46"/>
      <c r="B43" s="89" t="s">
        <v>83</v>
      </c>
      <c r="C43" s="91"/>
      <c r="D43" s="126"/>
      <c r="E43" s="91"/>
      <c r="F43" s="92"/>
      <c r="G43" s="91"/>
      <c r="H43" s="189"/>
      <c r="I43" s="47"/>
      <c r="J43" s="46"/>
      <c r="K43" s="46"/>
      <c r="L43" s="129"/>
      <c r="M43" s="46"/>
      <c r="N43" s="46"/>
      <c r="O43" s="46"/>
    </row>
    <row r="44" spans="1:15" s="112" customFormat="1" x14ac:dyDescent="0.25">
      <c r="A44" s="46"/>
      <c r="B44" s="85" t="s">
        <v>77</v>
      </c>
      <c r="C44" s="99" t="s">
        <v>114</v>
      </c>
      <c r="D44" s="94">
        <v>88</v>
      </c>
      <c r="E44" s="94">
        <v>96</v>
      </c>
      <c r="F44" s="95">
        <v>144</v>
      </c>
      <c r="G44" s="130">
        <v>160</v>
      </c>
      <c r="H44" s="190">
        <v>192</v>
      </c>
      <c r="I44" s="47"/>
      <c r="J44" s="46"/>
      <c r="K44" s="46"/>
      <c r="L44" s="131"/>
      <c r="M44" s="46"/>
      <c r="N44" s="46"/>
    </row>
    <row r="45" spans="1:15" s="112" customFormat="1" x14ac:dyDescent="0.25">
      <c r="A45" s="46"/>
      <c r="B45" s="85" t="s">
        <v>100</v>
      </c>
      <c r="C45" s="99"/>
      <c r="D45" s="12"/>
      <c r="E45" s="12"/>
      <c r="F45" s="32"/>
      <c r="G45" s="41"/>
      <c r="H45" s="39"/>
      <c r="I45" s="47"/>
      <c r="J45" s="46"/>
      <c r="K45" s="46"/>
      <c r="L45" s="131"/>
      <c r="M45" s="46"/>
      <c r="N45" s="46"/>
    </row>
    <row r="46" spans="1:15" s="117" customFormat="1" x14ac:dyDescent="0.25">
      <c r="B46" s="85" t="s">
        <v>101</v>
      </c>
      <c r="C46" s="99"/>
      <c r="D46" s="12"/>
      <c r="E46" s="12"/>
      <c r="F46" s="32"/>
      <c r="G46" s="41"/>
      <c r="H46" s="39"/>
      <c r="I46" s="47"/>
      <c r="L46" s="131"/>
    </row>
    <row r="47" spans="1:15" s="112" customFormat="1" x14ac:dyDescent="0.25">
      <c r="A47" s="46"/>
      <c r="B47" s="118" t="s">
        <v>112</v>
      </c>
      <c r="C47" s="15">
        <v>0</v>
      </c>
      <c r="D47" s="132"/>
      <c r="E47" s="133"/>
      <c r="F47" s="210"/>
      <c r="G47" s="134"/>
      <c r="H47" s="211"/>
      <c r="I47" s="46"/>
      <c r="J47" s="46"/>
      <c r="K47" s="46"/>
      <c r="L47" s="131"/>
      <c r="M47" s="46"/>
      <c r="N47" s="46"/>
    </row>
    <row r="48" spans="1:15" s="117" customFormat="1" x14ac:dyDescent="0.25">
      <c r="B48" s="85" t="s">
        <v>98</v>
      </c>
      <c r="C48" s="136"/>
      <c r="D48" s="22">
        <v>0</v>
      </c>
      <c r="E48" s="22">
        <v>0</v>
      </c>
      <c r="F48" s="43">
        <v>0</v>
      </c>
      <c r="G48" s="45">
        <v>0</v>
      </c>
      <c r="H48" s="44">
        <v>0</v>
      </c>
      <c r="I48" s="47"/>
      <c r="L48" s="131"/>
    </row>
    <row r="49" spans="1:14" s="117" customFormat="1" ht="13" x14ac:dyDescent="0.25">
      <c r="B49" s="138" t="s">
        <v>130</v>
      </c>
      <c r="C49" s="99"/>
      <c r="D49" s="139">
        <f>(D45*$C$47)+(($C$12/1000)*D46*$C$47)</f>
        <v>0</v>
      </c>
      <c r="E49" s="139">
        <f t="shared" ref="E49:H49" si="0">(E45*$C$47)+(($C$12/1000)*E46*$C$47)</f>
        <v>0</v>
      </c>
      <c r="F49" s="225">
        <f t="shared" si="0"/>
        <v>0</v>
      </c>
      <c r="G49" s="140">
        <f>(G45*$C$47)+(($C$12/1000)*G46*$C$47)</f>
        <v>0</v>
      </c>
      <c r="H49" s="226">
        <f t="shared" si="0"/>
        <v>0</v>
      </c>
      <c r="I49" s="47"/>
      <c r="K49" s="125"/>
    </row>
    <row r="50" spans="1:14" s="117" customFormat="1" ht="13" x14ac:dyDescent="0.25">
      <c r="B50" s="142"/>
      <c r="C50" s="143"/>
      <c r="D50" s="144"/>
      <c r="E50" s="143"/>
      <c r="F50" s="212"/>
      <c r="G50" s="145"/>
      <c r="H50" s="213"/>
      <c r="I50" s="147"/>
      <c r="K50" s="125"/>
    </row>
    <row r="51" spans="1:14" s="117" customFormat="1" x14ac:dyDescent="0.25">
      <c r="B51" s="148" t="s">
        <v>33</v>
      </c>
      <c r="C51" s="99"/>
      <c r="D51" s="149"/>
      <c r="E51" s="94">
        <v>33</v>
      </c>
      <c r="F51" s="95">
        <v>8</v>
      </c>
      <c r="G51" s="130">
        <v>1</v>
      </c>
      <c r="H51" s="190">
        <v>1</v>
      </c>
      <c r="I51" s="147"/>
      <c r="K51" s="125"/>
    </row>
    <row r="52" spans="1:14" s="117" customFormat="1" ht="13.5" thickBot="1" x14ac:dyDescent="0.3">
      <c r="B52" s="150" t="s">
        <v>131</v>
      </c>
      <c r="C52" s="151"/>
      <c r="D52" s="152">
        <f>D49+D48</f>
        <v>0</v>
      </c>
      <c r="E52" s="227">
        <f>E49*E51+E48</f>
        <v>0</v>
      </c>
      <c r="F52" s="214">
        <f>F49*F51+F48</f>
        <v>0</v>
      </c>
      <c r="G52" s="154">
        <f>G49*G51+G48</f>
        <v>0</v>
      </c>
      <c r="H52" s="215">
        <f>H49*H51+H48</f>
        <v>0</v>
      </c>
      <c r="I52" s="147"/>
      <c r="K52" s="125"/>
    </row>
    <row r="53" spans="1:14" s="117" customFormat="1" ht="13" thickBot="1" x14ac:dyDescent="0.3">
      <c r="B53" s="156"/>
      <c r="C53" s="147"/>
      <c r="D53" s="147"/>
      <c r="E53" s="147"/>
      <c r="F53" s="147"/>
      <c r="G53" s="147"/>
      <c r="H53" s="147"/>
      <c r="J53" s="125"/>
    </row>
    <row r="54" spans="1:14" s="112" customFormat="1" ht="13" x14ac:dyDescent="0.3">
      <c r="A54" s="157"/>
      <c r="B54" s="89" t="s">
        <v>55</v>
      </c>
      <c r="C54" s="158" t="s">
        <v>61</v>
      </c>
      <c r="D54" s="47"/>
      <c r="E54" s="47"/>
      <c r="F54" s="47"/>
      <c r="G54" s="47"/>
      <c r="H54" s="46"/>
      <c r="I54" s="46"/>
      <c r="J54" s="26"/>
      <c r="K54" s="46"/>
      <c r="L54" s="46"/>
      <c r="M54" s="46"/>
      <c r="N54" s="46"/>
    </row>
    <row r="55" spans="1:14" s="112" customFormat="1" ht="25" x14ac:dyDescent="0.25">
      <c r="A55" s="157"/>
      <c r="B55" s="159" t="s">
        <v>102</v>
      </c>
      <c r="C55" s="8">
        <v>0</v>
      </c>
      <c r="D55" s="160"/>
      <c r="E55" s="47"/>
      <c r="F55" s="47"/>
      <c r="G55" s="47"/>
      <c r="H55" s="46"/>
      <c r="I55" s="46"/>
      <c r="J55" s="26"/>
      <c r="K55" s="46"/>
      <c r="L55" s="46"/>
      <c r="M55" s="46"/>
      <c r="N55" s="46"/>
    </row>
    <row r="56" spans="1:14" s="112" customFormat="1" x14ac:dyDescent="0.25">
      <c r="A56" s="157"/>
      <c r="B56" s="85" t="s">
        <v>135</v>
      </c>
      <c r="C56" s="8">
        <v>0</v>
      </c>
      <c r="D56" s="160"/>
      <c r="E56" s="47"/>
      <c r="F56" s="47"/>
      <c r="G56" s="47"/>
      <c r="H56" s="46"/>
      <c r="I56" s="46"/>
      <c r="J56" s="26"/>
      <c r="K56" s="46"/>
      <c r="L56" s="46"/>
      <c r="M56" s="46"/>
      <c r="N56" s="46"/>
    </row>
    <row r="57" spans="1:14" s="112" customFormat="1" x14ac:dyDescent="0.25">
      <c r="A57" s="157"/>
      <c r="B57" s="85" t="s">
        <v>24</v>
      </c>
      <c r="C57" s="8">
        <v>0</v>
      </c>
      <c r="D57" s="160"/>
      <c r="E57" s="47"/>
      <c r="F57" s="47"/>
      <c r="G57" s="47"/>
      <c r="H57" s="46"/>
      <c r="I57" s="46"/>
      <c r="J57" s="26"/>
      <c r="K57" s="46"/>
      <c r="L57" s="46"/>
      <c r="M57" s="46"/>
      <c r="N57" s="46"/>
    </row>
    <row r="58" spans="1:14" s="112" customFormat="1" x14ac:dyDescent="0.25">
      <c r="A58" s="157"/>
      <c r="B58" s="85" t="s">
        <v>136</v>
      </c>
      <c r="C58" s="8">
        <v>0</v>
      </c>
      <c r="D58" s="160"/>
      <c r="E58" s="47"/>
      <c r="F58" s="47"/>
      <c r="G58" s="47"/>
      <c r="H58" s="46"/>
      <c r="I58" s="46"/>
      <c r="J58" s="26"/>
      <c r="K58" s="46"/>
      <c r="L58" s="46"/>
      <c r="M58" s="46"/>
      <c r="N58" s="46"/>
    </row>
    <row r="59" spans="1:14" s="112" customFormat="1" x14ac:dyDescent="0.25">
      <c r="A59" s="46"/>
      <c r="B59" s="85" t="s">
        <v>103</v>
      </c>
      <c r="C59" s="8">
        <v>0</v>
      </c>
      <c r="D59" s="160"/>
      <c r="E59" s="47"/>
      <c r="F59" s="47"/>
      <c r="G59" s="47"/>
      <c r="H59" s="46"/>
      <c r="I59" s="46"/>
      <c r="J59" s="26"/>
      <c r="K59" s="46"/>
      <c r="L59" s="46"/>
      <c r="M59" s="46"/>
      <c r="N59" s="46"/>
    </row>
    <row r="60" spans="1:14" s="112" customFormat="1" x14ac:dyDescent="0.25">
      <c r="A60" s="46"/>
      <c r="B60" s="85" t="s">
        <v>25</v>
      </c>
      <c r="C60" s="8">
        <v>0</v>
      </c>
      <c r="D60" s="160"/>
      <c r="E60" s="47"/>
      <c r="F60" s="47"/>
      <c r="G60" s="47"/>
      <c r="H60" s="47"/>
      <c r="I60" s="46"/>
      <c r="J60" s="26"/>
      <c r="K60" s="46"/>
      <c r="L60" s="46"/>
      <c r="M60" s="46"/>
      <c r="N60" s="46"/>
    </row>
    <row r="61" spans="1:14" s="112" customFormat="1" ht="13.5" thickBot="1" x14ac:dyDescent="0.35">
      <c r="A61" s="157"/>
      <c r="B61" s="102" t="s">
        <v>60</v>
      </c>
      <c r="C61" s="161">
        <f>SUM(C55/1000*C12)+C56+C57+C58+C59+C60</f>
        <v>0</v>
      </c>
      <c r="D61" s="160"/>
      <c r="E61" s="47"/>
      <c r="F61" s="47"/>
      <c r="G61" s="47"/>
      <c r="H61" s="47"/>
      <c r="I61" s="46"/>
      <c r="J61" s="26"/>
      <c r="K61" s="46"/>
      <c r="L61" s="46"/>
      <c r="M61" s="46"/>
      <c r="N61" s="46"/>
    </row>
    <row r="62" spans="1:14" s="112" customFormat="1" ht="13" thickBot="1" x14ac:dyDescent="0.3">
      <c r="A62" s="46"/>
      <c r="B62" s="108"/>
      <c r="C62" s="47"/>
      <c r="D62" s="47"/>
      <c r="E62" s="47"/>
      <c r="F62" s="47"/>
      <c r="G62" s="47"/>
      <c r="H62" s="47"/>
      <c r="I62" s="46"/>
      <c r="J62" s="26"/>
      <c r="K62" s="46"/>
      <c r="L62" s="46"/>
      <c r="M62" s="46"/>
      <c r="N62" s="46"/>
    </row>
    <row r="63" spans="1:14" s="112" customFormat="1" ht="37.5" x14ac:dyDescent="0.3">
      <c r="A63" s="157"/>
      <c r="B63" s="89" t="s">
        <v>56</v>
      </c>
      <c r="C63" s="162" t="s">
        <v>133</v>
      </c>
      <c r="D63" s="163"/>
      <c r="E63" s="47"/>
      <c r="F63" s="47"/>
      <c r="G63" s="47"/>
      <c r="H63" s="47"/>
      <c r="I63" s="46"/>
      <c r="J63" s="26"/>
      <c r="K63" s="46"/>
      <c r="L63" s="46"/>
      <c r="M63" s="46"/>
      <c r="N63" s="46"/>
    </row>
    <row r="64" spans="1:14" s="112" customFormat="1" x14ac:dyDescent="0.25">
      <c r="A64" s="157"/>
      <c r="B64" s="85" t="s">
        <v>15</v>
      </c>
      <c r="C64" s="17">
        <v>0</v>
      </c>
      <c r="D64" s="160"/>
      <c r="E64" s="47"/>
      <c r="F64" s="47"/>
      <c r="G64" s="47"/>
      <c r="H64" s="47"/>
      <c r="I64" s="46"/>
      <c r="J64" s="26"/>
      <c r="K64" s="46"/>
      <c r="L64" s="46"/>
      <c r="M64" s="46"/>
      <c r="N64" s="46"/>
    </row>
    <row r="65" spans="1:14" s="112" customFormat="1" x14ac:dyDescent="0.25">
      <c r="A65" s="157"/>
      <c r="B65" s="85" t="s">
        <v>16</v>
      </c>
      <c r="C65" s="17">
        <v>0</v>
      </c>
      <c r="D65" s="160"/>
      <c r="E65" s="47"/>
      <c r="F65" s="47"/>
      <c r="G65" s="47"/>
      <c r="H65" s="47"/>
      <c r="I65" s="46"/>
      <c r="J65" s="26"/>
      <c r="K65" s="46"/>
      <c r="L65" s="46"/>
      <c r="M65" s="46"/>
      <c r="N65" s="46"/>
    </row>
    <row r="66" spans="1:14" s="112" customFormat="1" x14ac:dyDescent="0.25">
      <c r="A66" s="157"/>
      <c r="B66" s="85" t="s">
        <v>17</v>
      </c>
      <c r="C66" s="17">
        <v>0</v>
      </c>
      <c r="D66" s="160"/>
      <c r="E66" s="47"/>
      <c r="F66" s="47"/>
      <c r="G66" s="47"/>
      <c r="H66" s="47"/>
      <c r="I66" s="46"/>
      <c r="J66" s="26"/>
      <c r="K66" s="46"/>
      <c r="L66" s="46"/>
      <c r="M66" s="46"/>
      <c r="N66" s="46"/>
    </row>
    <row r="67" spans="1:14" s="112" customFormat="1" x14ac:dyDescent="0.25">
      <c r="A67" s="157"/>
      <c r="B67" s="85" t="s">
        <v>18</v>
      </c>
      <c r="C67" s="17">
        <v>0</v>
      </c>
      <c r="D67" s="160"/>
      <c r="E67" s="47"/>
      <c r="F67" s="47"/>
      <c r="G67" s="47"/>
      <c r="H67" s="47"/>
      <c r="I67" s="46"/>
      <c r="J67" s="26"/>
      <c r="K67" s="46"/>
      <c r="L67" s="46"/>
      <c r="M67" s="46"/>
      <c r="N67" s="46"/>
    </row>
    <row r="68" spans="1:14" s="112" customFormat="1" x14ac:dyDescent="0.25">
      <c r="A68" s="157"/>
      <c r="B68" s="85" t="s">
        <v>19</v>
      </c>
      <c r="C68" s="17">
        <v>0</v>
      </c>
      <c r="D68" s="160"/>
      <c r="E68" s="47"/>
      <c r="F68" s="47"/>
      <c r="G68" s="47"/>
      <c r="H68" s="47"/>
      <c r="I68" s="46"/>
      <c r="J68" s="26"/>
      <c r="K68" s="46"/>
      <c r="L68" s="46"/>
      <c r="M68" s="46"/>
      <c r="N68" s="46"/>
    </row>
    <row r="69" spans="1:14" s="112" customFormat="1" x14ac:dyDescent="0.25">
      <c r="A69" s="157"/>
      <c r="B69" s="85" t="s">
        <v>20</v>
      </c>
      <c r="C69" s="17">
        <v>0</v>
      </c>
      <c r="D69" s="160"/>
      <c r="E69" s="47"/>
      <c r="F69" s="47"/>
      <c r="G69" s="47"/>
      <c r="H69" s="47"/>
      <c r="I69" s="46"/>
      <c r="J69" s="26"/>
      <c r="K69" s="46"/>
      <c r="L69" s="46"/>
      <c r="M69" s="46"/>
      <c r="N69" s="46"/>
    </row>
    <row r="70" spans="1:14" s="112" customFormat="1" ht="13" thickBot="1" x14ac:dyDescent="0.3">
      <c r="A70" s="46"/>
      <c r="B70" s="164" t="s">
        <v>96</v>
      </c>
      <c r="C70" s="18">
        <v>0</v>
      </c>
      <c r="D70" s="160"/>
      <c r="E70" s="47"/>
      <c r="F70" s="47"/>
      <c r="G70" s="47"/>
      <c r="H70" s="47"/>
      <c r="I70" s="46"/>
      <c r="J70" s="26"/>
      <c r="K70" s="46"/>
      <c r="L70" s="46"/>
      <c r="M70" s="46"/>
      <c r="N70" s="46"/>
    </row>
    <row r="71" spans="1:14" s="112" customFormat="1" ht="13" thickBot="1" x14ac:dyDescent="0.3">
      <c r="A71" s="46"/>
      <c r="B71" s="165"/>
      <c r="C71" s="166"/>
      <c r="D71" s="160"/>
      <c r="E71" s="47"/>
      <c r="F71" s="47"/>
      <c r="G71" s="47"/>
      <c r="H71" s="47"/>
      <c r="I71" s="46"/>
      <c r="J71" s="26"/>
      <c r="K71" s="46"/>
      <c r="L71" s="46"/>
      <c r="M71" s="46"/>
      <c r="N71" s="46"/>
    </row>
    <row r="72" spans="1:14" s="112" customFormat="1" ht="37.5" x14ac:dyDescent="0.3">
      <c r="A72" s="157"/>
      <c r="B72" s="89" t="s">
        <v>104</v>
      </c>
      <c r="C72" s="162" t="s">
        <v>133</v>
      </c>
      <c r="D72" s="163"/>
      <c r="E72" s="47"/>
      <c r="F72" s="47"/>
      <c r="G72" s="47"/>
      <c r="H72" s="47"/>
      <c r="I72" s="46"/>
      <c r="J72" s="26"/>
      <c r="K72" s="46"/>
      <c r="L72" s="46"/>
      <c r="M72" s="46"/>
      <c r="N72" s="46"/>
    </row>
    <row r="73" spans="1:14" s="112" customFormat="1" x14ac:dyDescent="0.25">
      <c r="A73" s="157"/>
      <c r="B73" s="85" t="s">
        <v>15</v>
      </c>
      <c r="C73" s="17">
        <v>0</v>
      </c>
      <c r="D73" s="160"/>
      <c r="E73" s="47"/>
      <c r="F73" s="47"/>
      <c r="G73" s="47"/>
      <c r="H73" s="47"/>
      <c r="I73" s="46"/>
      <c r="J73" s="26"/>
      <c r="K73" s="46"/>
      <c r="L73" s="46"/>
      <c r="M73" s="46"/>
      <c r="N73" s="46"/>
    </row>
    <row r="74" spans="1:14" s="112" customFormat="1" x14ac:dyDescent="0.25">
      <c r="A74" s="157"/>
      <c r="B74" s="85" t="s">
        <v>16</v>
      </c>
      <c r="C74" s="17">
        <v>0</v>
      </c>
      <c r="D74" s="160"/>
      <c r="E74" s="47"/>
      <c r="F74" s="47"/>
      <c r="G74" s="47"/>
      <c r="H74" s="47"/>
      <c r="I74" s="46"/>
      <c r="J74" s="26"/>
      <c r="K74" s="46"/>
      <c r="L74" s="46"/>
      <c r="M74" s="46"/>
      <c r="N74" s="46"/>
    </row>
    <row r="75" spans="1:14" s="112" customFormat="1" x14ac:dyDescent="0.25">
      <c r="A75" s="157"/>
      <c r="B75" s="85" t="s">
        <v>17</v>
      </c>
      <c r="C75" s="17">
        <v>0</v>
      </c>
      <c r="D75" s="160"/>
      <c r="E75" s="47"/>
      <c r="F75" s="47"/>
      <c r="G75" s="47"/>
      <c r="H75" s="47"/>
      <c r="I75" s="46"/>
      <c r="J75" s="26"/>
      <c r="K75" s="46"/>
      <c r="L75" s="46"/>
      <c r="M75" s="46"/>
      <c r="N75" s="46"/>
    </row>
    <row r="76" spans="1:14" s="112" customFormat="1" x14ac:dyDescent="0.25">
      <c r="A76" s="157"/>
      <c r="B76" s="85" t="s">
        <v>18</v>
      </c>
      <c r="C76" s="17">
        <v>0</v>
      </c>
      <c r="D76" s="160"/>
      <c r="E76" s="47"/>
      <c r="F76" s="47"/>
      <c r="G76" s="47"/>
      <c r="H76" s="47"/>
      <c r="I76" s="46"/>
      <c r="J76" s="26"/>
      <c r="K76" s="46"/>
      <c r="L76" s="46"/>
      <c r="M76" s="46"/>
      <c r="N76" s="46"/>
    </row>
    <row r="77" spans="1:14" s="112" customFormat="1" x14ac:dyDescent="0.25">
      <c r="A77" s="157"/>
      <c r="B77" s="85" t="s">
        <v>19</v>
      </c>
      <c r="C77" s="17">
        <v>0</v>
      </c>
      <c r="D77" s="160"/>
      <c r="E77" s="47"/>
      <c r="F77" s="47"/>
      <c r="G77" s="47"/>
      <c r="H77" s="47"/>
      <c r="I77" s="46"/>
      <c r="J77" s="26"/>
      <c r="K77" s="46"/>
      <c r="L77" s="46"/>
      <c r="M77" s="46"/>
      <c r="N77" s="46"/>
    </row>
    <row r="78" spans="1:14" s="112" customFormat="1" x14ac:dyDescent="0.25">
      <c r="A78" s="157"/>
      <c r="B78" s="85" t="s">
        <v>20</v>
      </c>
      <c r="C78" s="17">
        <v>0</v>
      </c>
      <c r="D78" s="160"/>
      <c r="E78" s="47"/>
      <c r="F78" s="47"/>
      <c r="G78" s="47"/>
      <c r="H78" s="47"/>
      <c r="I78" s="46"/>
      <c r="J78" s="26"/>
      <c r="K78" s="46"/>
      <c r="L78" s="46"/>
      <c r="M78" s="46"/>
      <c r="N78" s="46"/>
    </row>
    <row r="79" spans="1:14" s="112" customFormat="1" x14ac:dyDescent="0.25">
      <c r="A79" s="157"/>
      <c r="B79" s="85" t="s">
        <v>21</v>
      </c>
      <c r="C79" s="17">
        <v>0</v>
      </c>
      <c r="D79" s="160"/>
      <c r="E79" s="47"/>
      <c r="F79" s="47"/>
      <c r="G79" s="47"/>
      <c r="H79" s="47"/>
      <c r="I79" s="46"/>
      <c r="J79" s="26"/>
      <c r="K79" s="46"/>
      <c r="L79" s="46"/>
      <c r="M79" s="46"/>
      <c r="N79" s="46"/>
    </row>
    <row r="80" spans="1:14" s="112" customFormat="1" x14ac:dyDescent="0.25">
      <c r="A80" s="157"/>
      <c r="B80" s="167" t="s">
        <v>22</v>
      </c>
      <c r="C80" s="19">
        <v>0</v>
      </c>
      <c r="D80" s="160"/>
      <c r="E80" s="47"/>
      <c r="F80" s="47"/>
      <c r="G80" s="47"/>
      <c r="H80" s="47"/>
      <c r="I80" s="46"/>
      <c r="J80" s="26"/>
      <c r="K80" s="46"/>
      <c r="L80" s="46"/>
      <c r="M80" s="46"/>
      <c r="N80" s="46"/>
    </row>
    <row r="81" spans="1:14" s="112" customFormat="1" x14ac:dyDescent="0.25">
      <c r="A81" s="46"/>
      <c r="B81" s="85" t="s">
        <v>96</v>
      </c>
      <c r="C81" s="17">
        <v>0</v>
      </c>
      <c r="D81" s="160"/>
      <c r="E81" s="47"/>
      <c r="F81" s="47"/>
      <c r="G81" s="47"/>
      <c r="H81" s="47"/>
      <c r="I81" s="46"/>
      <c r="J81" s="26"/>
      <c r="K81" s="46"/>
      <c r="L81" s="46"/>
      <c r="M81" s="46"/>
      <c r="N81" s="46"/>
    </row>
    <row r="82" spans="1:14" s="112" customFormat="1" x14ac:dyDescent="0.25">
      <c r="A82" s="46"/>
      <c r="B82" s="85" t="s">
        <v>105</v>
      </c>
      <c r="C82" s="17">
        <v>0</v>
      </c>
      <c r="D82" s="160"/>
      <c r="E82" s="47"/>
      <c r="F82" s="47"/>
      <c r="G82" s="47"/>
      <c r="H82" s="47"/>
      <c r="I82" s="46"/>
      <c r="J82" s="26"/>
      <c r="K82" s="46"/>
      <c r="L82" s="46"/>
      <c r="M82" s="46"/>
      <c r="N82" s="46"/>
    </row>
    <row r="83" spans="1:14" s="112" customFormat="1" ht="13" thickBot="1" x14ac:dyDescent="0.3">
      <c r="A83" s="46"/>
      <c r="B83" s="164" t="s">
        <v>106</v>
      </c>
      <c r="C83" s="18">
        <v>0</v>
      </c>
      <c r="D83" s="160"/>
      <c r="E83" s="47"/>
      <c r="F83" s="47"/>
      <c r="G83" s="47"/>
      <c r="H83" s="47"/>
      <c r="I83" s="46"/>
      <c r="J83" s="26"/>
      <c r="K83" s="46"/>
      <c r="L83" s="46"/>
      <c r="M83" s="46"/>
      <c r="N83" s="46"/>
    </row>
    <row r="84" spans="1:14" ht="13" thickBot="1" x14ac:dyDescent="0.3">
      <c r="B84" s="108"/>
      <c r="J84" s="26"/>
    </row>
    <row r="85" spans="1:14" s="112" customFormat="1" ht="25.5" x14ac:dyDescent="0.3">
      <c r="A85" s="157"/>
      <c r="B85" s="89" t="s">
        <v>107</v>
      </c>
      <c r="C85" s="91" t="s">
        <v>9</v>
      </c>
      <c r="D85" s="168" t="s">
        <v>14</v>
      </c>
      <c r="E85" s="47"/>
      <c r="F85" s="47"/>
      <c r="G85" s="47"/>
      <c r="H85" s="47"/>
      <c r="I85" s="46"/>
      <c r="J85" s="26"/>
      <c r="K85" s="46"/>
      <c r="L85" s="46"/>
      <c r="M85" s="46"/>
      <c r="N85" s="46"/>
    </row>
    <row r="86" spans="1:14" s="112" customFormat="1" x14ac:dyDescent="0.25">
      <c r="A86" s="157"/>
      <c r="B86" s="85" t="s">
        <v>38</v>
      </c>
      <c r="C86" s="20">
        <v>0</v>
      </c>
      <c r="D86" s="17">
        <v>0</v>
      </c>
      <c r="E86" s="47"/>
      <c r="F86" s="47"/>
      <c r="G86" s="47"/>
      <c r="H86" s="47"/>
      <c r="I86" s="46"/>
      <c r="J86" s="26"/>
      <c r="K86" s="46"/>
      <c r="L86" s="46"/>
      <c r="M86" s="46"/>
      <c r="N86" s="46"/>
    </row>
    <row r="87" spans="1:14" s="112" customFormat="1" x14ac:dyDescent="0.25">
      <c r="A87" s="157"/>
      <c r="B87" s="85" t="s">
        <v>39</v>
      </c>
      <c r="C87" s="20">
        <v>0</v>
      </c>
      <c r="D87" s="17">
        <v>0</v>
      </c>
      <c r="E87" s="47"/>
      <c r="F87" s="47"/>
      <c r="G87" s="47"/>
      <c r="H87" s="47"/>
      <c r="I87" s="46"/>
      <c r="J87" s="26"/>
      <c r="K87" s="46"/>
      <c r="L87" s="46"/>
      <c r="M87" s="46"/>
      <c r="N87" s="46"/>
    </row>
    <row r="88" spans="1:14" s="112" customFormat="1" x14ac:dyDescent="0.25">
      <c r="A88" s="157"/>
      <c r="B88" s="85" t="s">
        <v>40</v>
      </c>
      <c r="C88" s="20">
        <v>0</v>
      </c>
      <c r="D88" s="17">
        <v>0</v>
      </c>
      <c r="E88" s="47"/>
      <c r="F88" s="47"/>
      <c r="G88" s="47"/>
      <c r="H88" s="47"/>
      <c r="I88" s="46"/>
      <c r="J88" s="26"/>
      <c r="K88" s="46"/>
      <c r="L88" s="46"/>
      <c r="M88" s="46"/>
      <c r="N88" s="46"/>
    </row>
    <row r="89" spans="1:14" s="112" customFormat="1" x14ac:dyDescent="0.25">
      <c r="A89" s="157"/>
      <c r="B89" s="85" t="s">
        <v>41</v>
      </c>
      <c r="C89" s="20">
        <v>0</v>
      </c>
      <c r="D89" s="17">
        <v>0</v>
      </c>
      <c r="E89" s="47"/>
      <c r="F89" s="47"/>
      <c r="G89" s="47"/>
      <c r="H89" s="47"/>
      <c r="I89" s="46"/>
      <c r="J89" s="26"/>
      <c r="K89" s="46"/>
      <c r="L89" s="46"/>
      <c r="M89" s="46"/>
      <c r="N89" s="46"/>
    </row>
    <row r="90" spans="1:14" s="112" customFormat="1" x14ac:dyDescent="0.25">
      <c r="A90" s="157"/>
      <c r="B90" s="85" t="s">
        <v>42</v>
      </c>
      <c r="C90" s="20">
        <v>0</v>
      </c>
      <c r="D90" s="17">
        <v>0</v>
      </c>
      <c r="E90" s="47"/>
      <c r="F90" s="47"/>
      <c r="G90" s="47"/>
      <c r="H90" s="47"/>
      <c r="I90" s="46"/>
      <c r="J90" s="26"/>
      <c r="K90" s="46"/>
      <c r="L90" s="46"/>
      <c r="M90" s="46"/>
      <c r="N90" s="46"/>
    </row>
    <row r="91" spans="1:14" s="112" customFormat="1" x14ac:dyDescent="0.25">
      <c r="A91" s="157"/>
      <c r="B91" s="85" t="s">
        <v>43</v>
      </c>
      <c r="C91" s="20">
        <v>0</v>
      </c>
      <c r="D91" s="17">
        <v>0</v>
      </c>
      <c r="E91" s="47"/>
      <c r="F91" s="47"/>
      <c r="G91" s="47"/>
      <c r="H91" s="47"/>
      <c r="I91" s="46"/>
      <c r="J91" s="26"/>
      <c r="K91" s="46"/>
      <c r="L91" s="46"/>
      <c r="M91" s="46"/>
      <c r="N91" s="46"/>
    </row>
    <row r="92" spans="1:14" s="112" customFormat="1" x14ac:dyDescent="0.25">
      <c r="A92" s="157"/>
      <c r="B92" s="85" t="s">
        <v>44</v>
      </c>
      <c r="C92" s="20">
        <v>0</v>
      </c>
      <c r="D92" s="17">
        <v>0</v>
      </c>
      <c r="E92" s="47"/>
      <c r="F92" s="47"/>
      <c r="G92" s="47"/>
      <c r="H92" s="47"/>
      <c r="I92" s="46"/>
      <c r="J92" s="26"/>
      <c r="K92" s="46"/>
      <c r="L92" s="46"/>
      <c r="M92" s="46"/>
      <c r="N92" s="46"/>
    </row>
    <row r="93" spans="1:14" s="112" customFormat="1" x14ac:dyDescent="0.25">
      <c r="A93" s="157"/>
      <c r="B93" s="85" t="s">
        <v>46</v>
      </c>
      <c r="C93" s="20">
        <v>0</v>
      </c>
      <c r="D93" s="17">
        <v>0</v>
      </c>
      <c r="E93" s="47"/>
      <c r="F93" s="47"/>
      <c r="G93" s="47"/>
      <c r="H93" s="47"/>
      <c r="I93" s="46"/>
      <c r="J93" s="26"/>
      <c r="K93" s="46"/>
      <c r="L93" s="46"/>
      <c r="M93" s="46"/>
      <c r="N93" s="46"/>
    </row>
    <row r="94" spans="1:14" s="112" customFormat="1" x14ac:dyDescent="0.25">
      <c r="A94" s="157"/>
      <c r="B94" s="85" t="s">
        <v>45</v>
      </c>
      <c r="C94" s="20">
        <v>0</v>
      </c>
      <c r="D94" s="17">
        <v>0</v>
      </c>
      <c r="E94" s="47"/>
      <c r="F94" s="47"/>
      <c r="G94" s="47"/>
      <c r="H94" s="47"/>
      <c r="I94" s="46"/>
      <c r="J94" s="26"/>
      <c r="K94" s="46"/>
      <c r="L94" s="46"/>
      <c r="M94" s="46"/>
      <c r="N94" s="46"/>
    </row>
    <row r="95" spans="1:14" s="112" customFormat="1" x14ac:dyDescent="0.25">
      <c r="A95" s="157"/>
      <c r="B95" s="85" t="s">
        <v>47</v>
      </c>
      <c r="C95" s="20">
        <v>0</v>
      </c>
      <c r="D95" s="17">
        <v>0</v>
      </c>
      <c r="E95" s="47"/>
      <c r="F95" s="47"/>
      <c r="G95" s="47"/>
      <c r="H95" s="47"/>
      <c r="I95" s="46"/>
      <c r="J95" s="26"/>
      <c r="K95" s="46"/>
      <c r="L95" s="46"/>
      <c r="M95" s="46"/>
      <c r="N95" s="46"/>
    </row>
    <row r="96" spans="1:14" s="112" customFormat="1" x14ac:dyDescent="0.25">
      <c r="A96" s="157"/>
      <c r="B96" s="85" t="s">
        <v>108</v>
      </c>
      <c r="C96" s="20">
        <v>0</v>
      </c>
      <c r="D96" s="17">
        <v>0</v>
      </c>
      <c r="E96" s="47"/>
      <c r="F96" s="47"/>
      <c r="G96" s="47"/>
      <c r="H96" s="47"/>
      <c r="I96" s="46"/>
      <c r="J96" s="26"/>
      <c r="K96" s="46"/>
      <c r="L96" s="46"/>
      <c r="M96" s="46"/>
      <c r="N96" s="46"/>
    </row>
    <row r="97" spans="1:14" s="112" customFormat="1" x14ac:dyDescent="0.25">
      <c r="A97" s="157"/>
      <c r="B97" s="85" t="s">
        <v>48</v>
      </c>
      <c r="C97" s="20">
        <v>0</v>
      </c>
      <c r="D97" s="17">
        <v>0</v>
      </c>
      <c r="E97" s="47"/>
      <c r="F97" s="47"/>
      <c r="G97" s="47"/>
      <c r="H97" s="47"/>
      <c r="I97" s="46"/>
      <c r="J97" s="26"/>
      <c r="K97" s="46"/>
      <c r="L97" s="46"/>
      <c r="M97" s="46"/>
      <c r="N97" s="46"/>
    </row>
    <row r="98" spans="1:14" s="112" customFormat="1" x14ac:dyDescent="0.25">
      <c r="A98" s="157"/>
      <c r="B98" s="85" t="s">
        <v>49</v>
      </c>
      <c r="C98" s="20">
        <v>0</v>
      </c>
      <c r="D98" s="17">
        <v>0</v>
      </c>
      <c r="E98" s="47"/>
      <c r="F98" s="47"/>
      <c r="G98" s="47"/>
      <c r="H98" s="47"/>
      <c r="I98" s="46"/>
      <c r="J98" s="26"/>
      <c r="K98" s="46"/>
      <c r="L98" s="46"/>
      <c r="M98" s="46"/>
      <c r="N98" s="46"/>
    </row>
    <row r="99" spans="1:14" s="112" customFormat="1" x14ac:dyDescent="0.25">
      <c r="A99" s="157"/>
      <c r="B99" s="85" t="s">
        <v>50</v>
      </c>
      <c r="C99" s="20">
        <v>0</v>
      </c>
      <c r="D99" s="17">
        <v>0</v>
      </c>
      <c r="E99" s="47"/>
      <c r="F99" s="47"/>
      <c r="G99" s="47"/>
      <c r="H99" s="47"/>
      <c r="I99" s="46"/>
      <c r="J99" s="26"/>
      <c r="K99" s="46"/>
      <c r="L99" s="46"/>
      <c r="M99" s="46"/>
      <c r="N99" s="46"/>
    </row>
    <row r="100" spans="1:14" s="112" customFormat="1" x14ac:dyDescent="0.25">
      <c r="A100" s="157"/>
      <c r="B100" s="85" t="s">
        <v>51</v>
      </c>
      <c r="C100" s="20">
        <v>0</v>
      </c>
      <c r="D100" s="17">
        <v>0</v>
      </c>
      <c r="E100" s="47"/>
      <c r="F100" s="47"/>
      <c r="G100" s="47"/>
      <c r="H100" s="47"/>
      <c r="I100" s="46"/>
      <c r="J100" s="26"/>
      <c r="K100" s="46"/>
      <c r="L100" s="46"/>
      <c r="M100" s="46"/>
      <c r="N100" s="46"/>
    </row>
    <row r="101" spans="1:14" s="112" customFormat="1" ht="13" thickBot="1" x14ac:dyDescent="0.3">
      <c r="A101" s="157"/>
      <c r="B101" s="164" t="s">
        <v>52</v>
      </c>
      <c r="C101" s="21">
        <v>0</v>
      </c>
      <c r="D101" s="18">
        <v>0</v>
      </c>
      <c r="E101" s="47"/>
      <c r="F101" s="47"/>
      <c r="G101" s="47"/>
      <c r="H101" s="47"/>
      <c r="I101" s="46"/>
      <c r="J101" s="26"/>
      <c r="K101" s="46"/>
      <c r="L101" s="46"/>
      <c r="M101" s="46"/>
      <c r="N101" s="46"/>
    </row>
    <row r="102" spans="1:14" s="112" customFormat="1" ht="13" thickBot="1" x14ac:dyDescent="0.3">
      <c r="A102" s="157"/>
      <c r="B102" s="108"/>
      <c r="C102" s="47"/>
      <c r="D102" s="47"/>
      <c r="E102" s="47"/>
      <c r="F102" s="47"/>
      <c r="G102" s="47"/>
      <c r="H102" s="47"/>
      <c r="I102" s="46"/>
      <c r="J102" s="26"/>
      <c r="K102" s="46"/>
      <c r="L102" s="46"/>
      <c r="M102" s="46"/>
      <c r="N102" s="46"/>
    </row>
    <row r="103" spans="1:14" s="112" customFormat="1" ht="50.5" x14ac:dyDescent="0.3">
      <c r="A103" s="46"/>
      <c r="B103" s="89" t="s">
        <v>109</v>
      </c>
      <c r="C103" s="216" t="s">
        <v>139</v>
      </c>
      <c r="D103" s="216" t="s">
        <v>140</v>
      </c>
      <c r="E103" s="216" t="s">
        <v>141</v>
      </c>
      <c r="F103" s="216" t="s">
        <v>142</v>
      </c>
      <c r="G103" s="169" t="s">
        <v>143</v>
      </c>
      <c r="H103" s="47"/>
      <c r="I103" s="46"/>
      <c r="J103" s="26"/>
      <c r="K103" s="46"/>
      <c r="L103" s="46"/>
      <c r="M103" s="46"/>
      <c r="N103" s="46"/>
    </row>
    <row r="104" spans="1:14" s="112" customFormat="1" x14ac:dyDescent="0.25">
      <c r="A104" s="46"/>
      <c r="B104" s="85" t="s">
        <v>117</v>
      </c>
      <c r="C104" s="6">
        <v>0</v>
      </c>
      <c r="D104" s="6">
        <v>0</v>
      </c>
      <c r="E104" s="6">
        <v>0</v>
      </c>
      <c r="F104" s="6">
        <v>0</v>
      </c>
      <c r="G104" s="7">
        <v>0</v>
      </c>
      <c r="H104" s="47"/>
      <c r="I104" s="46"/>
      <c r="J104" s="26"/>
      <c r="K104" s="46"/>
      <c r="L104" s="46"/>
      <c r="M104" s="46"/>
      <c r="N104" s="46"/>
    </row>
    <row r="105" spans="1:14" s="112" customFormat="1" x14ac:dyDescent="0.25">
      <c r="A105" s="46"/>
      <c r="B105" s="85" t="s">
        <v>58</v>
      </c>
      <c r="C105" s="6">
        <v>0</v>
      </c>
      <c r="D105" s="6">
        <v>0</v>
      </c>
      <c r="E105" s="6">
        <v>0</v>
      </c>
      <c r="F105" s="6">
        <v>0</v>
      </c>
      <c r="G105" s="7">
        <v>0</v>
      </c>
      <c r="H105" s="47"/>
      <c r="I105" s="46"/>
      <c r="J105" s="26"/>
      <c r="K105" s="46"/>
      <c r="L105" s="46"/>
      <c r="M105" s="46"/>
      <c r="N105" s="46"/>
    </row>
    <row r="106" spans="1:14" s="112" customFormat="1" x14ac:dyDescent="0.25">
      <c r="A106" s="46"/>
      <c r="B106" s="243" t="s">
        <v>144</v>
      </c>
      <c r="C106" s="242"/>
      <c r="D106" s="244">
        <f>(D104+D105)*D30</f>
        <v>0</v>
      </c>
      <c r="E106" s="244">
        <f t="shared" ref="E106:G106" si="1">(E104+E105)*E30</f>
        <v>0</v>
      </c>
      <c r="F106" s="244">
        <f t="shared" si="1"/>
        <v>0</v>
      </c>
      <c r="G106" s="305">
        <f t="shared" si="1"/>
        <v>0</v>
      </c>
      <c r="H106" s="47"/>
      <c r="I106" s="46"/>
      <c r="J106" s="26"/>
      <c r="K106" s="46"/>
      <c r="L106" s="46"/>
      <c r="M106" s="46"/>
      <c r="N106" s="46"/>
    </row>
    <row r="107" spans="1:14" s="112" customFormat="1" ht="13.5" thickBot="1" x14ac:dyDescent="0.35">
      <c r="A107" s="46"/>
      <c r="B107" s="102" t="s">
        <v>23</v>
      </c>
      <c r="C107" s="223">
        <f>C104+C105</f>
        <v>0</v>
      </c>
      <c r="D107" s="304">
        <f>SUM(D106:G106)</f>
        <v>0</v>
      </c>
      <c r="E107" s="276"/>
      <c r="F107" s="276"/>
      <c r="G107" s="277"/>
      <c r="H107" s="47"/>
      <c r="I107" s="46"/>
      <c r="J107" s="26"/>
      <c r="K107" s="46"/>
      <c r="L107" s="46"/>
      <c r="M107" s="46"/>
      <c r="N107" s="46"/>
    </row>
    <row r="108" spans="1:14" ht="13" thickBot="1" x14ac:dyDescent="0.3">
      <c r="C108" s="11"/>
      <c r="J108" s="26"/>
    </row>
    <row r="109" spans="1:14" s="112" customFormat="1" ht="13" x14ac:dyDescent="0.3">
      <c r="A109" s="157"/>
      <c r="B109" s="265" t="s">
        <v>59</v>
      </c>
      <c r="C109" s="266"/>
      <c r="D109" s="267"/>
      <c r="E109" s="47"/>
      <c r="F109" s="47"/>
      <c r="G109" s="47"/>
      <c r="H109" s="47"/>
      <c r="I109" s="46"/>
      <c r="J109" s="26"/>
      <c r="K109" s="46"/>
      <c r="L109" s="46"/>
      <c r="M109" s="46"/>
      <c r="N109" s="46"/>
    </row>
    <row r="110" spans="1:14" s="112" customFormat="1" x14ac:dyDescent="0.25">
      <c r="A110" s="157"/>
      <c r="B110" s="85" t="s">
        <v>74</v>
      </c>
      <c r="C110" s="268">
        <f>C21*C13</f>
        <v>0</v>
      </c>
      <c r="D110" s="269"/>
      <c r="E110" s="47"/>
      <c r="F110" s="47"/>
      <c r="G110" s="47"/>
      <c r="H110" s="47"/>
      <c r="I110" s="46"/>
      <c r="J110" s="26"/>
      <c r="K110" s="46"/>
      <c r="L110" s="46"/>
      <c r="M110" s="46"/>
      <c r="N110" s="46"/>
    </row>
    <row r="111" spans="1:14" s="112" customFormat="1" x14ac:dyDescent="0.25">
      <c r="A111" s="157"/>
      <c r="B111" s="85" t="s">
        <v>75</v>
      </c>
      <c r="C111" s="268">
        <f>SUM(D31:G31)</f>
        <v>0</v>
      </c>
      <c r="D111" s="269"/>
      <c r="E111" s="47"/>
      <c r="F111" s="47"/>
      <c r="G111" s="47"/>
      <c r="H111" s="47"/>
      <c r="I111" s="46"/>
      <c r="J111" s="26"/>
      <c r="K111" s="46"/>
      <c r="L111" s="46"/>
      <c r="M111" s="46"/>
      <c r="N111" s="46"/>
    </row>
    <row r="112" spans="1:14" s="112" customFormat="1" x14ac:dyDescent="0.25">
      <c r="A112" s="157"/>
      <c r="B112" s="85" t="s">
        <v>82</v>
      </c>
      <c r="C112" s="300">
        <f>C41*C13</f>
        <v>0</v>
      </c>
      <c r="D112" s="301"/>
      <c r="E112" s="47"/>
      <c r="F112" s="47"/>
      <c r="G112" s="47"/>
      <c r="H112" s="47"/>
      <c r="I112" s="46"/>
      <c r="J112" s="26"/>
      <c r="K112" s="46"/>
      <c r="L112" s="46"/>
      <c r="M112" s="46"/>
      <c r="N112" s="46"/>
    </row>
    <row r="113" spans="1:14" s="112" customFormat="1" x14ac:dyDescent="0.25">
      <c r="A113" s="157"/>
      <c r="B113" s="85" t="s">
        <v>83</v>
      </c>
      <c r="C113" s="302">
        <f>SUM(E52:H52)</f>
        <v>0</v>
      </c>
      <c r="D113" s="303"/>
      <c r="E113" s="47"/>
      <c r="F113" s="47"/>
      <c r="G113" s="47"/>
      <c r="H113" s="47"/>
      <c r="I113" s="46"/>
      <c r="J113" s="26"/>
      <c r="K113" s="46"/>
      <c r="L113" s="46"/>
      <c r="M113" s="46"/>
      <c r="N113" s="46"/>
    </row>
    <row r="114" spans="1:14" s="112" customFormat="1" x14ac:dyDescent="0.25">
      <c r="A114" s="157"/>
      <c r="B114" s="85" t="s">
        <v>55</v>
      </c>
      <c r="C114" s="268">
        <f>C61*C13</f>
        <v>0</v>
      </c>
      <c r="D114" s="269"/>
      <c r="E114" s="47"/>
      <c r="F114" s="47"/>
      <c r="G114" s="47"/>
      <c r="H114" s="47"/>
      <c r="I114" s="46"/>
      <c r="J114" s="26"/>
      <c r="K114" s="46"/>
      <c r="L114" s="46"/>
      <c r="M114" s="46"/>
      <c r="N114" s="46"/>
    </row>
    <row r="115" spans="1:14" s="112" customFormat="1" x14ac:dyDescent="0.25">
      <c r="A115" s="157"/>
      <c r="B115" s="170" t="s">
        <v>56</v>
      </c>
      <c r="C115" s="290"/>
      <c r="D115" s="291"/>
      <c r="E115" s="47"/>
      <c r="F115" s="47"/>
      <c r="G115" s="47"/>
      <c r="H115" s="47"/>
      <c r="I115" s="46"/>
      <c r="J115" s="26"/>
      <c r="K115" s="46"/>
      <c r="L115" s="46"/>
      <c r="M115" s="46"/>
      <c r="N115" s="46"/>
    </row>
    <row r="116" spans="1:14" s="112" customFormat="1" x14ac:dyDescent="0.25">
      <c r="A116" s="157"/>
      <c r="B116" s="170" t="s">
        <v>110</v>
      </c>
      <c r="C116" s="217"/>
      <c r="D116" s="218"/>
      <c r="E116" s="47"/>
      <c r="F116" s="47"/>
      <c r="G116" s="47"/>
      <c r="H116" s="47"/>
      <c r="I116" s="46"/>
      <c r="J116" s="26"/>
      <c r="K116" s="46"/>
      <c r="L116" s="46"/>
      <c r="M116" s="46"/>
      <c r="N116" s="46"/>
    </row>
    <row r="117" spans="1:14" s="112" customFormat="1" x14ac:dyDescent="0.25">
      <c r="A117" s="157"/>
      <c r="B117" s="170" t="s">
        <v>111</v>
      </c>
      <c r="C117" s="290"/>
      <c r="D117" s="291"/>
      <c r="E117" s="47"/>
      <c r="F117" s="47"/>
      <c r="G117" s="47"/>
      <c r="H117" s="47"/>
      <c r="I117" s="46"/>
      <c r="J117" s="26"/>
      <c r="K117" s="46"/>
      <c r="L117" s="46"/>
      <c r="M117" s="46"/>
      <c r="N117" s="46"/>
    </row>
    <row r="118" spans="1:14" s="112" customFormat="1" x14ac:dyDescent="0.25">
      <c r="A118" s="157"/>
      <c r="B118" s="85" t="s">
        <v>109</v>
      </c>
      <c r="C118" s="268">
        <f>D107</f>
        <v>0</v>
      </c>
      <c r="D118" s="269"/>
      <c r="E118" s="47"/>
      <c r="F118" s="47"/>
      <c r="G118" s="47"/>
      <c r="H118" s="47"/>
      <c r="I118" s="46"/>
      <c r="J118" s="26"/>
      <c r="K118" s="46"/>
      <c r="L118" s="46"/>
      <c r="M118" s="46"/>
      <c r="N118" s="46"/>
    </row>
    <row r="119" spans="1:14" s="112" customFormat="1" ht="13.5" thickBot="1" x14ac:dyDescent="0.35">
      <c r="A119" s="157"/>
      <c r="B119" s="102" t="s">
        <v>54</v>
      </c>
      <c r="C119" s="284">
        <f>SUM(C110:D118)</f>
        <v>0</v>
      </c>
      <c r="D119" s="285"/>
      <c r="E119" s="47"/>
      <c r="F119" s="47"/>
      <c r="G119" s="47"/>
      <c r="H119" s="47"/>
      <c r="I119" s="46"/>
      <c r="J119" s="26"/>
      <c r="K119" s="46"/>
      <c r="L119" s="46"/>
      <c r="M119" s="46"/>
      <c r="N119" s="46"/>
    </row>
    <row r="120" spans="1:14" ht="13" thickBot="1" x14ac:dyDescent="0.3">
      <c r="A120" s="157"/>
      <c r="B120" s="108"/>
      <c r="J120" s="26"/>
    </row>
    <row r="121" spans="1:14" s="112" customFormat="1" ht="13.5" thickBot="1" x14ac:dyDescent="0.35">
      <c r="A121" s="157"/>
      <c r="B121" s="258" t="s">
        <v>53</v>
      </c>
      <c r="C121" s="259"/>
      <c r="D121" s="259"/>
      <c r="E121" s="260"/>
      <c r="F121" s="47"/>
      <c r="G121" s="47"/>
      <c r="H121" s="47"/>
      <c r="I121" s="46"/>
      <c r="J121" s="26"/>
      <c r="K121" s="46"/>
      <c r="L121" s="46"/>
      <c r="M121" s="46"/>
      <c r="N121" s="46"/>
    </row>
    <row r="122" spans="1:14" s="112" customFormat="1" x14ac:dyDescent="0.25">
      <c r="A122" s="157"/>
      <c r="B122" s="173" t="s">
        <v>6</v>
      </c>
      <c r="C122" s="261"/>
      <c r="D122" s="261"/>
      <c r="E122" s="262"/>
      <c r="F122" s="47"/>
      <c r="G122" s="47"/>
      <c r="H122" s="47"/>
      <c r="I122" s="46"/>
      <c r="J122" s="26"/>
      <c r="K122" s="46"/>
      <c r="L122" s="46"/>
      <c r="M122" s="46"/>
      <c r="N122" s="46"/>
    </row>
    <row r="123" spans="1:14" s="112" customFormat="1" x14ac:dyDescent="0.25">
      <c r="A123" s="157"/>
      <c r="B123" s="85" t="s">
        <v>10</v>
      </c>
      <c r="C123" s="263"/>
      <c r="D123" s="263"/>
      <c r="E123" s="264"/>
      <c r="F123" s="47"/>
      <c r="G123" s="47"/>
      <c r="H123" s="47"/>
      <c r="I123" s="46"/>
      <c r="J123" s="26"/>
      <c r="K123" s="46"/>
      <c r="L123" s="46"/>
      <c r="M123" s="46"/>
      <c r="N123" s="46"/>
    </row>
    <row r="124" spans="1:14" s="112" customFormat="1" x14ac:dyDescent="0.25">
      <c r="A124" s="157"/>
      <c r="B124" s="85" t="s">
        <v>11</v>
      </c>
      <c r="C124" s="263"/>
      <c r="D124" s="263"/>
      <c r="E124" s="264"/>
      <c r="F124" s="47"/>
      <c r="G124" s="47"/>
      <c r="H124" s="47"/>
      <c r="I124" s="46"/>
      <c r="J124" s="26"/>
      <c r="K124" s="46"/>
      <c r="L124" s="46"/>
      <c r="M124" s="46"/>
      <c r="N124" s="46"/>
    </row>
    <row r="125" spans="1:14" s="112" customFormat="1" ht="52.25" customHeight="1" thickBot="1" x14ac:dyDescent="0.3">
      <c r="A125" s="46"/>
      <c r="B125" s="164" t="s">
        <v>12</v>
      </c>
      <c r="C125" s="278"/>
      <c r="D125" s="278"/>
      <c r="E125" s="279"/>
      <c r="F125" s="47"/>
      <c r="G125" s="47"/>
      <c r="H125" s="47"/>
      <c r="I125" s="46"/>
      <c r="J125" s="26"/>
      <c r="K125" s="46"/>
      <c r="L125" s="46"/>
      <c r="M125" s="46"/>
      <c r="N125" s="46"/>
    </row>
    <row r="126" spans="1:14" x14ac:dyDescent="0.25">
      <c r="J126" s="26"/>
    </row>
    <row r="127" spans="1:14" hidden="1" x14ac:dyDescent="0.25">
      <c r="J127" s="26"/>
    </row>
    <row r="128" spans="1:14" s="174" customFormat="1" hidden="1" x14ac:dyDescent="0.25">
      <c r="C128" s="175"/>
      <c r="D128" s="175"/>
      <c r="E128" s="175"/>
      <c r="F128" s="175"/>
      <c r="G128" s="175"/>
      <c r="H128" s="175"/>
      <c r="J128" s="219"/>
    </row>
  </sheetData>
  <mergeCells count="17">
    <mergeCell ref="C125:E125"/>
    <mergeCell ref="B121:E121"/>
    <mergeCell ref="C122:E122"/>
    <mergeCell ref="C123:E123"/>
    <mergeCell ref="C124:E124"/>
    <mergeCell ref="C119:D119"/>
    <mergeCell ref="B2:C2"/>
    <mergeCell ref="B109:D109"/>
    <mergeCell ref="C110:D110"/>
    <mergeCell ref="C111:D111"/>
    <mergeCell ref="C112:D112"/>
    <mergeCell ref="C113:D113"/>
    <mergeCell ref="C114:D114"/>
    <mergeCell ref="C115:D115"/>
    <mergeCell ref="C117:D117"/>
    <mergeCell ref="C118:D118"/>
    <mergeCell ref="D107:G107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ignoredErrors>
    <ignoredError sqref="C10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77F046EE18A4D9BB91541D5DC589C" ma:contentTypeVersion="8" ma:contentTypeDescription="Een nieuw document maken." ma:contentTypeScope="" ma:versionID="2a60c38a9513718a970c666e4cdf2a40">
  <xsd:schema xmlns:xsd="http://www.w3.org/2001/XMLSchema" xmlns:xs="http://www.w3.org/2001/XMLSchema" xmlns:p="http://schemas.microsoft.com/office/2006/metadata/properties" xmlns:ns2="53698332-c22d-4bd0-a18f-daab4aa0ade6" xmlns:ns3="04bebe37-b414-4c8f-a3ea-a6a2bdaf4866" targetNamespace="http://schemas.microsoft.com/office/2006/metadata/properties" ma:root="true" ma:fieldsID="1c6ad80f578f797b41290cffddf66b1d" ns2:_="" ns3:_="">
    <xsd:import namespace="53698332-c22d-4bd0-a18f-daab4aa0ade6"/>
    <xsd:import namespace="04bebe37-b414-4c8f-a3ea-a6a2bdaf4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98332-c22d-4bd0-a18f-daab4aa0a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330f2514-f90b-454f-b77b-7108298ce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ebe37-b414-4c8f-a3ea-a6a2bdaf486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ef8d74d-5948-4eaa-b0d9-27e579d1e5c1}" ma:internalName="TaxCatchAll" ma:showField="CatchAllData" ma:web="04bebe37-b414-4c8f-a3ea-a6a2bdaf4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698332-c22d-4bd0-a18f-daab4aa0ade6">
      <Terms xmlns="http://schemas.microsoft.com/office/infopath/2007/PartnerControls"/>
    </lcf76f155ced4ddcb4097134ff3c332f>
    <TaxCatchAll xmlns="04bebe37-b414-4c8f-a3ea-a6a2bdaf4866"/>
  </documentManagement>
</p:properties>
</file>

<file path=customXml/itemProps1.xml><?xml version="1.0" encoding="utf-8"?>
<ds:datastoreItem xmlns:ds="http://schemas.openxmlformats.org/officeDocument/2006/customXml" ds:itemID="{5CA3F6E8-AAD0-4DFE-BC9E-8B2B02059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698332-c22d-4bd0-a18f-daab4aa0ade6"/>
    <ds:schemaRef ds:uri="04bebe37-b414-4c8f-a3ea-a6a2bdaf4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A5A2B2-06FE-4563-A311-77EC8794E7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F07334-1AD2-48A5-AF99-D587A3B67088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4bebe37-b414-4c8f-a3ea-a6a2bdaf4866"/>
    <ds:schemaRef ds:uri="http://schemas.microsoft.com/office/infopath/2007/PartnerControls"/>
    <ds:schemaRef ds:uri="53698332-c22d-4bd0-a18f-daab4aa0ade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Instructies</vt:lpstr>
      <vt:lpstr>Perceel 2 Visie</vt:lpstr>
      <vt:lpstr>alternatief papier</vt:lpstr>
      <vt:lpstr>alternatief formaat</vt:lpstr>
      <vt:lpstr>'Perceel 2 Visie'!Afdrukbereik</vt:lpstr>
    </vt:vector>
  </TitlesOfParts>
  <Company>Significant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Tuinman</dc:creator>
  <cp:lastModifiedBy>Emiel de Vries</cp:lastModifiedBy>
  <cp:lastPrinted>2018-02-06T10:19:20Z</cp:lastPrinted>
  <dcterms:created xsi:type="dcterms:W3CDTF">2018-01-30T15:09:27Z</dcterms:created>
  <dcterms:modified xsi:type="dcterms:W3CDTF">2023-03-10T15:14:57Z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0x01010018677F046EE18A4D9BB91541D5DC589C</vt:lpwstr>
  </property>
  <property fmtid="{D5CDD505-2E9C-101B-9397-08002B2CF9AE}" pid="3" name="MediaServiceImageTags">
    <vt:lpwstr/>
  </property>
</Properties>
</file>