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tilburg.sharepoint.com/sites/DG-ORG-Bedrijfsvoeringsbeleid/Gedeelde documenten/Facilitair/Facilitaire diensten/Koffie/Aanbesteding 2023/Aanbesteding 2023 documenten DEF/"/>
    </mc:Choice>
  </mc:AlternateContent>
  <xr:revisionPtr revIDLastSave="1" documentId="8_{38B1778A-CDA8-48A5-AB86-9093F5148FF4}" xr6:coauthVersionLast="47" xr6:coauthVersionMax="47" xr10:uidLastSave="{E12D1AB6-174A-481D-AAC4-F2D40BED2D15}"/>
  <bookViews>
    <workbookView xWindow="-108" yWindow="-108" windowWidth="23256" windowHeight="12576" xr2:uid="{00000000-000D-0000-FFFF-FFFF00000000}"/>
  </bookViews>
  <sheets>
    <sheet name="Instructie" sheetId="1" r:id="rId1"/>
    <sheet name="1. Automaten" sheetId="2" r:id="rId2"/>
    <sheet name="2. Verstrekkingen" sheetId="3" r:id="rId3"/>
    <sheet name="3. TCO"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2" l="1"/>
  <c r="G10" i="2"/>
  <c r="C12" i="2"/>
  <c r="F27" i="3"/>
  <c r="F13" i="3"/>
  <c r="D13" i="3"/>
  <c r="F10" i="3"/>
  <c r="D10" i="3"/>
  <c r="D4" i="3"/>
  <c r="F4" i="3" s="1"/>
  <c r="F24" i="3" s="1"/>
  <c r="C5" i="4" s="1"/>
  <c r="F6" i="3"/>
  <c r="F7" i="3"/>
  <c r="D7" i="3"/>
  <c r="F19" i="3"/>
  <c r="G6" i="2" l="1"/>
  <c r="C7" i="2" s="1"/>
  <c r="C4" i="4" s="1"/>
  <c r="C6" i="4" l="1"/>
  <c r="F8" i="3"/>
  <c r="F9" i="3"/>
  <c r="F11" i="3"/>
  <c r="F12" i="3"/>
  <c r="F20" i="3"/>
  <c r="F21" i="3"/>
  <c r="F22" i="3"/>
  <c r="F23" i="3"/>
  <c r="F14" i="3"/>
  <c r="F15" i="3"/>
  <c r="F16" i="3"/>
  <c r="F17" i="3"/>
  <c r="F18" i="3"/>
  <c r="D5" i="3"/>
  <c r="F5" i="3" s="1"/>
  <c r="D6" i="3"/>
  <c r="D8" i="3"/>
  <c r="D9" i="3"/>
  <c r="D11" i="3"/>
  <c r="D12" i="3"/>
  <c r="D19" i="3"/>
  <c r="D20" i="3"/>
  <c r="D21" i="3"/>
  <c r="D22" i="3"/>
  <c r="D23" i="3"/>
  <c r="D14" i="3"/>
  <c r="D15" i="3"/>
  <c r="D16" i="3"/>
  <c r="D17" i="3"/>
  <c r="D18" i="3"/>
  <c r="C7" i="4" l="1"/>
  <c r="C8" i="4" s="1"/>
</calcChain>
</file>

<file path=xl/sharedStrings.xml><?xml version="1.0" encoding="utf-8"?>
<sst xmlns="http://schemas.openxmlformats.org/spreadsheetml/2006/main" count="77" uniqueCount="63">
  <si>
    <t xml:space="preserve">Blauw gearceerd is in te vullen door inschrijver. </t>
  </si>
  <si>
    <t xml:space="preserve">Alle overige cellen behoeft u NIET in te vullen. Dit betreffen cellen waarin reeds informatie is opgenomen of waarin een formule is opgenomen. </t>
  </si>
  <si>
    <t>1. Automaten</t>
  </si>
  <si>
    <t xml:space="preserve">In dit tabblad dient u de kosten van de automaten die u aanbiedt in te voeren. De huurkosten dienen de kosten voor afschrijving, rente, kosten waterfilters en verzekering te omvatten. De daadwerkelijke aantallen kunnen gedurende de contractperiode afwijken. Verrekening zal maandelijks plaatsvinden op basis van de daadwerkelijk geplaatste aantallen. </t>
  </si>
  <si>
    <t>2. Verstrekkingen</t>
  </si>
  <si>
    <t>De opgenomen uitgangspunten en volumes betreffen indicaties, gebaseerd op de huidige situatie (januari t/m juni 2023). Hier kunnen geen rechten aan worden ontleend. De aantallen koffie zijn gegeven voor de huidige bonenautomaten. Indien u een andere zetmethodiek voorstelt (voor op de Coolhof) dient u in de daarvoor bestemde ruimte de aantallen en prijs in te vullen. Indien u voor een niet beschreven zetmethodiek kiest kunt u de blauwe cellen in de B-kolom van het blad gebruiken en het equivalent in verbruik meenemen.</t>
  </si>
  <si>
    <t xml:space="preserve">De opdrachtnemer dient voor de aanvullende producten vaste tarieven aan te bieden. Verrekening vindt plaats op daadwerkelijk afgenomen volumes, gebaseerd op afgetekende goederenontvangstbonnen. Tevens dient u op dit werkblad de kosten voor het afkoppelen, transporteren en installeren van automaten te vermelden. De kosten voor het plaatsen van nieuwe automaten is hier uitgesloten. U dient deze kosten in uw vaste aanbieding te hebben meegenomen. </t>
  </si>
  <si>
    <t>3. TCO</t>
  </si>
  <si>
    <t>In dit totaalblad worden de (geschatte) jaarlijkse kosten samengebracht. U hoeft op dit blad geen gegevens in te vullen.</t>
  </si>
  <si>
    <t>Financiële aanbieding huur automaten (inclusief onderkast (indien van toepassing bij tafelmodel automaat) bij 5 jarig contract inclusief afschrijving, waterfilter, technisch onderhoud, verzekering en overige benodigdheden)</t>
  </si>
  <si>
    <t>Operational lease / huur Gemeentehuis</t>
  </si>
  <si>
    <t>Omschrijving</t>
  </si>
  <si>
    <t>Prijs excl. BTW per maand</t>
  </si>
  <si>
    <t>Aantal automaten</t>
  </si>
  <si>
    <t>Maanden</t>
  </si>
  <si>
    <t>Kosten excl. BTW</t>
  </si>
  <si>
    <t>Huur en onderhoud jaar 1 t/m 5</t>
  </si>
  <si>
    <t xml:space="preserve">Totale kosten </t>
  </si>
  <si>
    <t>Operational lease / huur Coolhof</t>
  </si>
  <si>
    <t>Huur en onderhoud jaar 1 t/m 5 - versnelde zetfunctie</t>
  </si>
  <si>
    <t>Bedrijfsnaam</t>
  </si>
  <si>
    <t>Datum</t>
  </si>
  <si>
    <t>Rechtsgeldige Ondertekening</t>
  </si>
  <si>
    <t>2. Ingrediënten</t>
  </si>
  <si>
    <t>Ingrediënten</t>
  </si>
  <si>
    <t>Prijs excl. BTW per eenheid</t>
  </si>
  <si>
    <t>Prijs per stuk</t>
  </si>
  <si>
    <t xml:space="preserve">Reken aantallen </t>
  </si>
  <si>
    <t>Op jaarbasis excl. BTW</t>
  </si>
  <si>
    <t>Verpakkingseenheid</t>
  </si>
  <si>
    <t>* kies hierbij voor instant OF freshbrew EN bonenkoffie, afhankelijk van de aanbevolen apparatuur</t>
  </si>
  <si>
    <t>Roerstaafjes hout (stuks)</t>
  </si>
  <si>
    <t>Suikersticks (kilo)</t>
  </si>
  <si>
    <t>Creamersticks (kilo)</t>
  </si>
  <si>
    <t>Vegan creamersticks (kilo)</t>
  </si>
  <si>
    <t>Zoetstof poedersticks (kilo)</t>
  </si>
  <si>
    <t>Reusable cup (180cc, stuks)</t>
  </si>
  <si>
    <t>Instant koffie (kilo)*</t>
  </si>
  <si>
    <t xml:space="preserve">aangepast, instant toegevoegd, caffeinevrij los vermeld </t>
  </si>
  <si>
    <t>Freshbrew koffie (kilo)*</t>
  </si>
  <si>
    <t>Bonenkoffie (kilo)*</t>
  </si>
  <si>
    <t>Koffie sticks caffeïnevrij (kilo)</t>
  </si>
  <si>
    <t>Cacao (kilo)</t>
  </si>
  <si>
    <t>Automatensuiker (kilo)</t>
  </si>
  <si>
    <t xml:space="preserve">Automatenmelk (kilo) </t>
  </si>
  <si>
    <t>Thee Engelse melange (kilo)</t>
  </si>
  <si>
    <t>Thee diversen (kilo)</t>
  </si>
  <si>
    <t>Totaal Verstrekkingen</t>
  </si>
  <si>
    <t>Tarief verplaatsingen 
(geldt niet voor nieuw te plaatsen machines)</t>
  </si>
  <si>
    <t>Prijs per actie</t>
  </si>
  <si>
    <t>Reken aantallen</t>
  </si>
  <si>
    <t>Totaal excl. BTW</t>
  </si>
  <si>
    <t xml:space="preserve">Ontkoppelen, transport en aansluiten machines
</t>
  </si>
  <si>
    <t/>
  </si>
  <si>
    <t>Totaal Verplaatsingen</t>
  </si>
  <si>
    <t>3.TCO</t>
  </si>
  <si>
    <t>TCO</t>
  </si>
  <si>
    <t>Bedrag</t>
  </si>
  <si>
    <t>Kosten automaten over 5 jaar</t>
  </si>
  <si>
    <t>Kosten verstrekkingen en disposables over 5 jaar</t>
  </si>
  <si>
    <t>Kosten verplaatsingen over 5 jaar</t>
  </si>
  <si>
    <t>Totaal kosten op basis van 5 jaar</t>
  </si>
  <si>
    <t xml:space="preserve">Gemiddelde kosten per contractjaar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</si>
</sst>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2]\ * #,##0.0000_ ;_ [$€-2]\ * \-#,##0.0000_ ;_ [$€-2]\ * &quot;-&quot;????_ ;_ @_ "/>
    <numFmt numFmtId="166" formatCode="&quot;€&quot;\ #,##0.00"/>
  </numFmts>
  <fonts count="10" x14ac:knownFonts="1">
    <font>
      <sz val="11"/>
      <color theme="1"/>
      <name val="Calibri"/>
      <family val="2"/>
      <scheme val="minor"/>
    </font>
    <font>
      <sz val="11"/>
      <color theme="0"/>
      <name val="Calibri"/>
      <family val="2"/>
      <scheme val="minor"/>
    </font>
    <font>
      <sz val="11"/>
      <color theme="1"/>
      <name val="Verdana"/>
      <family val="2"/>
    </font>
    <font>
      <b/>
      <sz val="11"/>
      <name val="Calibri"/>
      <family val="2"/>
      <scheme val="minor"/>
    </font>
    <font>
      <sz val="1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b/>
      <sz val="16"/>
      <color theme="1"/>
      <name val="Calibri"/>
      <family val="2"/>
      <scheme val="minor"/>
    </font>
  </fonts>
  <fills count="8">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theme="4" tint="0.59999389629810485"/>
        <bgColor indexed="23"/>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68">
    <xf numFmtId="0" fontId="0" fillId="0" borderId="0" xfId="0"/>
    <xf numFmtId="0" fontId="2" fillId="0" borderId="0" xfId="0" applyFont="1"/>
    <xf numFmtId="0" fontId="3" fillId="4" borderId="5" xfId="0" applyFont="1" applyFill="1" applyBorder="1"/>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0" applyFont="1"/>
    <xf numFmtId="0" fontId="7" fillId="0" borderId="0" xfId="0" applyFont="1"/>
    <xf numFmtId="44" fontId="6" fillId="0" borderId="2" xfId="0" applyNumberFormat="1" applyFont="1" applyBorder="1"/>
    <xf numFmtId="44" fontId="6" fillId="0" borderId="0" xfId="0" applyNumberFormat="1" applyFont="1"/>
    <xf numFmtId="44" fontId="6" fillId="5" borderId="2" xfId="0" applyNumberFormat="1" applyFont="1" applyFill="1" applyBorder="1" applyProtection="1">
      <protection locked="0"/>
    </xf>
    <xf numFmtId="0" fontId="8" fillId="0" borderId="0" xfId="0" applyFont="1"/>
    <xf numFmtId="0" fontId="5" fillId="0" borderId="0" xfId="0" applyFont="1"/>
    <xf numFmtId="0" fontId="8" fillId="0" borderId="2" xfId="0" applyFont="1" applyBorder="1"/>
    <xf numFmtId="44" fontId="8" fillId="5" borderId="2" xfId="0" applyNumberFormat="1" applyFont="1" applyFill="1" applyBorder="1" applyAlignment="1" applyProtection="1">
      <alignment wrapText="1"/>
      <protection locked="0"/>
    </xf>
    <xf numFmtId="44" fontId="8" fillId="5" borderId="2" xfId="0" applyNumberFormat="1" applyFont="1" applyFill="1" applyBorder="1" applyAlignment="1" applyProtection="1">
      <alignment horizontal="center"/>
      <protection locked="0"/>
    </xf>
    <xf numFmtId="3" fontId="8" fillId="0" borderId="2" xfId="0" applyNumberFormat="1" applyFont="1" applyBorder="1" applyAlignment="1">
      <alignment horizontal="center"/>
    </xf>
    <xf numFmtId="44" fontId="8" fillId="0" borderId="2" xfId="0" applyNumberFormat="1" applyFont="1" applyBorder="1"/>
    <xf numFmtId="44" fontId="8" fillId="0" borderId="0" xfId="0" applyNumberFormat="1" applyFont="1"/>
    <xf numFmtId="44" fontId="8" fillId="0" borderId="0" xfId="0" applyNumberFormat="1" applyFont="1" applyAlignment="1">
      <alignment wrapText="1"/>
    </xf>
    <xf numFmtId="44" fontId="8" fillId="0" borderId="0" xfId="0" applyNumberFormat="1" applyFont="1" applyAlignment="1">
      <alignment horizontal="center"/>
    </xf>
    <xf numFmtId="3" fontId="8" fillId="0" borderId="0" xfId="0" applyNumberFormat="1" applyFont="1" applyAlignment="1">
      <alignment horizontal="center"/>
    </xf>
    <xf numFmtId="44" fontId="8" fillId="5" borderId="2" xfId="0" applyNumberFormat="1" applyFont="1" applyFill="1" applyBorder="1" applyProtection="1">
      <protection locked="0"/>
    </xf>
    <xf numFmtId="0" fontId="4" fillId="5" borderId="2" xfId="0" applyFont="1" applyFill="1" applyBorder="1" applyProtection="1">
      <protection locked="0"/>
    </xf>
    <xf numFmtId="164" fontId="6" fillId="5" borderId="2" xfId="0" applyNumberFormat="1" applyFont="1" applyFill="1" applyBorder="1" applyProtection="1">
      <protection locked="0"/>
    </xf>
    <xf numFmtId="0" fontId="8" fillId="3" borderId="0" xfId="0" applyFont="1" applyFill="1"/>
    <xf numFmtId="0" fontId="5" fillId="3" borderId="0" xfId="0" applyFont="1" applyFill="1"/>
    <xf numFmtId="0" fontId="9" fillId="0" borderId="0" xfId="0" applyFont="1" applyAlignment="1">
      <alignment vertical="center"/>
    </xf>
    <xf numFmtId="0" fontId="0" fillId="0" borderId="2" xfId="0" applyBorder="1"/>
    <xf numFmtId="165" fontId="0" fillId="5" borderId="2" xfId="0" applyNumberFormat="1" applyFill="1" applyBorder="1" applyProtection="1">
      <protection locked="0"/>
    </xf>
    <xf numFmtId="165" fontId="0" fillId="3" borderId="2" xfId="0" applyNumberFormat="1" applyFill="1" applyBorder="1"/>
    <xf numFmtId="44" fontId="0" fillId="0" borderId="2" xfId="0" applyNumberFormat="1" applyBorder="1"/>
    <xf numFmtId="44" fontId="0" fillId="5" borderId="2" xfId="0" applyNumberFormat="1" applyFill="1" applyBorder="1" applyProtection="1">
      <protection locked="0"/>
    </xf>
    <xf numFmtId="1" fontId="0" fillId="5" borderId="2" xfId="0" applyNumberFormat="1" applyFill="1" applyBorder="1" applyAlignment="1" applyProtection="1">
      <alignment horizontal="center"/>
      <protection locked="0"/>
    </xf>
    <xf numFmtId="0" fontId="6" fillId="0" borderId="0" xfId="0" applyFont="1" applyAlignment="1">
      <alignment horizontal="center"/>
    </xf>
    <xf numFmtId="0" fontId="9" fillId="0" borderId="0" xfId="0" applyFont="1"/>
    <xf numFmtId="0" fontId="3" fillId="6" borderId="2" xfId="1" applyFont="1" applyFill="1" applyBorder="1" applyAlignment="1">
      <alignment vertical="top" wrapText="1"/>
    </xf>
    <xf numFmtId="3" fontId="3" fillId="6" borderId="4" xfId="1" applyNumberFormat="1" applyFont="1" applyFill="1" applyBorder="1" applyAlignment="1">
      <alignment vertical="top" wrapText="1"/>
    </xf>
    <xf numFmtId="1" fontId="0" fillId="0" borderId="2" xfId="0" applyNumberFormat="1" applyBorder="1" applyAlignment="1">
      <alignment horizontal="center"/>
    </xf>
    <xf numFmtId="1" fontId="0" fillId="0" borderId="2" xfId="0" applyNumberFormat="1" applyBorder="1" applyAlignment="1" applyProtection="1">
      <alignment horizontal="center"/>
      <protection locked="0"/>
    </xf>
    <xf numFmtId="44" fontId="3" fillId="6" borderId="2" xfId="1" applyNumberFormat="1" applyFont="1" applyFill="1" applyBorder="1" applyAlignment="1">
      <alignment vertical="top" wrapText="1"/>
    </xf>
    <xf numFmtId="0" fontId="0" fillId="3" borderId="2" xfId="0" applyFill="1" applyBorder="1"/>
    <xf numFmtId="0" fontId="8" fillId="7" borderId="2" xfId="0" applyFont="1" applyFill="1" applyBorder="1"/>
    <xf numFmtId="0" fontId="0" fillId="7" borderId="2" xfId="0" applyFill="1" applyBorder="1"/>
    <xf numFmtId="0" fontId="0" fillId="7" borderId="0" xfId="0" applyFill="1"/>
    <xf numFmtId="1" fontId="4" fillId="7" borderId="2" xfId="0" applyNumberFormat="1" applyFont="1" applyFill="1" applyBorder="1" applyAlignment="1">
      <alignment horizontal="center"/>
    </xf>
    <xf numFmtId="44" fontId="8" fillId="7" borderId="2" xfId="0" applyNumberFormat="1" applyFont="1" applyFill="1" applyBorder="1"/>
    <xf numFmtId="166" fontId="3" fillId="6" borderId="2" xfId="1" applyNumberFormat="1" applyFont="1" applyFill="1" applyBorder="1" applyAlignment="1">
      <alignment vertical="top" wrapText="1"/>
    </xf>
    <xf numFmtId="0" fontId="3" fillId="6" borderId="1" xfId="1" applyFont="1" applyFill="1"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44" fontId="8" fillId="5" borderId="1" xfId="0" applyNumberFormat="1" applyFont="1" applyFill="1" applyBorder="1" applyAlignment="1" applyProtection="1">
      <protection locked="0"/>
    </xf>
    <xf numFmtId="0" fontId="8" fillId="5" borderId="9" xfId="0" applyFont="1" applyFill="1" applyBorder="1" applyAlignment="1" applyProtection="1">
      <protection locked="0"/>
    </xf>
    <xf numFmtId="0" fontId="8" fillId="5" borderId="3" xfId="0" applyFont="1" applyFill="1" applyBorder="1" applyAlignment="1" applyProtection="1">
      <protection locked="0"/>
    </xf>
    <xf numFmtId="44" fontId="3" fillId="6" borderId="4" xfId="1" applyNumberFormat="1" applyFont="1" applyFill="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5" fillId="7" borderId="0" xfId="0" applyFont="1" applyFill="1" applyAlignment="1">
      <alignment horizontal="left" wrapText="1"/>
    </xf>
    <xf numFmtId="44" fontId="6" fillId="5" borderId="1" xfId="0" applyNumberFormat="1" applyFont="1" applyFill="1" applyBorder="1" applyAlignment="1" applyProtection="1">
      <protection locked="0"/>
    </xf>
    <xf numFmtId="0" fontId="0" fillId="5" borderId="9" xfId="0" applyFill="1" applyBorder="1" applyAlignment="1" applyProtection="1">
      <protection locked="0"/>
    </xf>
    <xf numFmtId="0" fontId="0" fillId="5" borderId="3" xfId="0" applyFill="1" applyBorder="1" applyAlignment="1" applyProtection="1">
      <protection locked="0"/>
    </xf>
    <xf numFmtId="166" fontId="3" fillId="6" borderId="4" xfId="1" applyNumberFormat="1" applyFont="1" applyFill="1" applyBorder="1" applyAlignment="1">
      <alignment vertical="top" wrapText="1"/>
    </xf>
    <xf numFmtId="166" fontId="0" fillId="0" borderId="10" xfId="0" applyNumberFormat="1" applyBorder="1" applyAlignment="1">
      <alignment vertical="top" wrapText="1"/>
    </xf>
    <xf numFmtId="166" fontId="0" fillId="0" borderId="11" xfId="0" applyNumberFormat="1" applyBorder="1" applyAlignment="1">
      <alignment vertical="top" wrapText="1"/>
    </xf>
    <xf numFmtId="0" fontId="3" fillId="6" borderId="4" xfId="1" applyFont="1" applyFill="1" applyBorder="1" applyAlignment="1">
      <alignment vertical="top" wrapText="1"/>
    </xf>
    <xf numFmtId="0" fontId="0" fillId="7" borderId="0" xfId="0" applyFill="1" applyAlignment="1">
      <alignment wrapText="1"/>
    </xf>
    <xf numFmtId="0" fontId="0" fillId="0" borderId="0" xfId="0" applyAlignment="1">
      <alignment wrapText="1"/>
    </xf>
  </cellXfs>
  <cellStyles count="2">
    <cellStyle name="60% - Accent1" xfId="1" builtinId="32"/>
    <cellStyle name="Standaard"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0"/>
  <sheetViews>
    <sheetView tabSelected="1" zoomScale="90" zoomScaleNormal="90" workbookViewId="0">
      <selection activeCell="D7" sqref="D7"/>
    </sheetView>
  </sheetViews>
  <sheetFormatPr defaultColWidth="9.109375" defaultRowHeight="13.8" x14ac:dyDescent="0.25"/>
  <cols>
    <col min="1" max="1" width="3" style="1" customWidth="1"/>
    <col min="2" max="2" width="97.5546875" style="1" customWidth="1"/>
    <col min="3" max="16384" width="9.109375" style="1"/>
  </cols>
  <sheetData>
    <row r="1" spans="2:2" ht="14.4" thickBot="1" x14ac:dyDescent="0.3"/>
    <row r="2" spans="2:2" ht="15" thickBot="1" x14ac:dyDescent="0.35">
      <c r="B2" s="2" t="s">
        <v>0</v>
      </c>
    </row>
    <row r="3" spans="2:2" ht="33" customHeight="1" thickBot="1" x14ac:dyDescent="0.3">
      <c r="B3" s="3" t="s">
        <v>1</v>
      </c>
    </row>
    <row r="4" spans="2:2" ht="14.4" x14ac:dyDescent="0.25">
      <c r="B4" s="37" t="s">
        <v>2</v>
      </c>
    </row>
    <row r="5" spans="2:2" ht="68.400000000000006" customHeight="1" thickBot="1" x14ac:dyDescent="0.3">
      <c r="B5" s="4" t="s">
        <v>3</v>
      </c>
    </row>
    <row r="6" spans="2:2" ht="14.4" x14ac:dyDescent="0.25">
      <c r="B6" s="37" t="s">
        <v>4</v>
      </c>
    </row>
    <row r="7" spans="2:2" ht="86.25" customHeight="1" x14ac:dyDescent="0.25">
      <c r="B7" s="5" t="s">
        <v>5</v>
      </c>
    </row>
    <row r="8" spans="2:2" ht="86.25" customHeight="1" thickBot="1" x14ac:dyDescent="0.3">
      <c r="B8" s="6" t="s">
        <v>6</v>
      </c>
    </row>
    <row r="9" spans="2:2" ht="14.4" x14ac:dyDescent="0.25">
      <c r="B9" s="37" t="s">
        <v>7</v>
      </c>
    </row>
    <row r="10" spans="2:2" ht="35.25" customHeight="1" thickBot="1" x14ac:dyDescent="0.3">
      <c r="B10" s="4" t="s">
        <v>8</v>
      </c>
    </row>
  </sheetData>
  <sheetProtection algorithmName="SHA-512" hashValue="Rs5KzcBaDenyVS5WKIyZ+1J2iB06xUQPp7BMqT9VQByJcGd5bZ2RJbM1fUZPknHD+xcYD1GzaJJ4VlsN8n6F8A==" saltValue="k2HMOdj2/mnKOn1KmRXrx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3"/>
  <sheetViews>
    <sheetView zoomScale="90" zoomScaleNormal="90" workbookViewId="0">
      <selection activeCell="C12" sqref="C12:G12"/>
    </sheetView>
  </sheetViews>
  <sheetFormatPr defaultColWidth="9.109375" defaultRowHeight="13.8" x14ac:dyDescent="0.25"/>
  <cols>
    <col min="1" max="1" width="3.109375" style="1" customWidth="1"/>
    <col min="2" max="2" width="53.6640625" style="1" customWidth="1"/>
    <col min="3" max="3" width="42.5546875" style="1" customWidth="1"/>
    <col min="4" max="4" width="14" style="1" customWidth="1"/>
    <col min="5" max="5" width="12.88671875" style="1" customWidth="1"/>
    <col min="6" max="6" width="12.5546875" style="1" customWidth="1"/>
    <col min="7" max="7" width="15.6640625" style="1" customWidth="1"/>
    <col min="8" max="16384" width="9.109375" style="1"/>
  </cols>
  <sheetData>
    <row r="1" spans="1:15" ht="19.5" customHeight="1" x14ac:dyDescent="0.3">
      <c r="A1" s="12"/>
      <c r="B1" s="28" t="s">
        <v>2</v>
      </c>
      <c r="C1" s="12"/>
      <c r="D1" s="12"/>
      <c r="E1" s="12"/>
      <c r="F1" s="12"/>
      <c r="G1" s="12"/>
      <c r="H1" s="12"/>
      <c r="I1" s="12"/>
      <c r="J1" s="12"/>
      <c r="K1" s="12"/>
      <c r="L1" s="12"/>
      <c r="M1" s="12"/>
      <c r="N1" s="12"/>
      <c r="O1" s="12"/>
    </row>
    <row r="2" spans="1:15" ht="15.6" x14ac:dyDescent="0.3">
      <c r="A2" s="12"/>
      <c r="B2" s="12"/>
      <c r="C2" s="12"/>
      <c r="D2" s="12"/>
      <c r="E2" s="12"/>
      <c r="F2" s="12"/>
      <c r="G2" s="12"/>
      <c r="H2" s="12"/>
      <c r="I2" s="12"/>
      <c r="J2" s="12"/>
      <c r="K2" s="12"/>
      <c r="L2" s="12"/>
      <c r="M2" s="12"/>
      <c r="N2" s="12"/>
      <c r="O2" s="12"/>
    </row>
    <row r="3" spans="1:15" ht="30" customHeight="1" x14ac:dyDescent="0.3">
      <c r="A3" s="12"/>
      <c r="B3" s="58" t="s">
        <v>9</v>
      </c>
      <c r="C3" s="58"/>
      <c r="D3" s="58"/>
      <c r="E3" s="58"/>
      <c r="F3" s="58"/>
      <c r="G3" s="58"/>
      <c r="H3" s="12"/>
      <c r="I3" s="12"/>
      <c r="J3" s="12"/>
      <c r="K3" s="12"/>
      <c r="L3" s="12"/>
      <c r="M3" s="12"/>
      <c r="N3" s="12"/>
      <c r="O3" s="12"/>
    </row>
    <row r="4" spans="1:15" ht="15.6" x14ac:dyDescent="0.3">
      <c r="A4" s="12"/>
      <c r="B4" s="12"/>
      <c r="C4" s="12"/>
      <c r="D4" s="12"/>
      <c r="E4" s="12"/>
      <c r="F4" s="12"/>
      <c r="G4" s="12"/>
      <c r="H4" s="12"/>
      <c r="I4" s="12"/>
      <c r="J4" s="12"/>
      <c r="K4" s="12"/>
      <c r="L4" s="12"/>
      <c r="M4" s="12"/>
      <c r="N4" s="12"/>
      <c r="O4" s="12"/>
    </row>
    <row r="5" spans="1:15" ht="28.8" x14ac:dyDescent="0.3">
      <c r="A5" s="12"/>
      <c r="B5" s="37" t="s">
        <v>10</v>
      </c>
      <c r="C5" s="37" t="s">
        <v>11</v>
      </c>
      <c r="D5" s="37" t="s">
        <v>12</v>
      </c>
      <c r="E5" s="37" t="s">
        <v>13</v>
      </c>
      <c r="F5" s="37" t="s">
        <v>14</v>
      </c>
      <c r="G5" s="37" t="s">
        <v>15</v>
      </c>
      <c r="H5" s="13"/>
      <c r="I5" s="13"/>
      <c r="J5" s="13"/>
      <c r="K5" s="12"/>
      <c r="L5" s="12"/>
      <c r="M5" s="12"/>
      <c r="N5" s="12"/>
      <c r="O5" s="12"/>
    </row>
    <row r="6" spans="1:15" ht="15.6" x14ac:dyDescent="0.3">
      <c r="A6" s="12"/>
      <c r="B6" s="14" t="s">
        <v>16</v>
      </c>
      <c r="C6" s="15"/>
      <c r="D6" s="16">
        <v>0</v>
      </c>
      <c r="E6" s="17">
        <v>7</v>
      </c>
      <c r="F6" s="17">
        <v>60</v>
      </c>
      <c r="G6" s="18">
        <f>E6*F6*D6</f>
        <v>0</v>
      </c>
      <c r="H6" s="12"/>
      <c r="I6" s="19"/>
      <c r="J6" s="12"/>
      <c r="K6" s="12"/>
      <c r="L6" s="12"/>
      <c r="M6" s="12"/>
      <c r="N6" s="12"/>
      <c r="O6" s="12"/>
    </row>
    <row r="7" spans="1:15" ht="15.6" x14ac:dyDescent="0.3">
      <c r="A7" s="12"/>
      <c r="B7" s="37" t="s">
        <v>17</v>
      </c>
      <c r="C7" s="55">
        <f>SUM(G6:G6)</f>
        <v>0</v>
      </c>
      <c r="D7" s="56"/>
      <c r="E7" s="56"/>
      <c r="F7" s="56"/>
      <c r="G7" s="57"/>
      <c r="H7" s="12"/>
      <c r="I7" s="12"/>
      <c r="J7" s="12"/>
      <c r="K7" s="12"/>
      <c r="L7" s="12"/>
      <c r="M7" s="12"/>
      <c r="N7" s="12"/>
      <c r="O7" s="12"/>
    </row>
    <row r="8" spans="1:15" ht="15.6" x14ac:dyDescent="0.3">
      <c r="A8" s="12"/>
      <c r="B8" s="13"/>
      <c r="C8" s="20"/>
      <c r="D8" s="21"/>
      <c r="E8" s="22"/>
      <c r="F8" s="22"/>
      <c r="G8" s="19"/>
      <c r="H8" s="12"/>
      <c r="I8" s="12"/>
      <c r="J8" s="12"/>
      <c r="K8" s="12"/>
      <c r="L8" s="12"/>
      <c r="M8" s="12"/>
      <c r="N8" s="12"/>
      <c r="O8" s="12"/>
    </row>
    <row r="9" spans="1:15" ht="28.8" x14ac:dyDescent="0.3">
      <c r="A9" s="12"/>
      <c r="B9" s="37" t="s">
        <v>18</v>
      </c>
      <c r="C9" s="37" t="s">
        <v>11</v>
      </c>
      <c r="D9" s="37" t="s">
        <v>12</v>
      </c>
      <c r="E9" s="37" t="s">
        <v>13</v>
      </c>
      <c r="F9" s="37" t="s">
        <v>14</v>
      </c>
      <c r="G9" s="37" t="s">
        <v>15</v>
      </c>
      <c r="H9" s="12"/>
      <c r="I9" s="12"/>
      <c r="J9" s="12"/>
      <c r="K9" s="12"/>
      <c r="L9" s="12"/>
      <c r="M9" s="12"/>
      <c r="N9" s="12"/>
      <c r="O9" s="12"/>
    </row>
    <row r="10" spans="1:15" ht="15.6" x14ac:dyDescent="0.3">
      <c r="A10" s="12"/>
      <c r="B10" s="14" t="s">
        <v>16</v>
      </c>
      <c r="C10" s="15"/>
      <c r="D10" s="16">
        <v>0</v>
      </c>
      <c r="E10" s="17">
        <v>1</v>
      </c>
      <c r="F10" s="17">
        <v>60</v>
      </c>
      <c r="G10" s="18">
        <f>E10*F10*D10</f>
        <v>0</v>
      </c>
      <c r="H10" s="12"/>
      <c r="I10" s="12"/>
      <c r="J10" s="12"/>
      <c r="K10" s="12"/>
      <c r="L10" s="12"/>
      <c r="M10" s="12"/>
      <c r="N10" s="12"/>
      <c r="O10" s="12"/>
    </row>
    <row r="11" spans="1:15" ht="15.6" x14ac:dyDescent="0.3">
      <c r="A11" s="12"/>
      <c r="B11" s="43" t="s">
        <v>19</v>
      </c>
      <c r="C11" s="15"/>
      <c r="D11" s="16">
        <v>0</v>
      </c>
      <c r="E11" s="17">
        <v>1</v>
      </c>
      <c r="F11" s="17">
        <v>60</v>
      </c>
      <c r="G11" s="18">
        <f>E11*F11*D11</f>
        <v>0</v>
      </c>
      <c r="H11" s="12"/>
      <c r="I11" s="12"/>
      <c r="J11" s="12"/>
      <c r="K11" s="12"/>
      <c r="L11" s="12"/>
      <c r="M11" s="12"/>
      <c r="N11" s="12"/>
      <c r="O11" s="12"/>
    </row>
    <row r="12" spans="1:15" ht="15.6" x14ac:dyDescent="0.3">
      <c r="A12" s="12"/>
      <c r="B12" s="37" t="s">
        <v>17</v>
      </c>
      <c r="C12" s="55">
        <f>SUM(G10:G11)</f>
        <v>0</v>
      </c>
      <c r="D12" s="56"/>
      <c r="E12" s="56"/>
      <c r="F12" s="56"/>
      <c r="G12" s="57"/>
      <c r="H12" s="12"/>
      <c r="I12" s="12"/>
      <c r="J12" s="12"/>
      <c r="K12" s="12"/>
      <c r="L12" s="12"/>
      <c r="M12" s="12"/>
      <c r="N12" s="12"/>
      <c r="O12" s="12"/>
    </row>
    <row r="13" spans="1:15" ht="15.6" x14ac:dyDescent="0.3">
      <c r="A13" s="12"/>
      <c r="B13" s="13"/>
      <c r="C13" s="20"/>
      <c r="D13" s="21"/>
      <c r="E13" s="22"/>
      <c r="F13" s="22"/>
      <c r="G13" s="19"/>
      <c r="H13" s="12"/>
      <c r="I13" s="12"/>
      <c r="J13" s="12"/>
      <c r="K13" s="12"/>
      <c r="L13" s="12"/>
      <c r="M13" s="12"/>
      <c r="N13" s="12"/>
      <c r="O13" s="12"/>
    </row>
    <row r="14" spans="1:15" ht="15.6" x14ac:dyDescent="0.3">
      <c r="A14" s="12"/>
      <c r="B14" s="37" t="s">
        <v>20</v>
      </c>
      <c r="C14" s="23"/>
      <c r="D14" s="12"/>
      <c r="E14" s="12"/>
      <c r="F14" s="12"/>
      <c r="G14" s="12"/>
      <c r="H14" s="12"/>
      <c r="I14" s="12"/>
      <c r="J14" s="12"/>
      <c r="K14" s="12"/>
      <c r="L14" s="12"/>
      <c r="M14" s="12"/>
      <c r="N14" s="12"/>
      <c r="O14" s="12"/>
    </row>
    <row r="15" spans="1:15" ht="15.6" x14ac:dyDescent="0.3">
      <c r="A15" s="12"/>
      <c r="B15" s="37" t="s">
        <v>21</v>
      </c>
      <c r="C15" s="23"/>
      <c r="D15" s="12"/>
      <c r="E15" s="12"/>
      <c r="F15" s="12"/>
      <c r="G15" s="12"/>
      <c r="H15" s="12"/>
      <c r="I15" s="12"/>
      <c r="J15" s="12"/>
      <c r="K15" s="12"/>
      <c r="L15" s="12"/>
      <c r="M15" s="12"/>
      <c r="N15" s="12"/>
      <c r="O15" s="12"/>
    </row>
    <row r="16" spans="1:15" ht="15.6" x14ac:dyDescent="0.3">
      <c r="A16" s="12"/>
      <c r="B16" s="49" t="s">
        <v>22</v>
      </c>
      <c r="C16" s="52"/>
      <c r="D16" s="12"/>
      <c r="E16" s="12"/>
      <c r="F16" s="12"/>
      <c r="G16" s="12"/>
      <c r="H16" s="12"/>
      <c r="I16" s="12"/>
      <c r="J16" s="12"/>
      <c r="K16" s="12"/>
      <c r="L16" s="12"/>
      <c r="M16" s="12"/>
      <c r="N16" s="12"/>
      <c r="O16" s="12"/>
    </row>
    <row r="17" spans="1:15" ht="15.6" x14ac:dyDescent="0.3">
      <c r="A17" s="12"/>
      <c r="B17" s="50"/>
      <c r="C17" s="53"/>
      <c r="D17" s="12"/>
      <c r="E17" s="12"/>
      <c r="F17" s="12"/>
      <c r="G17" s="12"/>
      <c r="H17" s="12"/>
      <c r="I17" s="12"/>
      <c r="J17" s="12"/>
      <c r="K17" s="12"/>
      <c r="L17" s="12"/>
      <c r="M17" s="12"/>
      <c r="N17" s="12"/>
      <c r="O17" s="12"/>
    </row>
    <row r="18" spans="1:15" ht="15.6" x14ac:dyDescent="0.3">
      <c r="A18" s="12"/>
      <c r="B18" s="51"/>
      <c r="C18" s="54"/>
      <c r="D18" s="12"/>
      <c r="E18" s="12"/>
      <c r="F18" s="12"/>
      <c r="G18" s="12"/>
      <c r="H18" s="12"/>
      <c r="I18" s="12"/>
      <c r="J18" s="12"/>
      <c r="K18" s="12"/>
      <c r="L18" s="12"/>
      <c r="M18" s="12"/>
      <c r="N18" s="12"/>
      <c r="O18" s="12"/>
    </row>
    <row r="19" spans="1:15" ht="15.6" x14ac:dyDescent="0.3">
      <c r="A19" s="12"/>
      <c r="B19" s="12"/>
      <c r="C19" s="12"/>
      <c r="D19" s="12"/>
      <c r="E19" s="12"/>
      <c r="F19" s="12"/>
      <c r="G19" s="12"/>
      <c r="H19" s="12"/>
      <c r="I19" s="12"/>
      <c r="J19" s="12"/>
      <c r="K19" s="12"/>
      <c r="L19" s="12"/>
      <c r="M19" s="12"/>
      <c r="N19" s="12"/>
      <c r="O19" s="12"/>
    </row>
    <row r="20" spans="1:15" ht="15.6" x14ac:dyDescent="0.3">
      <c r="A20" s="12"/>
      <c r="B20" s="12"/>
      <c r="C20" s="12"/>
      <c r="D20" s="12"/>
      <c r="E20" s="12"/>
      <c r="F20" s="12"/>
      <c r="G20" s="12"/>
      <c r="H20" s="12"/>
      <c r="I20" s="12"/>
      <c r="J20" s="12"/>
      <c r="K20" s="12"/>
      <c r="L20" s="12"/>
      <c r="M20" s="12"/>
      <c r="N20" s="12"/>
      <c r="O20" s="12"/>
    </row>
    <row r="21" spans="1:15" ht="15.6" x14ac:dyDescent="0.3">
      <c r="A21" s="12"/>
      <c r="B21" s="12"/>
      <c r="C21" s="12"/>
      <c r="D21" s="12"/>
      <c r="E21" s="12"/>
      <c r="F21" s="12"/>
      <c r="G21" s="12"/>
      <c r="H21" s="12"/>
      <c r="I21" s="12"/>
      <c r="J21" s="12"/>
      <c r="K21" s="12"/>
      <c r="L21" s="12"/>
      <c r="M21" s="12"/>
      <c r="N21" s="12"/>
      <c r="O21" s="12"/>
    </row>
    <row r="22" spans="1:15" ht="15.6" x14ac:dyDescent="0.3">
      <c r="A22" s="12"/>
      <c r="B22" s="12"/>
      <c r="C22" s="12"/>
      <c r="D22" s="12"/>
      <c r="E22" s="12"/>
      <c r="F22" s="12"/>
      <c r="G22" s="12"/>
      <c r="H22" s="12"/>
      <c r="I22" s="12"/>
      <c r="J22" s="12"/>
      <c r="K22" s="12"/>
      <c r="L22" s="12"/>
      <c r="M22" s="12"/>
      <c r="N22" s="12"/>
      <c r="O22" s="12"/>
    </row>
    <row r="23" spans="1:15" ht="15.6" x14ac:dyDescent="0.3">
      <c r="A23" s="12"/>
      <c r="B23" s="12"/>
      <c r="C23" s="12"/>
      <c r="D23" s="12"/>
      <c r="E23" s="12"/>
      <c r="F23" s="12"/>
      <c r="G23" s="12"/>
      <c r="H23" s="12"/>
      <c r="I23" s="12"/>
      <c r="J23" s="12"/>
      <c r="K23" s="12"/>
      <c r="L23" s="12"/>
      <c r="M23" s="12"/>
      <c r="N23" s="12"/>
      <c r="O23" s="12"/>
    </row>
  </sheetData>
  <sheetProtection algorithmName="SHA-512" hashValue="TX8N8FogvWuDg3RtX33JG2uOzkAIFkjqN1J50LNQlhljKpFPnqUbBTOp86BmCzivRWcfw+Q2KXZXriPZuKPvxQ==" saltValue="I07BrxMwyoyJfgNGLqA2Iw==" spinCount="100000" sheet="1" objects="1" scenarios="1"/>
  <mergeCells count="5">
    <mergeCell ref="B16:B18"/>
    <mergeCell ref="C16:C18"/>
    <mergeCell ref="C12:G12"/>
    <mergeCell ref="C7:G7"/>
    <mergeCell ref="B3:G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35"/>
  <sheetViews>
    <sheetView zoomScale="90" zoomScaleNormal="90" workbookViewId="0">
      <selection activeCell="F11" sqref="F11"/>
    </sheetView>
  </sheetViews>
  <sheetFormatPr defaultColWidth="18.6640625" defaultRowHeight="14.4" x14ac:dyDescent="0.3"/>
  <cols>
    <col min="1" max="1" width="3.5546875" customWidth="1"/>
    <col min="2" max="2" width="42.5546875" customWidth="1"/>
    <col min="7" max="7" width="23.5546875" customWidth="1"/>
    <col min="8" max="8" width="6" customWidth="1"/>
    <col min="9" max="9" width="47.6640625" customWidth="1"/>
  </cols>
  <sheetData>
    <row r="1" spans="2:9" ht="19.5" customHeight="1" x14ac:dyDescent="0.3">
      <c r="B1" s="28" t="s">
        <v>23</v>
      </c>
    </row>
    <row r="2" spans="2:9" x14ac:dyDescent="0.3">
      <c r="B2" s="8"/>
    </row>
    <row r="3" spans="2:9" ht="30" customHeight="1" x14ac:dyDescent="0.3">
      <c r="B3" s="37" t="s">
        <v>24</v>
      </c>
      <c r="C3" s="37" t="s">
        <v>25</v>
      </c>
      <c r="D3" s="38" t="s">
        <v>26</v>
      </c>
      <c r="E3" s="38" t="s">
        <v>27</v>
      </c>
      <c r="F3" s="37" t="s">
        <v>28</v>
      </c>
      <c r="G3" s="37" t="s">
        <v>29</v>
      </c>
      <c r="I3" s="66" t="s">
        <v>30</v>
      </c>
    </row>
    <row r="4" spans="2:9" x14ac:dyDescent="0.3">
      <c r="B4" s="29" t="s">
        <v>31</v>
      </c>
      <c r="C4" s="30"/>
      <c r="D4" s="31" t="e">
        <f>C4/G4</f>
        <v>#DIV/0!</v>
      </c>
      <c r="E4" s="39">
        <v>50000</v>
      </c>
      <c r="F4" s="32">
        <f>IF(+C4&gt;0,E4*D4,0)</f>
        <v>0</v>
      </c>
      <c r="G4" s="24"/>
      <c r="I4" s="67"/>
    </row>
    <row r="5" spans="2:9" x14ac:dyDescent="0.3">
      <c r="B5" s="29" t="s">
        <v>32</v>
      </c>
      <c r="C5" s="30"/>
      <c r="D5" s="31" t="e">
        <f t="shared" ref="D5:D18" si="0">C5/G5</f>
        <v>#DIV/0!</v>
      </c>
      <c r="E5" s="39">
        <v>135</v>
      </c>
      <c r="F5" s="32">
        <f t="shared" ref="F5:F18" si="1">IF(+C5&gt;0,E5*D5,0)</f>
        <v>0</v>
      </c>
      <c r="G5" s="24"/>
    </row>
    <row r="6" spans="2:9" x14ac:dyDescent="0.3">
      <c r="B6" s="29" t="s">
        <v>33</v>
      </c>
      <c r="C6" s="30"/>
      <c r="D6" s="31" t="e">
        <f t="shared" si="0"/>
        <v>#DIV/0!</v>
      </c>
      <c r="E6" s="39">
        <v>25</v>
      </c>
      <c r="F6" s="32">
        <f>IF(+C6&gt;0,E6*D6,0)</f>
        <v>0</v>
      </c>
      <c r="G6" s="24"/>
    </row>
    <row r="7" spans="2:9" x14ac:dyDescent="0.3">
      <c r="B7" s="29" t="s">
        <v>34</v>
      </c>
      <c r="C7" s="30"/>
      <c r="D7" s="42" t="e">
        <f>C7/G7</f>
        <v>#DIV/0!</v>
      </c>
      <c r="E7" s="39">
        <v>1</v>
      </c>
      <c r="F7" s="32">
        <f>IF(+C7&gt;0,E7*D7,0)</f>
        <v>0</v>
      </c>
      <c r="G7" s="24"/>
    </row>
    <row r="8" spans="2:9" x14ac:dyDescent="0.3">
      <c r="B8" s="29" t="s">
        <v>35</v>
      </c>
      <c r="C8" s="30"/>
      <c r="D8" s="31" t="e">
        <f t="shared" si="0"/>
        <v>#DIV/0!</v>
      </c>
      <c r="E8" s="39">
        <v>2</v>
      </c>
      <c r="F8" s="32">
        <f t="shared" si="1"/>
        <v>0</v>
      </c>
      <c r="G8" s="24"/>
    </row>
    <row r="9" spans="2:9" x14ac:dyDescent="0.3">
      <c r="B9" s="29" t="s">
        <v>36</v>
      </c>
      <c r="C9" s="30"/>
      <c r="D9" s="31" t="e">
        <f t="shared" si="0"/>
        <v>#DIV/0!</v>
      </c>
      <c r="E9" s="46">
        <v>2000</v>
      </c>
      <c r="F9" s="32">
        <f t="shared" si="1"/>
        <v>0</v>
      </c>
      <c r="G9" s="24"/>
    </row>
    <row r="10" spans="2:9" x14ac:dyDescent="0.3">
      <c r="B10" s="44" t="s">
        <v>37</v>
      </c>
      <c r="C10" s="30"/>
      <c r="D10" s="31" t="e">
        <f t="shared" ref="D10" si="2">C10/G10</f>
        <v>#DIV/0!</v>
      </c>
      <c r="E10" s="39">
        <v>150</v>
      </c>
      <c r="F10" s="32">
        <f t="shared" ref="F10" si="3">IF(+C10&gt;0,E10*D10,0)</f>
        <v>0</v>
      </c>
      <c r="G10" s="24"/>
      <c r="I10" s="45" t="s">
        <v>38</v>
      </c>
    </row>
    <row r="11" spans="2:9" x14ac:dyDescent="0.3">
      <c r="B11" s="44" t="s">
        <v>39</v>
      </c>
      <c r="C11" s="30"/>
      <c r="D11" s="31" t="e">
        <f t="shared" si="0"/>
        <v>#DIV/0!</v>
      </c>
      <c r="E11" s="39">
        <v>280</v>
      </c>
      <c r="F11" s="32">
        <f t="shared" si="1"/>
        <v>0</v>
      </c>
      <c r="G11" s="24"/>
    </row>
    <row r="12" spans="2:9" x14ac:dyDescent="0.3">
      <c r="B12" s="44" t="s">
        <v>40</v>
      </c>
      <c r="C12" s="30"/>
      <c r="D12" s="31" t="e">
        <f t="shared" si="0"/>
        <v>#DIV/0!</v>
      </c>
      <c r="E12" s="40">
        <v>500</v>
      </c>
      <c r="F12" s="32">
        <f t="shared" si="1"/>
        <v>0</v>
      </c>
      <c r="G12" s="24"/>
    </row>
    <row r="13" spans="2:9" x14ac:dyDescent="0.3">
      <c r="B13" s="44" t="s">
        <v>41</v>
      </c>
      <c r="C13" s="30"/>
      <c r="D13" s="31" t="e">
        <f t="shared" ref="D13" si="4">C13/G13</f>
        <v>#DIV/0!</v>
      </c>
      <c r="E13" s="40">
        <v>2</v>
      </c>
      <c r="F13" s="32">
        <f t="shared" ref="F13" si="5">IF(+C13&gt;0,E13*D13,0)</f>
        <v>0</v>
      </c>
      <c r="G13" s="24"/>
    </row>
    <row r="14" spans="2:9" x14ac:dyDescent="0.3">
      <c r="B14" s="29" t="s">
        <v>42</v>
      </c>
      <c r="C14" s="30"/>
      <c r="D14" s="31" t="e">
        <f t="shared" si="0"/>
        <v>#DIV/0!</v>
      </c>
      <c r="E14" s="39">
        <v>240</v>
      </c>
      <c r="F14" s="32">
        <f t="shared" si="1"/>
        <v>0</v>
      </c>
      <c r="G14" s="24"/>
    </row>
    <row r="15" spans="2:9" x14ac:dyDescent="0.3">
      <c r="B15" s="29" t="s">
        <v>43</v>
      </c>
      <c r="C15" s="30"/>
      <c r="D15" s="31" t="e">
        <f t="shared" si="0"/>
        <v>#DIV/0!</v>
      </c>
      <c r="E15" s="39">
        <v>85</v>
      </c>
      <c r="F15" s="32">
        <f t="shared" si="1"/>
        <v>0</v>
      </c>
      <c r="G15" s="24"/>
    </row>
    <row r="16" spans="2:9" x14ac:dyDescent="0.3">
      <c r="B16" s="29" t="s">
        <v>44</v>
      </c>
      <c r="C16" s="30"/>
      <c r="D16" s="31" t="e">
        <f t="shared" si="0"/>
        <v>#DIV/0!</v>
      </c>
      <c r="E16" s="39">
        <v>200</v>
      </c>
      <c r="F16" s="32">
        <f t="shared" si="1"/>
        <v>0</v>
      </c>
      <c r="G16" s="24"/>
    </row>
    <row r="17" spans="2:7" x14ac:dyDescent="0.3">
      <c r="B17" s="29" t="s">
        <v>45</v>
      </c>
      <c r="C17" s="30"/>
      <c r="D17" s="31" t="e">
        <f t="shared" si="0"/>
        <v>#DIV/0!</v>
      </c>
      <c r="E17" s="39">
        <v>18</v>
      </c>
      <c r="F17" s="32">
        <f t="shared" si="1"/>
        <v>0</v>
      </c>
      <c r="G17" s="24"/>
    </row>
    <row r="18" spans="2:7" x14ac:dyDescent="0.3">
      <c r="B18" s="29" t="s">
        <v>46</v>
      </c>
      <c r="C18" s="30"/>
      <c r="D18" s="31" t="e">
        <f t="shared" si="0"/>
        <v>#DIV/0!</v>
      </c>
      <c r="E18" s="39">
        <v>30</v>
      </c>
      <c r="F18" s="32">
        <f t="shared" si="1"/>
        <v>0</v>
      </c>
      <c r="G18" s="24"/>
    </row>
    <row r="19" spans="2:7" x14ac:dyDescent="0.3">
      <c r="B19" s="33"/>
      <c r="C19" s="30"/>
      <c r="D19" s="31" t="e">
        <f>C19/G19</f>
        <v>#DIV/0!</v>
      </c>
      <c r="E19" s="34"/>
      <c r="F19" s="32">
        <f>IF(+C19&gt;0,E19*D19,0)</f>
        <v>0</v>
      </c>
      <c r="G19" s="24"/>
    </row>
    <row r="20" spans="2:7" x14ac:dyDescent="0.3">
      <c r="B20" s="33"/>
      <c r="C20" s="30"/>
      <c r="D20" s="31" t="e">
        <f>C20/G20</f>
        <v>#DIV/0!</v>
      </c>
      <c r="E20" s="34"/>
      <c r="F20" s="32">
        <f>IF(+C20&gt;0,E20*D20,0)</f>
        <v>0</v>
      </c>
      <c r="G20" s="24"/>
    </row>
    <row r="21" spans="2:7" x14ac:dyDescent="0.3">
      <c r="B21" s="33"/>
      <c r="C21" s="30"/>
      <c r="D21" s="31" t="e">
        <f>C21/G21</f>
        <v>#DIV/0!</v>
      </c>
      <c r="E21" s="34"/>
      <c r="F21" s="32">
        <f>IF(+C21&gt;0,E21*D21,0)</f>
        <v>0</v>
      </c>
      <c r="G21" s="24"/>
    </row>
    <row r="22" spans="2:7" x14ac:dyDescent="0.3">
      <c r="B22" s="33"/>
      <c r="C22" s="30"/>
      <c r="D22" s="31" t="e">
        <f>C22/G22</f>
        <v>#DIV/0!</v>
      </c>
      <c r="E22" s="34"/>
      <c r="F22" s="32">
        <f>IF(+C22&gt;0,E22*D22,0)</f>
        <v>0</v>
      </c>
      <c r="G22" s="24"/>
    </row>
    <row r="23" spans="2:7" x14ac:dyDescent="0.3">
      <c r="B23" s="33"/>
      <c r="C23" s="30"/>
      <c r="D23" s="31" t="e">
        <f>C23/G23</f>
        <v>#DIV/0!</v>
      </c>
      <c r="E23" s="34"/>
      <c r="F23" s="32">
        <f>IF(+C23&gt;0,E23*D23,0)</f>
        <v>0</v>
      </c>
      <c r="G23" s="24"/>
    </row>
    <row r="24" spans="2:7" x14ac:dyDescent="0.3">
      <c r="B24" s="37" t="s">
        <v>47</v>
      </c>
      <c r="C24" s="65"/>
      <c r="D24" s="56"/>
      <c r="E24" s="57"/>
      <c r="F24" s="41">
        <f>SUM(F4:F23)</f>
        <v>0</v>
      </c>
      <c r="G24" s="37"/>
    </row>
    <row r="26" spans="2:7" ht="28.8" x14ac:dyDescent="0.3">
      <c r="B26" s="37" t="s">
        <v>48</v>
      </c>
      <c r="C26" s="37"/>
      <c r="D26" s="37" t="s">
        <v>49</v>
      </c>
      <c r="E26" s="37" t="s">
        <v>50</v>
      </c>
      <c r="F26" s="37" t="s">
        <v>51</v>
      </c>
      <c r="G26" s="37"/>
    </row>
    <row r="27" spans="2:7" x14ac:dyDescent="0.3">
      <c r="B27" s="29" t="s">
        <v>52</v>
      </c>
      <c r="C27" s="9" t="s">
        <v>53</v>
      </c>
      <c r="D27" s="25">
        <v>0</v>
      </c>
      <c r="E27" s="39">
        <v>2</v>
      </c>
      <c r="F27" s="9">
        <f>IF(+C27&gt;0,E27*D27,0)</f>
        <v>0</v>
      </c>
      <c r="G27" s="9"/>
    </row>
    <row r="28" spans="2:7" x14ac:dyDescent="0.3">
      <c r="B28" s="37" t="s">
        <v>54</v>
      </c>
      <c r="C28" s="62">
        <v>0</v>
      </c>
      <c r="D28" s="63"/>
      <c r="E28" s="63"/>
      <c r="F28" s="64"/>
      <c r="G28" s="37"/>
    </row>
    <row r="29" spans="2:7" x14ac:dyDescent="0.3">
      <c r="B29" s="7"/>
      <c r="C29" s="10"/>
      <c r="D29" s="10"/>
      <c r="E29" s="35"/>
      <c r="F29" s="10"/>
    </row>
    <row r="30" spans="2:7" x14ac:dyDescent="0.3">
      <c r="E30" s="7"/>
    </row>
    <row r="31" spans="2:7" x14ac:dyDescent="0.3">
      <c r="B31" s="37" t="s">
        <v>20</v>
      </c>
      <c r="C31" s="11"/>
      <c r="E31" s="7"/>
    </row>
    <row r="32" spans="2:7" x14ac:dyDescent="0.3">
      <c r="B32" s="37" t="s">
        <v>21</v>
      </c>
      <c r="C32" s="11"/>
    </row>
    <row r="33" spans="2:3" x14ac:dyDescent="0.3">
      <c r="B33" s="49" t="s">
        <v>22</v>
      </c>
      <c r="C33" s="59"/>
    </row>
    <row r="34" spans="2:3" x14ac:dyDescent="0.3">
      <c r="B34" s="50"/>
      <c r="C34" s="60"/>
    </row>
    <row r="35" spans="2:3" x14ac:dyDescent="0.3">
      <c r="B35" s="51"/>
      <c r="C35" s="61"/>
    </row>
  </sheetData>
  <sheetProtection algorithmName="SHA-512" hashValue="eWUUAEBAS9k8qWIO6zOsRKRWYLooZieFyP9IE8LZSIyf3HIK/7s7vhBPs1RE+NOUKOsWK9w9lG76OkBndQv8+A==" saltValue="3rA3WsKjfxzK7b01ODruEA==" spinCount="100000" sheet="1" objects="1" scenarios="1"/>
  <mergeCells count="5">
    <mergeCell ref="B33:B35"/>
    <mergeCell ref="C33:C35"/>
    <mergeCell ref="C28:F28"/>
    <mergeCell ref="C24:E24"/>
    <mergeCell ref="I3:I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5"/>
  <sheetViews>
    <sheetView zoomScale="90" zoomScaleNormal="90" workbookViewId="0">
      <selection activeCell="E9" sqref="E9"/>
    </sheetView>
  </sheetViews>
  <sheetFormatPr defaultColWidth="9.109375" defaultRowHeight="13.8" x14ac:dyDescent="0.25"/>
  <cols>
    <col min="1" max="1" width="3.5546875" style="1" customWidth="1"/>
    <col min="2" max="2" width="63" style="1" customWidth="1"/>
    <col min="3" max="3" width="30.6640625" style="1" customWidth="1"/>
    <col min="4" max="16384" width="9.109375" style="1"/>
  </cols>
  <sheetData>
    <row r="1" spans="1:5" ht="21" x14ac:dyDescent="0.4">
      <c r="A1" s="12"/>
      <c r="B1" s="36" t="s">
        <v>55</v>
      </c>
      <c r="C1" s="12"/>
      <c r="D1" s="12"/>
      <c r="E1" s="12"/>
    </row>
    <row r="2" spans="1:5" ht="15.6" x14ac:dyDescent="0.3">
      <c r="A2" s="12"/>
      <c r="B2" s="12"/>
      <c r="C2" s="12"/>
      <c r="D2" s="12"/>
      <c r="E2" s="12"/>
    </row>
    <row r="3" spans="1:5" ht="15.6" x14ac:dyDescent="0.3">
      <c r="A3" s="12"/>
      <c r="B3" s="37" t="s">
        <v>56</v>
      </c>
      <c r="C3" s="37" t="s">
        <v>57</v>
      </c>
      <c r="D3" s="12"/>
      <c r="E3" s="12"/>
    </row>
    <row r="4" spans="1:5" ht="15.6" x14ac:dyDescent="0.3">
      <c r="A4" s="12"/>
      <c r="B4" s="14" t="s">
        <v>58</v>
      </c>
      <c r="C4" s="18">
        <f>'1. Automaten'!C7+'1. Automaten'!C12</f>
        <v>0</v>
      </c>
      <c r="D4" s="12"/>
      <c r="E4" s="12"/>
    </row>
    <row r="5" spans="1:5" ht="15.6" x14ac:dyDescent="0.3">
      <c r="A5" s="12"/>
      <c r="B5" s="14" t="s">
        <v>59</v>
      </c>
      <c r="C5" s="47">
        <f>'2. Verstrekkingen'!F24*5</f>
        <v>0</v>
      </c>
      <c r="D5" s="12"/>
      <c r="E5" s="12"/>
    </row>
    <row r="6" spans="1:5" ht="15.6" x14ac:dyDescent="0.3">
      <c r="A6" s="12"/>
      <c r="B6" s="14" t="s">
        <v>60</v>
      </c>
      <c r="C6" s="47">
        <f>'2. Verstrekkingen'!F27*5</f>
        <v>0</v>
      </c>
      <c r="D6" s="12"/>
      <c r="E6" s="12"/>
    </row>
    <row r="7" spans="1:5" ht="15.6" x14ac:dyDescent="0.3">
      <c r="A7" s="12"/>
      <c r="B7" s="37" t="s">
        <v>61</v>
      </c>
      <c r="C7" s="48">
        <f>SUM(C4:C6)</f>
        <v>0</v>
      </c>
      <c r="D7" s="12"/>
      <c r="E7" s="12"/>
    </row>
    <row r="8" spans="1:5" ht="15.6" x14ac:dyDescent="0.3">
      <c r="A8" s="12"/>
      <c r="B8" s="37" t="s">
        <v>62</v>
      </c>
      <c r="C8" s="48">
        <f>C7/5</f>
        <v>0</v>
      </c>
      <c r="D8" s="26"/>
      <c r="E8" s="12"/>
    </row>
    <row r="9" spans="1:5" ht="15.6" x14ac:dyDescent="0.3">
      <c r="A9" s="12"/>
      <c r="B9" s="12"/>
      <c r="C9" s="12"/>
      <c r="D9" s="12"/>
      <c r="E9" s="12"/>
    </row>
    <row r="10" spans="1:5" ht="15.6" x14ac:dyDescent="0.3">
      <c r="A10" s="12"/>
      <c r="B10" s="12"/>
      <c r="C10" s="12"/>
      <c r="D10" s="12"/>
      <c r="E10" s="12"/>
    </row>
    <row r="11" spans="1:5" ht="15.6" x14ac:dyDescent="0.3">
      <c r="A11" s="12"/>
      <c r="B11" s="12"/>
      <c r="C11" s="12"/>
      <c r="D11" s="12"/>
      <c r="E11" s="12"/>
    </row>
    <row r="12" spans="1:5" ht="15.6" x14ac:dyDescent="0.3">
      <c r="A12" s="12"/>
      <c r="B12" s="37" t="s">
        <v>20</v>
      </c>
      <c r="C12" s="23"/>
      <c r="D12" s="12"/>
      <c r="E12" s="12"/>
    </row>
    <row r="13" spans="1:5" ht="15.6" x14ac:dyDescent="0.3">
      <c r="A13" s="12"/>
      <c r="B13" s="37" t="s">
        <v>21</v>
      </c>
      <c r="C13" s="23"/>
      <c r="D13" s="12"/>
      <c r="E13" s="12"/>
    </row>
    <row r="14" spans="1:5" ht="15.6" x14ac:dyDescent="0.3">
      <c r="A14" s="12"/>
      <c r="B14" s="49" t="s">
        <v>22</v>
      </c>
      <c r="C14" s="52"/>
      <c r="D14" s="12"/>
      <c r="E14" s="12"/>
    </row>
    <row r="15" spans="1:5" ht="15.6" x14ac:dyDescent="0.3">
      <c r="A15" s="12"/>
      <c r="B15" s="50"/>
      <c r="C15" s="53"/>
      <c r="D15" s="12"/>
      <c r="E15" s="12"/>
    </row>
    <row r="16" spans="1:5" ht="15.6" x14ac:dyDescent="0.3">
      <c r="A16" s="12"/>
      <c r="B16" s="51"/>
      <c r="C16" s="54"/>
      <c r="D16" s="12"/>
      <c r="E16" s="12"/>
    </row>
    <row r="17" spans="1:5" ht="15.6" x14ac:dyDescent="0.3">
      <c r="A17" s="12"/>
      <c r="B17" s="27"/>
      <c r="C17" s="12"/>
      <c r="D17" s="12"/>
      <c r="E17" s="12"/>
    </row>
    <row r="18" spans="1:5" ht="15.6" x14ac:dyDescent="0.3">
      <c r="A18" s="12"/>
      <c r="B18" s="27"/>
      <c r="C18" s="12"/>
      <c r="D18" s="12"/>
      <c r="E18" s="12"/>
    </row>
    <row r="19" spans="1:5" ht="15.6" x14ac:dyDescent="0.3">
      <c r="A19" s="12"/>
      <c r="B19" s="12"/>
      <c r="C19" s="12"/>
      <c r="D19" s="12"/>
      <c r="E19" s="12"/>
    </row>
    <row r="20" spans="1:5" ht="15.6" x14ac:dyDescent="0.3">
      <c r="A20" s="12"/>
      <c r="B20" s="12"/>
      <c r="C20" s="12"/>
      <c r="D20" s="12"/>
      <c r="E20" s="12"/>
    </row>
    <row r="21" spans="1:5" ht="15.6" x14ac:dyDescent="0.3">
      <c r="A21" s="12"/>
      <c r="B21" s="12"/>
      <c r="C21" s="12"/>
      <c r="D21" s="12"/>
      <c r="E21" s="12"/>
    </row>
    <row r="22" spans="1:5" ht="15.6" x14ac:dyDescent="0.3">
      <c r="A22" s="12"/>
      <c r="B22" s="12"/>
      <c r="C22" s="12"/>
      <c r="D22" s="12"/>
      <c r="E22" s="12"/>
    </row>
    <row r="23" spans="1:5" ht="15.6" x14ac:dyDescent="0.3">
      <c r="A23" s="12"/>
      <c r="B23" s="12"/>
      <c r="C23" s="12"/>
      <c r="D23" s="12"/>
      <c r="E23" s="12"/>
    </row>
    <row r="24" spans="1:5" ht="15.6" x14ac:dyDescent="0.3">
      <c r="A24" s="12"/>
      <c r="B24" s="12"/>
      <c r="C24" s="12"/>
      <c r="D24" s="12"/>
      <c r="E24" s="12"/>
    </row>
    <row r="25" spans="1:5" ht="15.6" x14ac:dyDescent="0.3">
      <c r="A25" s="12"/>
      <c r="B25" s="12"/>
      <c r="C25" s="12"/>
      <c r="D25" s="12"/>
      <c r="E25" s="12"/>
    </row>
  </sheetData>
  <sheetProtection algorithmName="SHA-512" hashValue="Ap0se+3x2VwSEhk2sdgvsqa8p16UTb7H+PGaDHqKtktD3lswC2Xv30Tvj0vxd+kKFrkGybW3d3zXMm0TY0k2RA==" saltValue="DjKtY2wdtPapIdQn52RjlQ==" spinCount="100000" sheet="1" objects="1" scenarios="1"/>
  <mergeCells count="2">
    <mergeCell ref="B14:B16"/>
    <mergeCell ref="C14:C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B752A2E6BC344CB98BD973BF2FEDAD" ma:contentTypeVersion="18" ma:contentTypeDescription="Een nieuw document maken." ma:contentTypeScope="" ma:versionID="27f5293e6233f96a67ae8ea3b1d569a1">
  <xsd:schema xmlns:xsd="http://www.w3.org/2001/XMLSchema" xmlns:xs="http://www.w3.org/2001/XMLSchema" xmlns:p="http://schemas.microsoft.com/office/2006/metadata/properties" xmlns:ns2="6c70b9e4-9f74-4b1e-8817-fd18038dbde2" xmlns:ns3="6bbe4306-0912-458f-9b14-68d08764a40b" xmlns:ns4="a0cf0202-a5c5-484a-8f56-a5c31f00845a" targetNamespace="http://schemas.microsoft.com/office/2006/metadata/properties" ma:root="true" ma:fieldsID="1675ac9fb3bd666ebd2759e1ac9d2327" ns2:_="" ns3:_="" ns4:_="">
    <xsd:import namespace="6c70b9e4-9f74-4b1e-8817-fd18038dbde2"/>
    <xsd:import namespace="6bbe4306-0912-458f-9b14-68d08764a40b"/>
    <xsd:import namespace="a0cf0202-a5c5-484a-8f56-a5c31f00845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p81b879fccfc40bf8d6ff845b6b8cfd4" minOccurs="0"/>
                <xsd:element ref="ns3:TaxCatchAll"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0b9e4-9f74-4b1e-8817-fd18038db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p81b879fccfc40bf8d6ff845b6b8cfd4" ma:index="12" nillable="true" ma:taxonomy="true" ma:internalName="p81b879fccfc40bf8d6ff845b6b8cfd4" ma:taxonomyFieldName="Team" ma:displayName="Team" ma:default="1;#BVB|ad3fe923-24a1-428c-965e-7ed55382b65d" ma:fieldId="{981b879f-ccfc-40bf-8d6f-f845b6b8cfd4}"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be4306-0912-458f-9b14-68d08764a4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cc77023-dce6-4ff9-af7a-dcbbeb876a72}" ma:internalName="TaxCatchAll" ma:showField="CatchAllData" ma:web="6bbe4306-0912-458f-9b14-68d08764a4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bbe4306-0912-458f-9b14-68d08764a40b">
      <Value>1</Value>
    </TaxCatchAll>
    <p81b879fccfc40bf8d6ff845b6b8cfd4 xmlns="6c70b9e4-9f74-4b1e-8817-fd18038dbde2">
      <Terms xmlns="http://schemas.microsoft.com/office/infopath/2007/PartnerControls">
        <TermInfo xmlns="http://schemas.microsoft.com/office/infopath/2007/PartnerControls">
          <TermName xmlns="http://schemas.microsoft.com/office/infopath/2007/PartnerControls">BVB</TermName>
          <TermId xmlns="http://schemas.microsoft.com/office/infopath/2007/PartnerControls">ad3fe923-24a1-428c-965e-7ed55382b65d</TermId>
        </TermInfo>
      </Terms>
    </p81b879fccfc40bf8d6ff845b6b8cfd4>
    <lcf76f155ced4ddcb4097134ff3c332f xmlns="6c70b9e4-9f74-4b1e-8817-fd18038dbd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A2AA07-9705-4B19-AD86-6C1D260CEA71}">
  <ds:schemaRefs>
    <ds:schemaRef ds:uri="http://schemas.microsoft.com/sharepoint/v3/contenttype/forms"/>
  </ds:schemaRefs>
</ds:datastoreItem>
</file>

<file path=customXml/itemProps2.xml><?xml version="1.0" encoding="utf-8"?>
<ds:datastoreItem xmlns:ds="http://schemas.openxmlformats.org/officeDocument/2006/customXml" ds:itemID="{9339D377-1F4A-4243-B3A3-DC3316DF6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0b9e4-9f74-4b1e-8817-fd18038dbde2"/>
    <ds:schemaRef ds:uri="6bbe4306-0912-458f-9b14-68d08764a40b"/>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7E618C-E686-4645-A462-25E02C240270}">
  <ds:schemaRefs>
    <ds:schemaRef ds:uri="http://purl.org/dc/elements/1.1/"/>
    <ds:schemaRef ds:uri="http://schemas.microsoft.com/office/2006/metadata/properties"/>
    <ds:schemaRef ds:uri="6bbe4306-0912-458f-9b14-68d08764a40b"/>
    <ds:schemaRef ds:uri="http://purl.org/dc/terms/"/>
    <ds:schemaRef ds:uri="http://schemas.microsoft.com/office/infopath/2007/PartnerControls"/>
    <ds:schemaRef ds:uri="6c70b9e4-9f74-4b1e-8817-fd18038dbde2"/>
    <ds:schemaRef ds:uri="http://schemas.microsoft.com/office/2006/documentManagement/types"/>
    <ds:schemaRef ds:uri="http://schemas.openxmlformats.org/package/2006/metadata/core-properties"/>
    <ds:schemaRef ds:uri="a0cf0202-a5c5-484a-8f56-a5c31f00845a"/>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1. Automaten</vt:lpstr>
      <vt:lpstr>2. Verstrekkingen</vt:lpstr>
      <vt:lpstr>3. TCO</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20171030 Prijzenblad aanbesteding drankenautomaten Gemeente Dongen</dc:title>
  <dc:subject/>
  <dc:creator>Schepens, Floor</dc:creator>
  <cp:keywords/>
  <dc:description/>
  <cp:lastModifiedBy>Schepens, Floor</cp:lastModifiedBy>
  <cp:revision/>
  <dcterms:created xsi:type="dcterms:W3CDTF">2017-10-25T15:14:43Z</dcterms:created>
  <dcterms:modified xsi:type="dcterms:W3CDTF">2023-10-25T09:04:05Z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0x010100DCB752A2E6BC344CB98BD973BF2FEDAD</vt:lpwstr>
  </property>
  <property fmtid="{D5CDD505-2E9C-101B-9397-08002B2CF9AE}" pid="3" name="Team">
    <vt:lpwstr>1;#BVB|ad3fe923-24a1-428c-965e-7ed55382b65d</vt:lpwstr>
  </property>
  <property fmtid="{D5CDD505-2E9C-101B-9397-08002B2CF9AE}" pid="4" name="MediaServiceImageTags">
    <vt:lpwstr/>
  </property>
</Properties>
</file>