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didden_venlo_nl/Documents/MSP/NvI - 1/Bijlagen/Nieuw/"/>
    </mc:Choice>
  </mc:AlternateContent>
  <xr:revisionPtr revIDLastSave="284" documentId="8_{63B7C3DC-1662-44DD-865B-C28AB5DAE2B9}" xr6:coauthVersionLast="47" xr6:coauthVersionMax="47" xr10:uidLastSave="{DCB08A20-5147-4FE1-9317-190BFF831721}"/>
  <bookViews>
    <workbookView xWindow="28680" yWindow="-120" windowWidth="29040" windowHeight="15840" firstSheet="9" activeTab="9" xr2:uid="{39FF57A2-8CD5-4D4D-A9D1-995F33C96AAE}"/>
  </bookViews>
  <sheets>
    <sheet name="2019 Stadskantoor" sheetId="1" r:id="rId1"/>
    <sheet name="2019 Hulsterweg" sheetId="4" r:id="rId2"/>
    <sheet name="2019 Inkoopgegevens" sheetId="7" r:id="rId3"/>
    <sheet name="2020 (niet beschikbaar)" sheetId="15" r:id="rId4"/>
    <sheet name="2021 Stadskantoor" sheetId="6" r:id="rId5"/>
    <sheet name="2021 Hulsterweg" sheetId="2" r:id="rId6"/>
    <sheet name="2021 Inkoopgegevens" sheetId="8" r:id="rId7"/>
    <sheet name="2022 Stadskantoor" sheetId="12" r:id="rId8"/>
    <sheet name="2022 Hulsterweg" sheetId="13" r:id="rId9"/>
    <sheet name="2022 Inkoopgegevens" sheetId="14" r:id="rId10"/>
  </sheets>
  <externalReferences>
    <externalReference r:id="rId11"/>
    <externalReference r:id="rId12"/>
    <externalReference r:id="rId13"/>
    <externalReference r:id="rId1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3" l="1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12" i="13"/>
  <c r="J33" i="13"/>
  <c r="K33" i="13"/>
  <c r="L33" i="13"/>
  <c r="M33" i="13"/>
  <c r="N33" i="13"/>
  <c r="I33" i="13"/>
  <c r="O5" i="13"/>
  <c r="O8" i="13"/>
  <c r="O6" i="13"/>
  <c r="O7" i="13"/>
  <c r="O9" i="13"/>
  <c r="O4" i="13"/>
  <c r="J33" i="12"/>
  <c r="K33" i="12"/>
  <c r="L33" i="12"/>
  <c r="M33" i="12"/>
  <c r="N33" i="12"/>
  <c r="I33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12" i="12"/>
  <c r="O9" i="12"/>
  <c r="O8" i="12"/>
  <c r="O7" i="12"/>
  <c r="O4" i="12"/>
  <c r="A62" i="4"/>
  <c r="O8" i="4"/>
  <c r="O5" i="4"/>
  <c r="O4" i="4"/>
  <c r="O9" i="1"/>
  <c r="O6" i="1"/>
  <c r="O5" i="1"/>
  <c r="O33" i="13" l="1"/>
  <c r="O33" i="12"/>
</calcChain>
</file>

<file path=xl/sharedStrings.xml><?xml version="1.0" encoding="utf-8"?>
<sst xmlns="http://schemas.openxmlformats.org/spreadsheetml/2006/main" count="559" uniqueCount="76">
  <si>
    <t xml:space="preserve">Bijlage 2.2.1b Omzet per outlet </t>
  </si>
  <si>
    <t>Managementinformatie Gemeente Venlo Stadskantoor</t>
  </si>
  <si>
    <t>Kassainformatie</t>
  </si>
  <si>
    <t>Omschrijving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</si>
  <si>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</si>
  <si>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</si>
  <si>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</si>
  <si>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</si>
  <si>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</si>
  <si>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</si>
  <si>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</si>
  <si>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</si>
  <si>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</si>
  <si>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</si>
  <si>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</si>
  <si>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</si>
  <si>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Gebruikers per maand</t>
  </si>
  <si>
    <t>Openingsdagen</t>
  </si>
  <si>
    <t>22</t>
  </si>
  <si>
    <t>20</t>
  </si>
  <si>
    <t>21</t>
  </si>
  <si>
    <t>19</t>
  </si>
  <si>
    <t>23</t>
  </si>
  <si>
    <t>budget aantal gebruikers</t>
  </si>
  <si>
    <t>Gemiddeld aantal gebruikers per dag</t>
  </si>
  <si>
    <t>Kassaomzet incl. BTW</t>
  </si>
  <si>
    <t>Gemiddelde besteding incl. BTW</t>
  </si>
  <si>
    <t>Gasten per tijdvak</t>
  </si>
  <si>
    <t>Gebruikers per dag &lt; 07:30u</t>
  </si>
  <si>
    <t>Gebruikers per dag  07:30u - 08:30u</t>
  </si>
  <si>
    <t>Gebruikers per dag  08:30u - 09:30u</t>
  </si>
  <si>
    <t>Gebruikers per dag  09:30u - 10:30u</t>
  </si>
  <si>
    <t>Gebruikers per dag  10:30u - 11:30u</t>
  </si>
  <si>
    <t>Gebruikers per dag 11:30u - 11:45u</t>
  </si>
  <si>
    <t>Gebruikers per dag 11:45u - 12:00u</t>
  </si>
  <si>
    <t>Gebruikers per dag 12:00u - 12:15u</t>
  </si>
  <si>
    <t>Gebruikers per dag 12:15u - 12:30u</t>
  </si>
  <si>
    <t>Gebruikers per dag 12:30u - 12:45u</t>
  </si>
  <si>
    <t>Gebruikers per dag 12:45u - 13:00u</t>
  </si>
  <si>
    <t>Gebruikers per dag 13:00u - 13:15u</t>
  </si>
  <si>
    <t>Gebruikers per dag 13:15u - 13:30u</t>
  </si>
  <si>
    <t>Gebruikers per dag 13:30u - 14:00u</t>
  </si>
  <si>
    <t>Gebruikers per dag 14:00u - 15:00u</t>
  </si>
  <si>
    <t>Gebruikers per dag 15:00u - 16:00u</t>
  </si>
  <si>
    <t>Gebruikers per dag 16:00u - 17:00u</t>
  </si>
  <si>
    <t>Gebruikers per dag 17:00u - 18:00u</t>
  </si>
  <si>
    <t>Gebruikers per dag 18:00u - 19:00u</t>
  </si>
  <si>
    <t>Gebruikers per dag 19:00u - 20:00u</t>
  </si>
  <si>
    <t>Gebruikers per dag &gt; 20:00u</t>
  </si>
  <si>
    <t>Totaal</t>
  </si>
  <si>
    <t>Contract</t>
  </si>
  <si>
    <t>Budget</t>
  </si>
  <si>
    <t>t/m december</t>
  </si>
  <si>
    <t xml:space="preserve">Managementinformatie Gemeente Venlo Hulsterweg </t>
  </si>
  <si>
    <t>Kassa informatie</t>
  </si>
  <si>
    <t xml:space="preserve"> </t>
  </si>
  <si>
    <t>t/m januari</t>
  </si>
  <si>
    <t>Inkoopgegevens</t>
  </si>
  <si>
    <t>Aandeel % Gezonde producten</t>
  </si>
  <si>
    <t>Aandeel % Normale producten</t>
  </si>
  <si>
    <t>Aandeel % Ongezonde producten</t>
  </si>
  <si>
    <t>Aandeel % Duurzaam</t>
  </si>
  <si>
    <t xml:space="preserve">Aandeel % AB Label </t>
  </si>
  <si>
    <t>Aandeel % lokaal</t>
  </si>
  <si>
    <t>Derving % van de inkoop</t>
  </si>
  <si>
    <t>% Gezond wordt bepaald obv gewicht</t>
  </si>
  <si>
    <t>% Duurzaam op basis van inkoopwaarde</t>
  </si>
  <si>
    <t>% AB Label wordt bepaald obv gewicht van groente en fruit</t>
  </si>
  <si>
    <t xml:space="preserve">Cateringkosten </t>
  </si>
  <si>
    <t>Kosten vaste cateringbijdrage</t>
  </si>
  <si>
    <t>Kosten additionele services</t>
  </si>
  <si>
    <t>t/m December</t>
  </si>
  <si>
    <t>Totaal/ gemiddelde</t>
  </si>
  <si>
    <t>t/m Dec</t>
  </si>
  <si>
    <t>Managementinformatie Gemeente Venlo Hulsterweg Juni 2022</t>
  </si>
  <si>
    <t>t/m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</si>
</sst>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€&quot;\ #,##0.00;[Red]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413]\ * #,##0_ ;_ [$€-413]\ * \-#,##0_ ;_ [$€-413]\ * &quot;-&quot;??_ ;_ @_ "/>
    <numFmt numFmtId="166" formatCode="_ [$€-413]\ * #,##0.00_ ;_ [$€-413]\ * \-#,##0.00_ ;_ [$€-413]\ * &quot;-&quot;??_ ;_ @_ "/>
    <numFmt numFmtId="167" formatCode="_ &quot;€&quot;\ * #,##0_ ;_ &quot;€&quot;\ * \-#,##0_ ;_ &quot;€&quot;\ * &quot;-&quot;??_ ;_ @_ "/>
    <numFmt numFmtId="168" formatCode="0.0%"/>
    <numFmt numFmtId="169" formatCode="_-&quot;€&quot;\ * #,##0.00_-;_-&quot;€&quot;\ * #,##0.00\-;_-&quot;€&quot;\ * &quot;-&quot;??_-;_-@_-"/>
  </numFmts>
  <fonts count="27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4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25" fillId="0" borderId="0" applyFont="0" applyFill="0" applyBorder="0" applyAlignment="0" applyProtection="0"/>
    <xf numFmtId="0" fontId="18" fillId="5" borderId="0" applyNumberFormat="0" applyBorder="0" applyAlignment="0" applyProtection="0"/>
    <xf numFmtId="0" fontId="21" fillId="8" borderId="16" applyNumberFormat="0" applyAlignment="0" applyProtection="0"/>
    <xf numFmtId="0" fontId="13" fillId="9" borderId="19" applyNumberFormat="0" applyAlignment="0" applyProtection="0"/>
    <xf numFmtId="0" fontId="24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0" applyNumberFormat="0" applyFill="0" applyBorder="0" applyAlignment="0" applyProtection="0"/>
    <xf numFmtId="0" fontId="19" fillId="7" borderId="16" applyNumberFormat="0" applyAlignment="0" applyProtection="0"/>
    <xf numFmtId="0" fontId="22" fillId="0" borderId="18" applyNumberFormat="0" applyFill="0" applyAlignment="0" applyProtection="0"/>
    <xf numFmtId="0" fontId="26" fillId="6" borderId="0" applyNumberFormat="0" applyBorder="0" applyAlignment="0" applyProtection="0"/>
    <xf numFmtId="0" fontId="10" fillId="10" borderId="20" applyNumberFormat="0" applyFont="0" applyAlignment="0" applyProtection="0"/>
    <xf numFmtId="0" fontId="20" fillId="8" borderId="17" applyNumberFormat="0" applyAlignment="0" applyProtection="0"/>
    <xf numFmtId="0" fontId="9" fillId="0" borderId="0" applyNumberFormat="0" applyFill="0" applyBorder="0" applyAlignment="0" applyProtection="0"/>
    <xf numFmtId="0" fontId="11" fillId="0" borderId="21" applyNumberFormat="0" applyFill="0" applyAlignment="0" applyProtection="0"/>
    <xf numFmtId="0" fontId="23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04">
    <xf numFmtId="0" fontId="0" fillId="0" borderId="0" xfId="0"/>
    <xf numFmtId="10" fontId="0" fillId="0" borderId="2" xfId="2" applyNumberFormat="1" applyFont="1" applyBorder="1"/>
    <xf numFmtId="164" fontId="0" fillId="0" borderId="2" xfId="1" applyNumberFormat="1" applyFont="1" applyBorder="1"/>
    <xf numFmtId="0" fontId="2" fillId="0" borderId="0" xfId="0" applyFont="1"/>
    <xf numFmtId="0" fontId="0" fillId="0" borderId="2" xfId="0" applyBorder="1"/>
    <xf numFmtId="3" fontId="0" fillId="0" borderId="2" xfId="0" applyNumberFormat="1" applyBorder="1"/>
    <xf numFmtId="164" fontId="0" fillId="0" borderId="2" xfId="0" applyNumberFormat="1" applyBorder="1" applyAlignment="1">
      <alignment horizontal="right"/>
    </xf>
    <xf numFmtId="164" fontId="0" fillId="0" borderId="2" xfId="0" applyNumberFormat="1" applyBorder="1"/>
    <xf numFmtId="165" fontId="0" fillId="0" borderId="2" xfId="0" applyNumberFormat="1" applyBorder="1"/>
    <xf numFmtId="44" fontId="0" fillId="0" borderId="2" xfId="0" applyNumberFormat="1" applyBorder="1"/>
    <xf numFmtId="0" fontId="0" fillId="0" borderId="2" xfId="0" applyBorder="1" applyAlignment="1">
      <alignment horizontal="right"/>
    </xf>
    <xf numFmtId="0" fontId="4" fillId="0" borderId="0" xfId="0" applyFont="1"/>
    <xf numFmtId="0" fontId="0" fillId="0" borderId="1" xfId="0" applyBorder="1"/>
    <xf numFmtId="0" fontId="5" fillId="0" borderId="0" xfId="0" applyFont="1"/>
    <xf numFmtId="10" fontId="0" fillId="0" borderId="3" xfId="2" applyNumberFormat="1" applyFont="1" applyBorder="1"/>
    <xf numFmtId="10" fontId="0" fillId="0" borderId="4" xfId="2" applyNumberFormat="1" applyFont="1" applyBorder="1"/>
    <xf numFmtId="10" fontId="0" fillId="0" borderId="11" xfId="2" applyNumberFormat="1" applyFont="1" applyBorder="1"/>
    <xf numFmtId="10" fontId="0" fillId="0" borderId="0" xfId="2" applyNumberFormat="1" applyFont="1"/>
    <xf numFmtId="10" fontId="0" fillId="0" borderId="10" xfId="2" applyNumberFormat="1" applyFont="1" applyBorder="1"/>
    <xf numFmtId="10" fontId="0" fillId="0" borderId="8" xfId="2" applyNumberFormat="1" applyFont="1" applyBorder="1"/>
    <xf numFmtId="10" fontId="0" fillId="0" borderId="7" xfId="2" applyNumberFormat="1" applyFont="1" applyBorder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3" fontId="7" fillId="0" borderId="0" xfId="0" applyNumberFormat="1" applyFont="1"/>
    <xf numFmtId="3" fontId="5" fillId="0" borderId="0" xfId="0" applyNumberFormat="1" applyFont="1"/>
    <xf numFmtId="0" fontId="7" fillId="0" borderId="0" xfId="0" applyFont="1"/>
    <xf numFmtId="164" fontId="7" fillId="0" borderId="0" xfId="1" applyNumberFormat="1" applyFont="1"/>
    <xf numFmtId="0" fontId="5" fillId="0" borderId="2" xfId="3" applyFont="1" applyBorder="1" applyAlignment="1">
      <alignment vertical="top"/>
    </xf>
    <xf numFmtId="164" fontId="6" fillId="2" borderId="2" xfId="0" applyNumberFormat="1" applyFont="1" applyFill="1" applyBorder="1"/>
    <xf numFmtId="8" fontId="0" fillId="0" borderId="2" xfId="0" applyNumberFormat="1" applyBorder="1"/>
    <xf numFmtId="0" fontId="0" fillId="3" borderId="3" xfId="0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6" xfId="0" applyBorder="1"/>
    <xf numFmtId="0" fontId="0" fillId="3" borderId="9" xfId="0" applyFill="1" applyBorder="1"/>
    <xf numFmtId="0" fontId="0" fillId="3" borderId="12" xfId="0" applyFill="1" applyBorder="1"/>
    <xf numFmtId="0" fontId="0" fillId="3" borderId="2" xfId="0" applyFill="1" applyBorder="1"/>
    <xf numFmtId="0" fontId="0" fillId="0" borderId="9" xfId="0" applyBorder="1"/>
    <xf numFmtId="0" fontId="0" fillId="0" borderId="3" xfId="0" applyBorder="1"/>
    <xf numFmtId="165" fontId="0" fillId="0" borderId="3" xfId="0" applyNumberFormat="1" applyBorder="1"/>
    <xf numFmtId="165" fontId="0" fillId="0" borderId="6" xfId="0" applyNumberFormat="1" applyBorder="1"/>
    <xf numFmtId="0" fontId="0" fillId="0" borderId="0" xfId="0" applyAlignment="1">
      <alignment horizontal="right"/>
    </xf>
    <xf numFmtId="167" fontId="0" fillId="0" borderId="2" xfId="4" applyNumberFormat="1" applyFont="1" applyBorder="1" applyAlignment="1">
      <alignment horizontal="right"/>
    </xf>
    <xf numFmtId="44" fontId="0" fillId="0" borderId="2" xfId="4" applyFont="1" applyBorder="1" applyAlignment="1">
      <alignment horizontal="right"/>
    </xf>
    <xf numFmtId="168" fontId="0" fillId="0" borderId="2" xfId="2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44" fontId="0" fillId="0" borderId="2" xfId="4" applyFont="1" applyBorder="1"/>
    <xf numFmtId="1" fontId="0" fillId="0" borderId="2" xfId="0" applyNumberFormat="1" applyBorder="1" applyAlignment="1">
      <alignment horizontal="right"/>
    </xf>
    <xf numFmtId="167" fontId="0" fillId="0" borderId="2" xfId="4" applyNumberFormat="1" applyFont="1" applyBorder="1"/>
    <xf numFmtId="1" fontId="0" fillId="0" borderId="2" xfId="0" applyNumberFormat="1" applyBorder="1"/>
    <xf numFmtId="0" fontId="8" fillId="0" borderId="0" xfId="0" applyFont="1"/>
    <xf numFmtId="0" fontId="6" fillId="2" borderId="0" xfId="5" applyFont="1" applyFill="1"/>
    <xf numFmtId="0" fontId="6" fillId="2" borderId="22" xfId="5" applyFont="1" applyFill="1" applyBorder="1" applyAlignment="1">
      <alignment horizontal="center"/>
    </xf>
    <xf numFmtId="0" fontId="2" fillId="0" borderId="0" xfId="5" applyFont="1"/>
    <xf numFmtId="0" fontId="6" fillId="2" borderId="10" xfId="5" applyFont="1" applyFill="1" applyBorder="1" applyAlignment="1">
      <alignment horizontal="center"/>
    </xf>
    <xf numFmtId="168" fontId="0" fillId="0" borderId="2" xfId="6" applyNumberFormat="1" applyFont="1" applyBorder="1"/>
    <xf numFmtId="0" fontId="6" fillId="2" borderId="23" xfId="5" applyFont="1" applyFill="1" applyBorder="1"/>
    <xf numFmtId="0" fontId="0" fillId="0" borderId="2" xfId="5" applyFont="1" applyBorder="1"/>
    <xf numFmtId="0" fontId="6" fillId="2" borderId="0" xfId="5" applyFont="1" applyFill="1" applyAlignment="1">
      <alignment horizontal="center"/>
    </xf>
    <xf numFmtId="10" fontId="0" fillId="0" borderId="2" xfId="6" applyNumberFormat="1" applyFont="1" applyBorder="1"/>
    <xf numFmtId="0" fontId="6" fillId="2" borderId="1" xfId="5" applyFont="1" applyFill="1" applyBorder="1" applyAlignment="1">
      <alignment horizontal="center"/>
    </xf>
    <xf numFmtId="0" fontId="7" fillId="11" borderId="2" xfId="5" applyFont="1" applyFill="1" applyBorder="1"/>
    <xf numFmtId="0" fontId="10" fillId="0" borderId="0" xfId="5"/>
    <xf numFmtId="0" fontId="12" fillId="0" borderId="0" xfId="5" applyFont="1"/>
    <xf numFmtId="0" fontId="4" fillId="11" borderId="0" xfId="0" applyFont="1" applyFill="1"/>
    <xf numFmtId="0" fontId="5" fillId="11" borderId="0" xfId="0" applyFont="1" applyFill="1"/>
    <xf numFmtId="0" fontId="6" fillId="2" borderId="2" xfId="5" applyFont="1" applyFill="1" applyBorder="1" applyAlignment="1">
      <alignment horizontal="left" vertical="center"/>
    </xf>
    <xf numFmtId="0" fontId="7" fillId="2" borderId="2" xfId="5" applyFont="1" applyFill="1" applyBorder="1"/>
    <xf numFmtId="0" fontId="6" fillId="2" borderId="2" xfId="5" applyFont="1" applyFill="1" applyBorder="1" applyAlignment="1">
      <alignment horizontal="center" vertical="center"/>
    </xf>
    <xf numFmtId="0" fontId="6" fillId="2" borderId="2" xfId="5" applyFont="1" applyFill="1" applyBorder="1" applyAlignment="1">
      <alignment horizontal="center" vertical="center" wrapText="1"/>
    </xf>
    <xf numFmtId="0" fontId="5" fillId="11" borderId="2" xfId="5" applyFont="1" applyFill="1" applyBorder="1"/>
    <xf numFmtId="3" fontId="5" fillId="11" borderId="2" xfId="5" applyNumberFormat="1" applyFont="1" applyFill="1" applyBorder="1"/>
    <xf numFmtId="1" fontId="5" fillId="11" borderId="2" xfId="5" applyNumberFormat="1" applyFont="1" applyFill="1" applyBorder="1" applyAlignment="1">
      <alignment horizontal="right"/>
    </xf>
    <xf numFmtId="164" fontId="5" fillId="11" borderId="2" xfId="5" applyNumberFormat="1" applyFont="1" applyFill="1" applyBorder="1"/>
    <xf numFmtId="165" fontId="5" fillId="11" borderId="2" xfId="5" applyNumberFormat="1" applyFont="1" applyFill="1" applyBorder="1"/>
    <xf numFmtId="166" fontId="5" fillId="11" borderId="2" xfId="5" applyNumberFormat="1" applyFont="1" applyFill="1" applyBorder="1"/>
    <xf numFmtId="44" fontId="5" fillId="11" borderId="2" xfId="5" applyNumberFormat="1" applyFont="1" applyFill="1" applyBorder="1"/>
    <xf numFmtId="0" fontId="5" fillId="11" borderId="0" xfId="5" applyFont="1" applyFill="1"/>
    <xf numFmtId="0" fontId="5" fillId="11" borderId="2" xfId="3" applyFont="1" applyFill="1" applyBorder="1" applyAlignment="1">
      <alignment vertical="top"/>
    </xf>
    <xf numFmtId="164" fontId="5" fillId="11" borderId="2" xfId="128" applyNumberFormat="1" applyFont="1" applyFill="1" applyBorder="1"/>
    <xf numFmtId="0" fontId="6" fillId="2" borderId="2" xfId="5" applyFont="1" applyFill="1" applyBorder="1"/>
    <xf numFmtId="164" fontId="6" fillId="2" borderId="2" xfId="128" applyNumberFormat="1" applyFont="1" applyFill="1" applyBorder="1"/>
    <xf numFmtId="0" fontId="4" fillId="11" borderId="0" xfId="5" applyFont="1" applyFill="1"/>
    <xf numFmtId="0" fontId="6" fillId="2" borderId="2" xfId="5" applyFont="1" applyFill="1" applyBorder="1" applyAlignment="1">
      <alignment horizontal="center"/>
    </xf>
    <xf numFmtId="0" fontId="1" fillId="11" borderId="0" xfId="0" applyFont="1" applyFill="1"/>
    <xf numFmtId="0" fontId="1" fillId="11" borderId="0" xfId="5" applyFont="1" applyFill="1"/>
    <xf numFmtId="0" fontId="2" fillId="11" borderId="0" xfId="5" applyFont="1" applyFill="1"/>
    <xf numFmtId="0" fontId="1" fillId="11" borderId="2" xfId="5" applyFont="1" applyFill="1" applyBorder="1"/>
    <xf numFmtId="0" fontId="2" fillId="11" borderId="2" xfId="5" applyFont="1" applyFill="1" applyBorder="1"/>
    <xf numFmtId="3" fontId="1" fillId="11" borderId="2" xfId="5" applyNumberFormat="1" applyFont="1" applyFill="1" applyBorder="1"/>
    <xf numFmtId="1" fontId="1" fillId="11" borderId="2" xfId="5" applyNumberFormat="1" applyFont="1" applyFill="1" applyBorder="1" applyAlignment="1">
      <alignment horizontal="right"/>
    </xf>
    <xf numFmtId="164" fontId="1" fillId="11" borderId="2" xfId="5" applyNumberFormat="1" applyFont="1" applyFill="1" applyBorder="1"/>
    <xf numFmtId="165" fontId="1" fillId="11" borderId="2" xfId="5" applyNumberFormat="1" applyFont="1" applyFill="1" applyBorder="1"/>
    <xf numFmtId="44" fontId="1" fillId="11" borderId="2" xfId="5" applyNumberFormat="1" applyFont="1" applyFill="1" applyBorder="1"/>
    <xf numFmtId="0" fontId="1" fillId="11" borderId="2" xfId="3" applyFont="1" applyFill="1" applyBorder="1" applyAlignment="1">
      <alignment vertical="top"/>
    </xf>
    <xf numFmtId="164" fontId="1" fillId="11" borderId="2" xfId="128" applyNumberFormat="1" applyFont="1" applyFill="1" applyBorder="1"/>
    <xf numFmtId="164" fontId="2" fillId="11" borderId="2" xfId="128" applyNumberFormat="1" applyFont="1" applyFill="1" applyBorder="1"/>
    <xf numFmtId="4" fontId="1" fillId="11" borderId="2" xfId="5" applyNumberFormat="1" applyFont="1" applyFill="1" applyBorder="1"/>
    <xf numFmtId="0" fontId="4" fillId="0" borderId="0" xfId="0" applyFont="1" applyAlignment="1">
      <alignment horizontal="left"/>
    </xf>
  </cellXfs>
  <cellStyles count="146">
    <cellStyle name="Bad" xfId="49" xr:uid="{95F13F06-03F3-43C6-B7A5-ADC347CACD6E}"/>
    <cellStyle name="Calculation" xfId="50" xr:uid="{AA0FFA10-EFED-433C-B74E-C30E1159BD09}"/>
    <cellStyle name="Check Cell" xfId="51" xr:uid="{67DDDAE7-0557-492F-94C9-95C6399D2201}"/>
    <cellStyle name="Euro" xfId="48" xr:uid="{2F283575-255B-46FE-912C-37E7F5B654EA}"/>
    <cellStyle name="Explanatory Text" xfId="52" xr:uid="{D1D3F9A9-3E16-4FB9-8DF2-5684DBD4E9F6}"/>
    <cellStyle name="Good" xfId="53" xr:uid="{AE36E752-7E59-48AA-837F-CF73A1A438C7}"/>
    <cellStyle name="Heading 1" xfId="54" xr:uid="{B275B407-5378-48F0-980B-A10471FD29F2}"/>
    <cellStyle name="Heading 2" xfId="55" xr:uid="{168EDB20-0D23-4AFA-B201-ED1D9D850C3B}"/>
    <cellStyle name="Heading 3" xfId="56" xr:uid="{6AFA3323-CF6F-47FB-97CA-83CD12C5B57A}"/>
    <cellStyle name="Heading 4" xfId="57" xr:uid="{C4DE30C2-E9B0-4CA2-9448-4BFE5430BF22}"/>
    <cellStyle name="Input" xfId="58" xr:uid="{A5BBDA6B-B984-429B-B0AA-917CE246FF85}"/>
    <cellStyle name="Komma" xfId="1" builtinId="3"/>
    <cellStyle name="Komma 2" xfId="11" xr:uid="{5E9B6430-53BA-468F-B727-616E29543D7A}"/>
    <cellStyle name="Komma 2 2" xfId="36" xr:uid="{A6584AE3-26AD-464B-A8BC-9B10A911929C}"/>
    <cellStyle name="Komma 2 2 2" xfId="80" xr:uid="{58760194-C5EA-451F-B3C5-4308F3A54750}"/>
    <cellStyle name="Komma 2 2 2 2" xfId="128" xr:uid="{3ECF7756-5C84-4693-9B4C-7715AB05B7B4}"/>
    <cellStyle name="Komma 2 2 3" xfId="96" xr:uid="{4223C22A-3EBC-4E1B-B3CE-03154F41AA49}"/>
    <cellStyle name="Komma 2 2 3 2" xfId="144" xr:uid="{7E420047-E5D9-4DF1-A86E-116A1554B7C0}"/>
    <cellStyle name="Komma 2 2 4" xfId="112" xr:uid="{53DCFD30-A82B-42A8-913F-64B3E4B39642}"/>
    <cellStyle name="Komma 2 3" xfId="23" xr:uid="{2BF130A5-A6CC-4C34-852B-00AB3D9D8DCC}"/>
    <cellStyle name="Komma 2 3 2" xfId="74" xr:uid="{557EB0EC-4C72-4472-BAB4-11429089FE4C}"/>
    <cellStyle name="Komma 2 3 2 2" xfId="122" xr:uid="{F626FA3B-A698-41A4-B1C7-6A48E3D29F32}"/>
    <cellStyle name="Komma 2 3 3" xfId="90" xr:uid="{C0B3D423-A92D-4301-9B78-3D5A0BD229DD}"/>
    <cellStyle name="Komma 2 3 3 2" xfId="138" xr:uid="{93E09209-F04D-444D-94D9-E16686DC0B48}"/>
    <cellStyle name="Komma 2 3 4" xfId="106" xr:uid="{B0DC3CC4-5DD8-4152-B404-40502AEA4CC3}"/>
    <cellStyle name="Komma 2 4" xfId="68" xr:uid="{F49195B5-BDE9-44A1-BA58-DE0F4CEBC44D}"/>
    <cellStyle name="Komma 2 4 2" xfId="116" xr:uid="{DC22C330-F88C-46D7-8CBD-8CD31C6D0195}"/>
    <cellStyle name="Komma 2 5" xfId="84" xr:uid="{EA96666A-973E-4A3B-9C7B-CBB7EE5A16EB}"/>
    <cellStyle name="Komma 2 5 2" xfId="132" xr:uid="{78890BEA-546C-49A4-8785-DD239C24FA31}"/>
    <cellStyle name="Komma 2 6" xfId="15" xr:uid="{2F370E68-B5E3-481F-80AB-0B9FBA944B34}"/>
    <cellStyle name="Komma 2 7" xfId="100" xr:uid="{B2D586AC-92AD-41C9-872D-252B538DB817}"/>
    <cellStyle name="Komma 3" xfId="7" xr:uid="{722421EB-E8E5-4B4D-BC45-DF30B0698459}"/>
    <cellStyle name="Komma 3 2" xfId="25" xr:uid="{47D0F072-CA9D-4713-AF0F-1E6BB1A324D7}"/>
    <cellStyle name="Komma 3 2 2" xfId="37" xr:uid="{490061BE-44E4-46E7-92A9-A82B667FE41C}"/>
    <cellStyle name="Komma 3 2 2 2" xfId="81" xr:uid="{61914D35-9A54-4FEF-8FC9-A989E014775D}"/>
    <cellStyle name="Komma 3 2 2 2 2" xfId="129" xr:uid="{F5E943D3-CEC5-428E-99C2-C27009010FDC}"/>
    <cellStyle name="Komma 3 2 2 3" xfId="97" xr:uid="{1E75A8EC-786B-4C49-A19A-C2FA790D54BA}"/>
    <cellStyle name="Komma 3 2 2 3 2" xfId="145" xr:uid="{9BA9CD82-751D-4FB2-A243-B8196A73E70F}"/>
    <cellStyle name="Komma 3 2 2 4" xfId="113" xr:uid="{26A868AD-87D8-4DD8-BEFD-4DD75E63DF13}"/>
    <cellStyle name="Komma 3 2 3" xfId="75" xr:uid="{B33F4D40-3089-4724-B954-9EF52AB3A568}"/>
    <cellStyle name="Komma 3 2 3 2" xfId="123" xr:uid="{40D2F06E-63EA-4669-BCBA-F733E45F78A9}"/>
    <cellStyle name="Komma 3 2 4" xfId="91" xr:uid="{30B52B2B-DF87-41AD-ABA4-C8E82DC09E15}"/>
    <cellStyle name="Komma 3 2 4 2" xfId="139" xr:uid="{AFBAE31A-4ABC-4514-90CC-9D8D67069CFB}"/>
    <cellStyle name="Komma 3 2 5" xfId="107" xr:uid="{99D0A657-8841-4AB6-9E5B-FFE0B2E70E7A}"/>
    <cellStyle name="Komma 3 3" xfId="33" xr:uid="{0DDA1D65-2AD6-4408-8BED-FA5A4A80808B}"/>
    <cellStyle name="Komma 3 3 2" xfId="78" xr:uid="{D5730D88-980F-4ABE-9CD4-868649469D8A}"/>
    <cellStyle name="Komma 3 3 2 2" xfId="126" xr:uid="{7F63CBB1-D14C-4DB3-8C5F-3037C3E0E555}"/>
    <cellStyle name="Komma 3 3 3" xfId="94" xr:uid="{5AD3B112-C488-4621-87C2-A259E09F0B61}"/>
    <cellStyle name="Komma 3 3 3 2" xfId="142" xr:uid="{6D49B9A2-7466-462C-B249-14A6EDA0A890}"/>
    <cellStyle name="Komma 3 3 4" xfId="110" xr:uid="{BFA920C3-E87E-4480-A5FC-1BC357D9B9EB}"/>
    <cellStyle name="Komma 3 4" xfId="72" xr:uid="{C5EB73EB-FE93-4111-85CB-976320183C2A}"/>
    <cellStyle name="Komma 3 4 2" xfId="120" xr:uid="{0112278B-24AC-4E33-B221-260274262D30}"/>
    <cellStyle name="Komma 3 5" xfId="88" xr:uid="{1BC8A62D-431C-4891-AD70-21940E112EBC}"/>
    <cellStyle name="Komma 3 5 2" xfId="136" xr:uid="{3CE2CA75-27CA-4202-9779-3FE382D4AE56}"/>
    <cellStyle name="Komma 3 6" xfId="20" xr:uid="{F8109AA0-0D62-4CCB-BB3E-191FDDFEC421}"/>
    <cellStyle name="Komma 3 7" xfId="104" xr:uid="{E5C3F9B3-1C83-44A0-8A3C-926FF7C595FD}"/>
    <cellStyle name="Komma 4" xfId="32" xr:uid="{E3C15D53-D878-40CA-A801-A4B6A1DD396E}"/>
    <cellStyle name="Komma 4 2" xfId="77" xr:uid="{CBC1DD80-BDE5-483E-A55D-5ECE7C1BE2A7}"/>
    <cellStyle name="Komma 4 2 2" xfId="125" xr:uid="{37706975-BAA7-4699-93AF-A1730E9C7CFD}"/>
    <cellStyle name="Komma 4 3" xfId="93" xr:uid="{8E7BD690-B539-4B3D-BCB0-D3A2B90CD0AF}"/>
    <cellStyle name="Komma 4 3 2" xfId="141" xr:uid="{44370DAD-33D9-4D3D-A38F-41F69A28255C}"/>
    <cellStyle name="Komma 4 4" xfId="109" xr:uid="{5E19F480-D8F8-4661-84EB-D259A456E354}"/>
    <cellStyle name="Komma 5" xfId="19" xr:uid="{DB6F7277-1B9F-44BB-9D13-CE75C140F813}"/>
    <cellStyle name="Komma 5 2" xfId="71" xr:uid="{EDD38210-3AD8-40C4-A05B-F85DA2480DE9}"/>
    <cellStyle name="Komma 5 2 2" xfId="119" xr:uid="{CB0FB353-A78A-423D-A18B-796229BD03B3}"/>
    <cellStyle name="Komma 5 3" xfId="87" xr:uid="{24147123-78E9-4FB1-BA04-792DF4FC116A}"/>
    <cellStyle name="Komma 5 3 2" xfId="135" xr:uid="{8FB07E3E-812E-4276-A82C-FAE2D5457FB9}"/>
    <cellStyle name="Komma 5 4" xfId="103" xr:uid="{D6D28B0C-0AB6-43B3-85CF-5A75EC593247}"/>
    <cellStyle name="Komma 6" xfId="66" xr:uid="{E3B34F97-2EE2-4A3A-A3E6-F9506FE0937E}"/>
    <cellStyle name="Komma 6 2" xfId="114" xr:uid="{C97327A2-A331-47A4-825A-EE28A7C7C21D}"/>
    <cellStyle name="Komma 7" xfId="82" xr:uid="{16367A4B-CF16-4DE7-BA24-E26FF3958E9A}"/>
    <cellStyle name="Komma 7 2" xfId="130" xr:uid="{36DDC3AA-4F1C-44AC-864E-3DA183A77142}"/>
    <cellStyle name="Komma 8" xfId="13" xr:uid="{02FACF40-761F-4C5A-A640-901B73C4F7B4}"/>
    <cellStyle name="Komma 9" xfId="98" xr:uid="{5C36F446-CCE9-4C6B-BE8F-238392F9C303}"/>
    <cellStyle name="Linked Cell" xfId="59" xr:uid="{43B8CDC2-D13C-4654-AC4E-5EED0AA3329F}"/>
    <cellStyle name="Neutral" xfId="60" xr:uid="{47884B10-8121-42DD-881C-ABFD06D26BE7}"/>
    <cellStyle name="Note" xfId="61" xr:uid="{F2FF95E2-CF4F-4028-868C-5B5047A05A5F}"/>
    <cellStyle name="Output" xfId="62" xr:uid="{3779FE8A-18DE-4285-8FBA-B59C86C6D62B}"/>
    <cellStyle name="Procent" xfId="2" builtinId="5"/>
    <cellStyle name="Procent 2" xfId="6" xr:uid="{2836ABE9-FF97-457E-8829-4BA5AF3D607F}"/>
    <cellStyle name="Standaard" xfId="0" builtinId="0"/>
    <cellStyle name="Standaard 10" xfId="30" xr:uid="{E7D39C47-74ED-46AB-B085-9BF133E88ADB}"/>
    <cellStyle name="Standaard 10 2" xfId="42" xr:uid="{F5753695-42EB-40A1-AD18-138137E255D8}"/>
    <cellStyle name="Standaard 11" xfId="3" xr:uid="{6DF6999F-F6DB-406D-B15C-52E2E96E4A0C}"/>
    <cellStyle name="Standaard 11 2" xfId="43" xr:uid="{4C0F819A-E178-45B4-B162-BFBFA2BCD2B4}"/>
    <cellStyle name="Standaard 12" xfId="44" xr:uid="{A71865F4-CCDA-4785-BA63-7DD8F88C41F4}"/>
    <cellStyle name="Standaard 13" xfId="45" xr:uid="{0AC0B4EB-DE27-4226-A5D3-8301125812D8}"/>
    <cellStyle name="Standaard 14" xfId="46" xr:uid="{8D4B8DD1-1055-4F8A-93C7-3451E6A90B40}"/>
    <cellStyle name="Standaard 15" xfId="47" xr:uid="{46C41329-616E-4D5E-B388-94621E276F45}"/>
    <cellStyle name="Standaard 16" xfId="5" xr:uid="{120FE979-67E9-4888-B93F-45F51BDE8C28}"/>
    <cellStyle name="Standaard 2" xfId="9" xr:uid="{DE390025-761A-4005-B126-E558BEA04E69}"/>
    <cellStyle name="Standaard 3" xfId="8" xr:uid="{E248FA49-4EE6-4804-B32E-6B8F9B027449}"/>
    <cellStyle name="Standaard 3 2" xfId="24" xr:uid="{DF880F2E-FC7F-4102-971E-86BCCB735238}"/>
    <cellStyle name="Standaard 4" xfId="18" xr:uid="{C4FCBE75-4ECD-4D27-B534-8C9DCB1DD8ED}"/>
    <cellStyle name="Standaard 5" xfId="21" xr:uid="{31F80062-82C1-40D2-BC5F-680C3AFBCAA4}"/>
    <cellStyle name="Standaard 5 2" xfId="34" xr:uid="{C6F09B45-462E-4F52-A9A0-329DEA09268F}"/>
    <cellStyle name="Standaard 6" xfId="26" xr:uid="{87D98205-16B5-4421-9B04-80230D80C412}"/>
    <cellStyle name="Standaard 6 2" xfId="38" xr:uid="{4703E331-DB36-42DD-A3E0-A5DC31610E1F}"/>
    <cellStyle name="Standaard 7" xfId="27" xr:uid="{0382D982-15A7-46BF-B35C-B02E82E4744B}"/>
    <cellStyle name="Standaard 7 2" xfId="39" xr:uid="{92572305-4307-4371-88CF-7AF9D857DC02}"/>
    <cellStyle name="Standaard 8" xfId="28" xr:uid="{6F8B345D-EC3F-45C9-A9FC-E1AC39DF73B6}"/>
    <cellStyle name="Standaard 8 2" xfId="40" xr:uid="{F8D77787-EF04-44BE-9D3A-E2B483C7CD46}"/>
    <cellStyle name="Standaard 9" xfId="29" xr:uid="{E3420E07-9133-49AA-823C-485F6A3228F3}"/>
    <cellStyle name="Standaard 9 2" xfId="41" xr:uid="{956E7F1F-777D-4807-A877-9907004FE61D}"/>
    <cellStyle name="Title" xfId="63" xr:uid="{52D26BE0-1A86-43B5-A042-BD0719930062}"/>
    <cellStyle name="Total" xfId="64" xr:uid="{29C803E6-FC0B-4D15-BD32-9DCFF2E5B40C}"/>
    <cellStyle name="Valuta" xfId="4" builtinId="4"/>
    <cellStyle name="Valuta 2" xfId="12" xr:uid="{28D4DD67-8225-42BE-BE1B-99D705183FFD}"/>
    <cellStyle name="Valuta 2 2" xfId="35" xr:uid="{B56E436F-211E-495D-96F7-6D9BAB1C20CB}"/>
    <cellStyle name="Valuta 2 2 2" xfId="79" xr:uid="{DF33D98A-FAB9-4B11-97FB-6B2D3DD92414}"/>
    <cellStyle name="Valuta 2 2 2 2" xfId="127" xr:uid="{446F3EE3-7731-4D61-B09E-58B691EB0C20}"/>
    <cellStyle name="Valuta 2 2 3" xfId="95" xr:uid="{1CCFAADC-F762-4735-B2BD-CDCFD17B71D8}"/>
    <cellStyle name="Valuta 2 2 3 2" xfId="143" xr:uid="{D5C0F2A9-8703-4941-B1B3-06D6995C3531}"/>
    <cellStyle name="Valuta 2 2 4" xfId="111" xr:uid="{8585E9BC-8052-4D18-A385-5A0978D8582B}"/>
    <cellStyle name="Valuta 2 3" xfId="22" xr:uid="{5E68CAFC-6631-4D0C-9BF8-4D35873A9467}"/>
    <cellStyle name="Valuta 2 3 2" xfId="73" xr:uid="{8FB7C24F-7963-43F9-BB76-09181074C368}"/>
    <cellStyle name="Valuta 2 3 2 2" xfId="121" xr:uid="{1B12F42B-A0D7-4C36-9F1E-8218CC338BD8}"/>
    <cellStyle name="Valuta 2 3 3" xfId="89" xr:uid="{DA7C4D8A-3F3F-4214-A5D4-1093104C3E2E}"/>
    <cellStyle name="Valuta 2 3 3 2" xfId="137" xr:uid="{BFFA87AF-F1E4-43F1-A29E-CD337255BB70}"/>
    <cellStyle name="Valuta 2 3 4" xfId="105" xr:uid="{02BD03CD-5949-4D19-A9D7-D70EC0BEC49E}"/>
    <cellStyle name="Valuta 2 4" xfId="69" xr:uid="{841BD492-D94F-4AA1-8160-954245ED1F9A}"/>
    <cellStyle name="Valuta 2 4 2" xfId="117" xr:uid="{53A95394-E5B1-48DC-B4E1-0E5E82AA37E1}"/>
    <cellStyle name="Valuta 2 5" xfId="85" xr:uid="{A4D97CA4-AB59-496C-82C2-E33944036391}"/>
    <cellStyle name="Valuta 2 5 2" xfId="133" xr:uid="{7818572C-729E-4543-AB06-2C5FA4A364C1}"/>
    <cellStyle name="Valuta 2 6" xfId="16" xr:uid="{05BE075D-5FF7-4A0B-9A8B-FEC7C44FFF52}"/>
    <cellStyle name="Valuta 2 7" xfId="101" xr:uid="{CCB46E5C-861E-40F2-B0D8-5646CE581628}"/>
    <cellStyle name="Valuta 3" xfId="10" xr:uid="{8FCFFDFE-9BFF-4828-B3D7-331276E73CFF}"/>
    <cellStyle name="Valuta 3 2" xfId="76" xr:uid="{26CF5E5D-CD8F-492C-8392-A49E59D265E2}"/>
    <cellStyle name="Valuta 3 2 2" xfId="124" xr:uid="{30BB1441-B1B4-417D-A850-1937B1FDDC2A}"/>
    <cellStyle name="Valuta 3 3" xfId="92" xr:uid="{C5723ACF-E165-4FC2-BE13-E3C4F1098A1E}"/>
    <cellStyle name="Valuta 3 3 2" xfId="140" xr:uid="{42B60A0E-009C-4F26-A5D6-207D22A8CCEB}"/>
    <cellStyle name="Valuta 3 4" xfId="31" xr:uid="{4C2C85BF-BA8E-442D-A130-C95A51331668}"/>
    <cellStyle name="Valuta 3 5" xfId="108" xr:uid="{04C05BF1-0483-45F2-9664-D9CDDFF15129}"/>
    <cellStyle name="Valuta 4" xfId="17" xr:uid="{FC7E2D9B-4AC2-4897-853E-7C45A04C7B0E}"/>
    <cellStyle name="Valuta 4 2" xfId="70" xr:uid="{FF5440A0-9A2E-42D8-BB08-F7EB600424C4}"/>
    <cellStyle name="Valuta 4 2 2" xfId="118" xr:uid="{15416989-B42C-4A2B-B900-D6CA198D0CBB}"/>
    <cellStyle name="Valuta 4 3" xfId="86" xr:uid="{9281FF7D-47B6-40A6-BF41-55B878A429D9}"/>
    <cellStyle name="Valuta 4 3 2" xfId="134" xr:uid="{41B011E0-7534-42D0-937D-FE09C498DDC2}"/>
    <cellStyle name="Valuta 4 4" xfId="102" xr:uid="{47C7E593-AE69-4F97-B2CD-3C0D4B578E41}"/>
    <cellStyle name="Valuta 5" xfId="67" xr:uid="{6EBCD5B7-2D1E-49A3-862F-7FBA249B4668}"/>
    <cellStyle name="Valuta 5 2" xfId="115" xr:uid="{43FB300F-60EC-42CD-B49E-CFA3078901D7}"/>
    <cellStyle name="Valuta 6" xfId="83" xr:uid="{066A9265-61C0-4308-BDFF-E43B4F5E1C69}"/>
    <cellStyle name="Valuta 6 2" xfId="131" xr:uid="{83DD6360-6AC0-472D-910A-58F0C916F998}"/>
    <cellStyle name="Valuta 7" xfId="14" xr:uid="{358D7DFC-6A89-4080-A450-F9510ACDD337}"/>
    <cellStyle name="Valuta 8" xfId="99" xr:uid="{505588A0-BFF9-4777-9076-C2EA2A0CF690}"/>
    <cellStyle name="Warning Text" xfId="65" xr:uid="{F54496C2-90DA-450C-88B1-B3D897C0F4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Kassa informatie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66378901432502E-2"/>
          <c:y val="0.10882772925878247"/>
          <c:w val="0.9404585270214717"/>
          <c:h val="0.749224648462189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[1]L1163!$A$37</c:f>
              <c:strCache>
                <c:ptCount val="1"/>
                <c:pt idx="0">
                  <c:v>budget aantal gebruikers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[1]L1163!$C$37:$N$37</c:f>
              <c:numCache>
                <c:formatCode>General</c:formatCode>
                <c:ptCount val="12"/>
                <c:pt idx="0">
                  <c:v>162</c:v>
                </c:pt>
                <c:pt idx="1">
                  <c:v>162</c:v>
                </c:pt>
                <c:pt idx="2">
                  <c:v>162</c:v>
                </c:pt>
                <c:pt idx="3">
                  <c:v>162</c:v>
                </c:pt>
                <c:pt idx="4">
                  <c:v>162</c:v>
                </c:pt>
                <c:pt idx="5">
                  <c:v>162</c:v>
                </c:pt>
                <c:pt idx="6">
                  <c:v>162</c:v>
                </c:pt>
                <c:pt idx="7">
                  <c:v>162</c:v>
                </c:pt>
                <c:pt idx="8">
                  <c:v>162</c:v>
                </c:pt>
                <c:pt idx="9">
                  <c:v>162</c:v>
                </c:pt>
                <c:pt idx="10">
                  <c:v>162</c:v>
                </c:pt>
                <c:pt idx="11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2F-48E9-BE8D-0892E42D749B}"/>
            </c:ext>
          </c:extLst>
        </c:ser>
        <c:ser>
          <c:idx val="1"/>
          <c:order val="1"/>
          <c:tx>
            <c:strRef>
              <c:f>[1]L1163!$A$38</c:f>
              <c:strCache>
                <c:ptCount val="1"/>
                <c:pt idx="0">
                  <c:v>Gemiddeld aantal gebruikers per dag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[1]L1163!$C$38:$N$38</c:f>
              <c:numCache>
                <c:formatCode>General</c:formatCode>
                <c:ptCount val="12"/>
                <c:pt idx="0">
                  <c:v>173</c:v>
                </c:pt>
                <c:pt idx="1">
                  <c:v>184.05</c:v>
                </c:pt>
                <c:pt idx="2">
                  <c:v>147.52380952380952</c:v>
                </c:pt>
                <c:pt idx="3">
                  <c:v>162.95238095238096</c:v>
                </c:pt>
                <c:pt idx="4">
                  <c:v>159.13636363636363</c:v>
                </c:pt>
                <c:pt idx="5">
                  <c:v>151.68421052631578</c:v>
                </c:pt>
                <c:pt idx="6">
                  <c:v>128.60869565217391</c:v>
                </c:pt>
                <c:pt idx="7">
                  <c:v>127</c:v>
                </c:pt>
                <c:pt idx="8">
                  <c:v>168.23809523809524</c:v>
                </c:pt>
                <c:pt idx="9">
                  <c:v>181.34782608695653</c:v>
                </c:pt>
                <c:pt idx="10">
                  <c:v>185.76190476190476</c:v>
                </c:pt>
                <c:pt idx="11">
                  <c:v>148.65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2F-48E9-BE8D-0892E42D7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8929760"/>
        <c:axId val="748931072"/>
      </c:barChart>
      <c:lineChart>
        <c:grouping val="standard"/>
        <c:varyColors val="0"/>
        <c:ser>
          <c:idx val="2"/>
          <c:order val="2"/>
          <c:tx>
            <c:strRef>
              <c:f>[1]L1163!$A$41</c:f>
              <c:strCache>
                <c:ptCount val="1"/>
                <c:pt idx="0">
                  <c:v>budget gem. besteding incl. BTW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[1]L1163!$C$41:$N$41</c:f>
              <c:numCache>
                <c:formatCode>General</c:formatCode>
                <c:ptCount val="12"/>
                <c:pt idx="0">
                  <c:v>3.02</c:v>
                </c:pt>
                <c:pt idx="1">
                  <c:v>3.02</c:v>
                </c:pt>
                <c:pt idx="2">
                  <c:v>3.02</c:v>
                </c:pt>
                <c:pt idx="3">
                  <c:v>3.02</c:v>
                </c:pt>
                <c:pt idx="4">
                  <c:v>3.02</c:v>
                </c:pt>
                <c:pt idx="5">
                  <c:v>3.02</c:v>
                </c:pt>
                <c:pt idx="6">
                  <c:v>3.02</c:v>
                </c:pt>
                <c:pt idx="7">
                  <c:v>3.02</c:v>
                </c:pt>
                <c:pt idx="8">
                  <c:v>3.02</c:v>
                </c:pt>
                <c:pt idx="9">
                  <c:v>3.02</c:v>
                </c:pt>
                <c:pt idx="10">
                  <c:v>3.02</c:v>
                </c:pt>
                <c:pt idx="11">
                  <c:v>3.02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2F-48E9-BE8D-0892E42D749B}"/>
            </c:ext>
          </c:extLst>
        </c:ser>
        <c:ser>
          <c:idx val="3"/>
          <c:order val="3"/>
          <c:tx>
            <c:strRef>
              <c:f>[1]L1163!$A$42</c:f>
              <c:strCache>
                <c:ptCount val="1"/>
                <c:pt idx="0">
                  <c:v>Gemiddelde besteding incl. BTW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[1]L1163!$C$42:$N$42</c:f>
              <c:numCache>
                <c:formatCode>General</c:formatCode>
                <c:ptCount val="12"/>
                <c:pt idx="0">
                  <c:v>3.12851029629778</c:v>
                </c:pt>
                <c:pt idx="1">
                  <c:v>3.0931350664417598</c:v>
                </c:pt>
                <c:pt idx="2">
                  <c:v>3.1435474974059399</c:v>
                </c:pt>
                <c:pt idx="3">
                  <c:v>3.3055143648424301</c:v>
                </c:pt>
                <c:pt idx="4">
                  <c:v>3.1692602575863802</c:v>
                </c:pt>
                <c:pt idx="5">
                  <c:v>3.2615822788992301</c:v>
                </c:pt>
                <c:pt idx="6">
                  <c:v>3.1929378345327901</c:v>
                </c:pt>
                <c:pt idx="7">
                  <c:v>3.1106478576585102</c:v>
                </c:pt>
                <c:pt idx="8">
                  <c:v>3.0170167404414898</c:v>
                </c:pt>
                <c:pt idx="9">
                  <c:v>3.1636322644782302</c:v>
                </c:pt>
                <c:pt idx="10">
                  <c:v>3.4293489305847298</c:v>
                </c:pt>
                <c:pt idx="11">
                  <c:v>3.3587521522425301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2F-48E9-BE8D-0892E42D7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298176"/>
        <c:axId val="692297520"/>
      </c:lineChart>
      <c:catAx>
        <c:axId val="74892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31072"/>
        <c:crosses val="autoZero"/>
        <c:auto val="1"/>
        <c:lblAlgn val="ctr"/>
        <c:lblOffset val="100"/>
        <c:noMultiLvlLbl val="0"/>
      </c:catAx>
      <c:valAx>
        <c:axId val="7489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29760"/>
        <c:crosses val="autoZero"/>
        <c:crossBetween val="between"/>
      </c:valAx>
      <c:valAx>
        <c:axId val="6922975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298176"/>
        <c:crosses val="max"/>
        <c:crossBetween val="between"/>
      </c:valAx>
      <c:catAx>
        <c:axId val="69229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69229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Cateringkosten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[2]L1162!$A$140</c:f>
              <c:strCache>
                <c:ptCount val="1"/>
                <c:pt idx="0">
                  <c:v>Kosten vaste cateringbijdrage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[2]L1162!$C$140:$N$140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A-47BB-AF0E-1753BFF6B018}"/>
            </c:ext>
          </c:extLst>
        </c:ser>
        <c:ser>
          <c:idx val="1"/>
          <c:order val="1"/>
          <c:tx>
            <c:strRef>
              <c:f>[2]L1162!$A$141</c:f>
              <c:strCache>
                <c:ptCount val="1"/>
                <c:pt idx="0">
                  <c:v>Kosten additionele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[2]L1162!$C$141:$N$141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5A-47BB-AF0E-1753BFF6B0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5014016"/>
        <c:axId val="65024000"/>
      </c:barChart>
      <c:catAx>
        <c:axId val="6501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24000"/>
        <c:crosses val="autoZero"/>
        <c:auto val="1"/>
        <c:lblAlgn val="ctr"/>
        <c:lblOffset val="100"/>
        <c:noMultiLvlLbl val="0"/>
      </c:catAx>
      <c:valAx>
        <c:axId val="6502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1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638377207404884"/>
          <c:y val="0.90715323484273702"/>
          <c:w val="0.27668832967633034"/>
          <c:h val="6.8493641022166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Kassa informatie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66378901432502E-2"/>
          <c:y val="0.10882772925878247"/>
          <c:w val="0.9404585270214717"/>
          <c:h val="0.749224648462189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[3]L1162!$A$37</c:f>
              <c:strCache>
                <c:ptCount val="1"/>
                <c:pt idx="0">
                  <c:v>budget aantal gebruikers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[3]L1162!$C$37:$N$37</c:f>
              <c:numCache>
                <c:formatCode>General</c:formatCode>
                <c:ptCount val="12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22</c:v>
                </c:pt>
                <c:pt idx="5">
                  <c:v>22</c:v>
                </c:pt>
                <c:pt idx="6">
                  <c:v>22</c:v>
                </c:pt>
                <c:pt idx="7">
                  <c:v>22</c:v>
                </c:pt>
                <c:pt idx="8">
                  <c:v>22</c:v>
                </c:pt>
                <c:pt idx="9">
                  <c:v>22</c:v>
                </c:pt>
                <c:pt idx="1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9-4376-8F1E-6B109DE7F11D}"/>
            </c:ext>
          </c:extLst>
        </c:ser>
        <c:ser>
          <c:idx val="1"/>
          <c:order val="1"/>
          <c:tx>
            <c:strRef>
              <c:f>[3]L1162!$A$38</c:f>
              <c:strCache>
                <c:ptCount val="1"/>
                <c:pt idx="0">
                  <c:v>Gemiddeld aantal gebruikers per dag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[3]L1162!$C$38:$N$38</c:f>
              <c:numCache>
                <c:formatCode>General</c:formatCode>
                <c:ptCount val="12"/>
                <c:pt idx="0">
                  <c:v>22.227272727272727</c:v>
                </c:pt>
                <c:pt idx="1">
                  <c:v>23.4</c:v>
                </c:pt>
                <c:pt idx="2">
                  <c:v>17.19047619047619</c:v>
                </c:pt>
                <c:pt idx="3">
                  <c:v>21.666666666666668</c:v>
                </c:pt>
                <c:pt idx="4">
                  <c:v>22.045454545454547</c:v>
                </c:pt>
                <c:pt idx="5">
                  <c:v>17.578947368421051</c:v>
                </c:pt>
                <c:pt idx="6">
                  <c:v>15.913043478260869</c:v>
                </c:pt>
                <c:pt idx="7">
                  <c:v>14.045454545454545</c:v>
                </c:pt>
                <c:pt idx="8">
                  <c:v>18.904761904761905</c:v>
                </c:pt>
                <c:pt idx="9">
                  <c:v>21.043478260869566</c:v>
                </c:pt>
                <c:pt idx="10">
                  <c:v>21.761904761904763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A9-4376-8F1E-6B109DE7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5055744"/>
        <c:axId val="65057536"/>
      </c:barChart>
      <c:lineChart>
        <c:grouping val="standard"/>
        <c:varyColors val="0"/>
        <c:ser>
          <c:idx val="2"/>
          <c:order val="2"/>
          <c:tx>
            <c:strRef>
              <c:f>[3]L1162!$A$41</c:f>
              <c:strCache>
                <c:ptCount val="1"/>
                <c:pt idx="0">
                  <c:v>budget gem. besteding incl. BTW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[3]L1162!$C$41:$N$41</c:f>
              <c:numCache>
                <c:formatCode>General</c:formatCode>
                <c:ptCount val="12"/>
                <c:pt idx="0">
                  <c:v>1.63</c:v>
                </c:pt>
                <c:pt idx="1">
                  <c:v>1.63</c:v>
                </c:pt>
                <c:pt idx="2">
                  <c:v>1.63</c:v>
                </c:pt>
                <c:pt idx="3">
                  <c:v>1.63</c:v>
                </c:pt>
                <c:pt idx="4">
                  <c:v>1.63</c:v>
                </c:pt>
                <c:pt idx="5">
                  <c:v>1.63</c:v>
                </c:pt>
                <c:pt idx="6">
                  <c:v>1.63</c:v>
                </c:pt>
                <c:pt idx="7">
                  <c:v>1.63</c:v>
                </c:pt>
                <c:pt idx="8">
                  <c:v>1.63</c:v>
                </c:pt>
                <c:pt idx="9">
                  <c:v>1.63</c:v>
                </c:pt>
                <c:pt idx="10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A9-4376-8F1E-6B109DE7F11D}"/>
            </c:ext>
          </c:extLst>
        </c:ser>
        <c:ser>
          <c:idx val="3"/>
          <c:order val="3"/>
          <c:tx>
            <c:strRef>
              <c:f>[3]L1162!$A$42</c:f>
              <c:strCache>
                <c:ptCount val="1"/>
                <c:pt idx="0">
                  <c:v>Gemiddelde besteding incl. BTW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[3]L1162!$C$42:$N$42</c:f>
              <c:numCache>
                <c:formatCode>General</c:formatCode>
                <c:ptCount val="12"/>
                <c:pt idx="0">
                  <c:v>1.48094073925282</c:v>
                </c:pt>
                <c:pt idx="1">
                  <c:v>1.6152778204817</c:v>
                </c:pt>
                <c:pt idx="2">
                  <c:v>1.6113573876609399</c:v>
                </c:pt>
                <c:pt idx="3">
                  <c:v>1.5838022428554499</c:v>
                </c:pt>
                <c:pt idx="4">
                  <c:v>1.83723715672788</c:v>
                </c:pt>
                <c:pt idx="5">
                  <c:v>1.6436826793120001</c:v>
                </c:pt>
                <c:pt idx="6">
                  <c:v>1.62046452632042</c:v>
                </c:pt>
                <c:pt idx="7">
                  <c:v>1.7043689766169401</c:v>
                </c:pt>
                <c:pt idx="8">
                  <c:v>1.7255919821166299</c:v>
                </c:pt>
                <c:pt idx="9">
                  <c:v>1.7668388881836099</c:v>
                </c:pt>
                <c:pt idx="10">
                  <c:v>1.80505474586716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A9-4376-8F1E-6B109DE7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060864"/>
        <c:axId val="65059072"/>
      </c:lineChart>
      <c:catAx>
        <c:axId val="65055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57536"/>
        <c:crosses val="autoZero"/>
        <c:auto val="1"/>
        <c:lblAlgn val="ctr"/>
        <c:lblOffset val="100"/>
        <c:noMultiLvlLbl val="0"/>
      </c:catAx>
      <c:valAx>
        <c:axId val="65057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55744"/>
        <c:crosses val="autoZero"/>
        <c:crossBetween val="between"/>
      </c:valAx>
      <c:valAx>
        <c:axId val="650590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060864"/>
        <c:crosses val="max"/>
        <c:crossBetween val="between"/>
      </c:valAx>
      <c:catAx>
        <c:axId val="65060864"/>
        <c:scaling>
          <c:orientation val="minMax"/>
        </c:scaling>
        <c:delete val="1"/>
        <c:axPos val="b"/>
        <c:majorTickMark val="out"/>
        <c:minorTickMark val="none"/>
        <c:tickLblPos val="nextTo"/>
        <c:crossAx val="6505907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Kassa informatie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366378901432502E-2"/>
          <c:y val="0.10882772925878247"/>
          <c:w val="0.9404585270214717"/>
          <c:h val="0.749224648462189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[4]L1163!$B$30</c:f>
              <c:strCache>
                <c:ptCount val="1"/>
                <c:pt idx="0">
                  <c:v>budget aantal gebruikers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[4]L1163!$D$30:$O$30</c:f>
              <c:numCache>
                <c:formatCode>General</c:formatCode>
                <c:ptCount val="12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55-41CE-B200-89106F5A2118}"/>
            </c:ext>
          </c:extLst>
        </c:ser>
        <c:ser>
          <c:idx val="1"/>
          <c:order val="1"/>
          <c:tx>
            <c:strRef>
              <c:f>[4]L1163!$B$31</c:f>
              <c:strCache>
                <c:ptCount val="1"/>
                <c:pt idx="0">
                  <c:v>Gemiddeld aantal gebruikers per dag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[4]L1163!$D$31:$O$31</c:f>
              <c:numCache>
                <c:formatCode>General</c:formatCode>
                <c:ptCount val="12"/>
                <c:pt idx="0">
                  <c:v>38</c:v>
                </c:pt>
                <c:pt idx="1">
                  <c:v>36</c:v>
                </c:pt>
                <c:pt idx="2">
                  <c:v>47</c:v>
                </c:pt>
                <c:pt idx="3">
                  <c:v>46</c:v>
                </c:pt>
                <c:pt idx="4">
                  <c:v>43</c:v>
                </c:pt>
                <c:pt idx="5">
                  <c:v>56</c:v>
                </c:pt>
                <c:pt idx="6">
                  <c:v>51</c:v>
                </c:pt>
                <c:pt idx="7">
                  <c:v>34</c:v>
                </c:pt>
                <c:pt idx="8">
                  <c:v>53</c:v>
                </c:pt>
                <c:pt idx="9">
                  <c:v>81</c:v>
                </c:pt>
                <c:pt idx="10">
                  <c:v>73</c:v>
                </c:pt>
                <c:pt idx="1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55-41CE-B200-89106F5A2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8929760"/>
        <c:axId val="748931072"/>
      </c:barChart>
      <c:lineChart>
        <c:grouping val="standard"/>
        <c:varyColors val="0"/>
        <c:ser>
          <c:idx val="2"/>
          <c:order val="2"/>
          <c:tx>
            <c:strRef>
              <c:f>[4]L1163!$B$34</c:f>
              <c:strCache>
                <c:ptCount val="1"/>
                <c:pt idx="0">
                  <c:v>budget gem. besteding incl. BTW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[4]L1163!$D$34:$O$34</c:f>
              <c:numCache>
                <c:formatCode>General</c:formatCode>
                <c:ptCount val="12"/>
                <c:pt idx="0">
                  <c:v>3.28</c:v>
                </c:pt>
                <c:pt idx="1">
                  <c:v>3.28</c:v>
                </c:pt>
                <c:pt idx="2">
                  <c:v>3.28</c:v>
                </c:pt>
                <c:pt idx="3">
                  <c:v>3.28</c:v>
                </c:pt>
                <c:pt idx="4">
                  <c:v>3.28</c:v>
                </c:pt>
                <c:pt idx="5">
                  <c:v>3.28</c:v>
                </c:pt>
                <c:pt idx="6">
                  <c:v>3.28</c:v>
                </c:pt>
                <c:pt idx="7">
                  <c:v>3.28</c:v>
                </c:pt>
                <c:pt idx="8">
                  <c:v>3.28</c:v>
                </c:pt>
                <c:pt idx="9">
                  <c:v>3.28</c:v>
                </c:pt>
                <c:pt idx="10">
                  <c:v>3.28</c:v>
                </c:pt>
                <c:pt idx="11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55-41CE-B200-89106F5A2118}"/>
            </c:ext>
          </c:extLst>
        </c:ser>
        <c:ser>
          <c:idx val="3"/>
          <c:order val="3"/>
          <c:tx>
            <c:strRef>
              <c:f>[4]L1163!$B$35</c:f>
              <c:strCache>
                <c:ptCount val="1"/>
                <c:pt idx="0">
                  <c:v>Gemiddelde besteding incl. BTW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[4]L1163!$D$35:$O$35</c:f>
              <c:numCache>
                <c:formatCode>General</c:formatCode>
                <c:ptCount val="12"/>
                <c:pt idx="0">
                  <c:v>3.4101718065014599</c:v>
                </c:pt>
                <c:pt idx="1">
                  <c:v>3.38405222110041</c:v>
                </c:pt>
                <c:pt idx="2">
                  <c:v>3.40659947381427</c:v>
                </c:pt>
                <c:pt idx="3">
                  <c:v>3.49089569526571</c:v>
                </c:pt>
                <c:pt idx="4">
                  <c:v>3.2926077583218198</c:v>
                </c:pt>
                <c:pt idx="5">
                  <c:v>3.5890104744601401</c:v>
                </c:pt>
                <c:pt idx="6">
                  <c:v>3.6219630501246201</c:v>
                </c:pt>
                <c:pt idx="7">
                  <c:v>3.3584308656764801</c:v>
                </c:pt>
                <c:pt idx="8">
                  <c:v>3.4776644305550599</c:v>
                </c:pt>
                <c:pt idx="9">
                  <c:v>3.55963551330608</c:v>
                </c:pt>
                <c:pt idx="10">
                  <c:v>3.7159888806116199</c:v>
                </c:pt>
                <c:pt idx="11">
                  <c:v>3.7704101488297002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55-41CE-B200-89106F5A2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298176"/>
        <c:axId val="692297520"/>
      </c:lineChart>
      <c:catAx>
        <c:axId val="748929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31072"/>
        <c:crosses val="autoZero"/>
        <c:auto val="1"/>
        <c:lblAlgn val="ctr"/>
        <c:lblOffset val="100"/>
        <c:noMultiLvlLbl val="0"/>
      </c:catAx>
      <c:valAx>
        <c:axId val="74893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8929760"/>
        <c:crosses val="autoZero"/>
        <c:crossBetween val="between"/>
      </c:valAx>
      <c:valAx>
        <c:axId val="6922975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2298176"/>
        <c:crosses val="max"/>
        <c:crossBetween val="between"/>
      </c:valAx>
      <c:catAx>
        <c:axId val="69229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6922975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Cateringkosten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209138224711189E-2"/>
          <c:y val="0.14978296172424838"/>
          <c:w val="0.93555936818386842"/>
          <c:h val="0.6641558847088100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[4]L1163!$B$129</c:f>
              <c:strCache>
                <c:ptCount val="1"/>
                <c:pt idx="0">
                  <c:v>Kosten vaste cateringbijdrage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[4]L1163!$D$129:$O$129</c:f>
              <c:numCache>
                <c:formatCode>General</c:formatCode>
                <c:ptCount val="12"/>
                <c:pt idx="0">
                  <c:v>33263.29</c:v>
                </c:pt>
                <c:pt idx="1">
                  <c:v>33263.279999999999</c:v>
                </c:pt>
                <c:pt idx="2">
                  <c:v>33263.29</c:v>
                </c:pt>
                <c:pt idx="3">
                  <c:v>33263.29</c:v>
                </c:pt>
                <c:pt idx="4">
                  <c:v>33263.279999999999</c:v>
                </c:pt>
                <c:pt idx="5">
                  <c:v>33263.29</c:v>
                </c:pt>
                <c:pt idx="6">
                  <c:v>33263.29</c:v>
                </c:pt>
                <c:pt idx="7">
                  <c:v>33263.279999999999</c:v>
                </c:pt>
                <c:pt idx="8">
                  <c:v>33263.29</c:v>
                </c:pt>
                <c:pt idx="9">
                  <c:v>33263.29</c:v>
                </c:pt>
                <c:pt idx="10">
                  <c:v>33263.279999999999</c:v>
                </c:pt>
                <c:pt idx="11">
                  <c:v>33263.29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C-4EFA-8970-C5A3AD24A1EB}"/>
            </c:ext>
          </c:extLst>
        </c:ser>
        <c:ser>
          <c:idx val="1"/>
          <c:order val="1"/>
          <c:tx>
            <c:strRef>
              <c:f>[4]L1163!$B$130</c:f>
              <c:strCache>
                <c:ptCount val="1"/>
                <c:pt idx="0">
                  <c:v>Kosten additionele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[4]L1163!$D$130:$O$130</c:f>
              <c:numCache>
                <c:formatCode>General</c:formatCode>
                <c:ptCount val="12"/>
                <c:pt idx="0">
                  <c:v>5270.48</c:v>
                </c:pt>
                <c:pt idx="1">
                  <c:v>11760.42</c:v>
                </c:pt>
                <c:pt idx="2">
                  <c:v>5896.92</c:v>
                </c:pt>
                <c:pt idx="3">
                  <c:v>5787.16</c:v>
                </c:pt>
                <c:pt idx="4">
                  <c:v>4185.41</c:v>
                </c:pt>
                <c:pt idx="5">
                  <c:v>7699.94</c:v>
                </c:pt>
                <c:pt idx="6">
                  <c:v>11858.3</c:v>
                </c:pt>
                <c:pt idx="7">
                  <c:v>2128.73</c:v>
                </c:pt>
                <c:pt idx="8">
                  <c:v>8928.5400000000009</c:v>
                </c:pt>
                <c:pt idx="9">
                  <c:v>11714.34</c:v>
                </c:pt>
                <c:pt idx="10">
                  <c:v>10172.040000000001</c:v>
                </c:pt>
                <c:pt idx="11">
                  <c:v>7026.26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C-4EFA-8970-C5A3AD24A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574088"/>
        <c:axId val="666570808"/>
      </c:barChart>
      <c:catAx>
        <c:axId val="666574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0808"/>
        <c:crosses val="autoZero"/>
        <c:auto val="1"/>
        <c:lblAlgn val="ctr"/>
        <c:lblOffset val="100"/>
        <c:noMultiLvlLbl val="0"/>
      </c:catAx>
      <c:valAx>
        <c:axId val="666570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6574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5638377207404884"/>
          <c:y val="0.90715323484273702"/>
          <c:w val="0.27668832967633034"/>
          <c:h val="6.8493641022166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39</xdr:row>
      <xdr:rowOff>0</xdr:rowOff>
    </xdr:from>
    <xdr:to>
      <xdr:col>5</xdr:col>
      <xdr:colOff>585760</xdr:colOff>
      <xdr:row>39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ABD68CC-E524-4191-B09D-73C0FFAFC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0" y="8686800"/>
          <a:ext cx="1671610" cy="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39</xdr:row>
      <xdr:rowOff>0</xdr:rowOff>
    </xdr:from>
    <xdr:to>
      <xdr:col>5</xdr:col>
      <xdr:colOff>595285</xdr:colOff>
      <xdr:row>39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67E0CC5-1E00-4821-9149-27DE77459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7325" y="8686800"/>
          <a:ext cx="167161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12</xdr:col>
      <xdr:colOff>829469</xdr:colOff>
      <xdr:row>56</xdr:row>
      <xdr:rowOff>185738</xdr:rowOff>
    </xdr:to>
    <xdr:graphicFrame macro="">
      <xdr:nvGraphicFramePr>
        <xdr:cNvPr id="7" name="Grafiek 6">
          <a:extLst>
            <a:ext uri="{FF2B5EF4-FFF2-40B4-BE49-F238E27FC236}">
              <a16:creationId xmlns:a16="http://schemas.microsoft.com/office/drawing/2014/main" id="{4CD58978-448C-440A-9A2B-307C9370F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86</xdr:row>
      <xdr:rowOff>9525</xdr:rowOff>
    </xdr:from>
    <xdr:to>
      <xdr:col>13</xdr:col>
      <xdr:colOff>0</xdr:colOff>
      <xdr:row>101</xdr:row>
      <xdr:rowOff>138112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E8A0EFFD-E8B0-44AD-AF3E-5AC15EAAC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33</xdr:row>
      <xdr:rowOff>95250</xdr:rowOff>
    </xdr:from>
    <xdr:to>
      <xdr:col>13</xdr:col>
      <xdr:colOff>0</xdr:colOff>
      <xdr:row>54</xdr:row>
      <xdr:rowOff>144463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2232CE21-2F5D-4FC8-A388-E71533648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0</xdr:rowOff>
    </xdr:from>
    <xdr:to>
      <xdr:col>11</xdr:col>
      <xdr:colOff>825930</xdr:colOff>
      <xdr:row>59</xdr:row>
      <xdr:rowOff>62469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A94020-9501-4487-8FB2-E095A42A6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96100"/>
          <a:ext cx="12284505" cy="422489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0</xdr:rowOff>
    </xdr:from>
    <xdr:to>
      <xdr:col>14</xdr:col>
      <xdr:colOff>123825</xdr:colOff>
      <xdr:row>58</xdr:row>
      <xdr:rowOff>49213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A526CA9C-1B44-472F-A034-4AD4C273A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68</xdr:row>
      <xdr:rowOff>0</xdr:rowOff>
    </xdr:from>
    <xdr:to>
      <xdr:col>14</xdr:col>
      <xdr:colOff>22225</xdr:colOff>
      <xdr:row>85</xdr:row>
      <xdr:rowOff>52387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91A05923-9B43-44ED-96B8-FF3B8F20A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34</xdr:row>
      <xdr:rowOff>66675</xdr:rowOff>
    </xdr:from>
    <xdr:to>
      <xdr:col>12</xdr:col>
      <xdr:colOff>647700</xdr:colOff>
      <xdr:row>53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DE9804B-3FAE-48F7-B1B3-ED2754B69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63" t="20374" r="65543" b="45177"/>
        <a:stretch/>
      </xdr:blipFill>
      <xdr:spPr>
        <a:xfrm>
          <a:off x="447675" y="6438900"/>
          <a:ext cx="11115675" cy="3543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33</xdr:row>
      <xdr:rowOff>180974</xdr:rowOff>
    </xdr:from>
    <xdr:to>
      <xdr:col>14</xdr:col>
      <xdr:colOff>981075</xdr:colOff>
      <xdr:row>50</xdr:row>
      <xdr:rowOff>96534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6D38149-ABBC-4A52-8730-AB63A8D988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698" t="17873" r="65387" b="47493"/>
        <a:stretch/>
      </xdr:blipFill>
      <xdr:spPr>
        <a:xfrm>
          <a:off x="4305300" y="6353174"/>
          <a:ext cx="9496425" cy="299213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ms16.venlo.lan/Users/msc/Desktop/MI%20Gemeente%20Oss%20-%20de%20Werf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ms16.venlo.lan/Users/krmrxr02/AppData/Local/Microsoft/Windows/Temporary%20Internet%20Files/Content.IE5/KZVKGQQM/Managementinformatie%20MSC%20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ms16.venlo.lan/Users/msc/AppData/Local/Microsoft/Windows/INetCache/Content.Outlook/6L8HXTCA/Managementinformatie%20MSC%202019%20(005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c\AppData\Local\Microsoft\Windows\INetCache\Content.Outlook\TN3I7QM4\Managementinformatie%20MSC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L1088"/>
      <sheetName val="L1161"/>
      <sheetName val="L1162"/>
      <sheetName val="L1163"/>
      <sheetName val="L1185"/>
      <sheetName val="L1186"/>
      <sheetName val="L1187"/>
      <sheetName val="L1188"/>
      <sheetName val="L1198"/>
      <sheetName val="L1199"/>
      <sheetName val="L1206"/>
      <sheetName val="L1245"/>
      <sheetName val="L1246"/>
      <sheetName val="L1247"/>
      <sheetName val="L1248"/>
    </sheetNames>
    <sheetDataSet>
      <sheetData sheetId="0"/>
      <sheetData sheetId="1"/>
      <sheetData sheetId="2"/>
      <sheetData sheetId="3"/>
      <sheetData sheetId="4">
        <row r="37">
          <cell r="A37" t="str">
            <v>budget aantal gebruikers</v>
          </cell>
          <cell r="C37">
            <v>162</v>
          </cell>
          <cell r="D37">
            <v>162</v>
          </cell>
          <cell r="E37">
            <v>162</v>
          </cell>
          <cell r="F37">
            <v>162</v>
          </cell>
          <cell r="G37">
            <v>162</v>
          </cell>
          <cell r="H37">
            <v>162</v>
          </cell>
          <cell r="I37">
            <v>162</v>
          </cell>
          <cell r="J37">
            <v>162</v>
          </cell>
          <cell r="K37">
            <v>162</v>
          </cell>
          <cell r="L37">
            <v>162</v>
          </cell>
          <cell r="M37">
            <v>162</v>
          </cell>
          <cell r="N37">
            <v>162</v>
          </cell>
        </row>
        <row r="38">
          <cell r="A38" t="str">
            <v>Gemiddeld aantal gebruikers per dag</v>
          </cell>
          <cell r="C38">
            <v>173</v>
          </cell>
          <cell r="D38">
            <v>184.05</v>
          </cell>
          <cell r="E38">
            <v>147.52380952380952</v>
          </cell>
          <cell r="F38">
            <v>162.95238095238096</v>
          </cell>
          <cell r="G38">
            <v>159.13636363636363</v>
          </cell>
          <cell r="H38">
            <v>151.68421052631578</v>
          </cell>
          <cell r="I38">
            <v>128.60869565217391</v>
          </cell>
          <cell r="J38">
            <v>127</v>
          </cell>
          <cell r="K38">
            <v>168.23809523809524</v>
          </cell>
          <cell r="L38">
            <v>181.34782608695653</v>
          </cell>
          <cell r="M38">
            <v>185.76190476190476</v>
          </cell>
          <cell r="N38">
            <v>148.65</v>
          </cell>
        </row>
        <row r="41">
          <cell r="A41" t="str">
            <v>budget gem. besteding incl. BTW</v>
          </cell>
          <cell r="C41">
            <v>3.02</v>
          </cell>
          <cell r="D41">
            <v>3.02</v>
          </cell>
          <cell r="E41">
            <v>3.02</v>
          </cell>
          <cell r="F41">
            <v>3.02</v>
          </cell>
          <cell r="G41">
            <v>3.02</v>
          </cell>
          <cell r="H41">
            <v>3.02</v>
          </cell>
          <cell r="I41">
            <v>3.02</v>
          </cell>
          <cell r="J41">
            <v>3.02</v>
          </cell>
          <cell r="K41">
            <v>3.02</v>
          </cell>
          <cell r="L41">
            <v>3.02</v>
          </cell>
          <cell r="M41">
            <v>3.02</v>
          </cell>
          <cell r="N41">
            <v>3.02</v>
          </cell>
        </row>
        <row r="42">
          <cell r="A42" t="str">
            <v>Gemiddelde besteding incl. BTW</v>
          </cell>
          <cell r="C42">
            <v>3.12851029629778</v>
          </cell>
          <cell r="D42">
            <v>3.0931350664417598</v>
          </cell>
          <cell r="E42">
            <v>3.1435474974059399</v>
          </cell>
          <cell r="F42">
            <v>3.3055143648424301</v>
          </cell>
          <cell r="G42">
            <v>3.1692602575863802</v>
          </cell>
          <cell r="H42">
            <v>3.2615822788992301</v>
          </cell>
          <cell r="I42">
            <v>3.1929378345327901</v>
          </cell>
          <cell r="J42">
            <v>3.1106478576585102</v>
          </cell>
          <cell r="K42">
            <v>3.0170167404414898</v>
          </cell>
          <cell r="L42">
            <v>3.1636322644782302</v>
          </cell>
          <cell r="M42">
            <v>3.4293489305847298</v>
          </cell>
          <cell r="N42">
            <v>3.3587521522425301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L1018"/>
      <sheetName val="L1055"/>
      <sheetName val="L1056"/>
      <sheetName val="L1057"/>
      <sheetName val="L1068"/>
      <sheetName val="L1088"/>
      <sheetName val="L1089"/>
      <sheetName val="L1103"/>
      <sheetName val="L1118"/>
      <sheetName val="L1162"/>
      <sheetName val="L1163"/>
      <sheetName val="L1179"/>
      <sheetName val="L1185"/>
      <sheetName val="L1186"/>
      <sheetName val="L1187"/>
      <sheetName val="L1188"/>
      <sheetName val="L1206"/>
    </sheetNames>
    <sheetDataSet>
      <sheetData sheetId="0">
        <row r="1">
          <cell r="A1" t="str">
            <v>Maand</v>
          </cell>
          <cell r="B1" t="str">
            <v>januari</v>
          </cell>
        </row>
        <row r="2">
          <cell r="A2" t="str">
            <v>Jaar</v>
          </cell>
          <cell r="B2">
            <v>2019</v>
          </cell>
        </row>
        <row r="5">
          <cell r="A5" t="str">
            <v>Locaties</v>
          </cell>
          <cell r="B5" t="str">
            <v>Naam</v>
          </cell>
        </row>
        <row r="6">
          <cell r="A6" t="str">
            <v>L1018</v>
          </cell>
          <cell r="B6" t="str">
            <v xml:space="preserve">Renewi support B.V. </v>
          </cell>
        </row>
        <row r="7">
          <cell r="A7" t="str">
            <v>L1037</v>
          </cell>
          <cell r="B7" t="str">
            <v>Dirkzwager Arnhem</v>
          </cell>
        </row>
        <row r="8">
          <cell r="A8" t="str">
            <v>L1038</v>
          </cell>
          <cell r="B8" t="str">
            <v>Dirkzwager Nijmegen</v>
          </cell>
        </row>
        <row r="9">
          <cell r="A9" t="str">
            <v>L1055</v>
          </cell>
          <cell r="B9" t="str">
            <v>Rabobank Oirschot</v>
          </cell>
        </row>
        <row r="10">
          <cell r="A10" t="str">
            <v>L1056</v>
          </cell>
          <cell r="B10" t="str">
            <v>AZL</v>
          </cell>
        </row>
        <row r="11">
          <cell r="A11" t="str">
            <v>L1057</v>
          </cell>
          <cell r="B11" t="str">
            <v>Heinz</v>
          </cell>
        </row>
        <row r="12">
          <cell r="A12" t="str">
            <v>L1068</v>
          </cell>
          <cell r="B12" t="str">
            <v>Vlisco</v>
          </cell>
        </row>
        <row r="13">
          <cell r="A13" t="str">
            <v>L1088</v>
          </cell>
          <cell r="B13" t="str">
            <v>Gemeente Oss</v>
          </cell>
        </row>
        <row r="14">
          <cell r="A14" t="str">
            <v>L1089</v>
          </cell>
          <cell r="B14" t="str">
            <v>Waterbedrijf Limburg (WBL)</v>
          </cell>
        </row>
        <row r="15">
          <cell r="A15" t="str">
            <v>L1095</v>
          </cell>
          <cell r="B15" t="str">
            <v>Goss Contiweb</v>
          </cell>
        </row>
        <row r="16">
          <cell r="A16" t="str">
            <v>L1103</v>
          </cell>
          <cell r="B16" t="str">
            <v>Vechtstromen Almelo</v>
          </cell>
        </row>
        <row r="17">
          <cell r="A17" t="str">
            <v>L1118</v>
          </cell>
          <cell r="B17" t="str">
            <v>Rabobank Merwestroom</v>
          </cell>
        </row>
        <row r="18">
          <cell r="A18" t="str">
            <v>L1123</v>
          </cell>
          <cell r="B18" t="str">
            <v>Mirabeau Eindhoven</v>
          </cell>
        </row>
        <row r="19">
          <cell r="A19" t="str">
            <v>L1161</v>
          </cell>
          <cell r="B19" t="str">
            <v>Gemeente Oss Werf</v>
          </cell>
        </row>
        <row r="20">
          <cell r="A20" t="str">
            <v>L1162</v>
          </cell>
          <cell r="B20" t="str">
            <v>Gemeente Venlo Hulsterweg</v>
          </cell>
        </row>
        <row r="21">
          <cell r="A21" t="str">
            <v>L1163</v>
          </cell>
          <cell r="B21" t="str">
            <v>Gemeente Venlo Stadskantoor</v>
          </cell>
        </row>
        <row r="22">
          <cell r="A22" t="str">
            <v>L1179</v>
          </cell>
          <cell r="B22" t="str">
            <v>Clondalkin</v>
          </cell>
        </row>
        <row r="23">
          <cell r="A23" t="str">
            <v>L1185</v>
          </cell>
          <cell r="B23" t="str">
            <v>Gemeente Nijmegen Stadhuis</v>
          </cell>
        </row>
        <row r="24">
          <cell r="A24" t="str">
            <v>L1186</v>
          </cell>
          <cell r="B24" t="str">
            <v>Gemeente Nijmegen Stadswinkel</v>
          </cell>
        </row>
        <row r="25">
          <cell r="A25" t="str">
            <v>L1187</v>
          </cell>
          <cell r="B25" t="str">
            <v>Gemeente Nijmegen NDW</v>
          </cell>
        </row>
        <row r="26">
          <cell r="A26" t="str">
            <v>L1188</v>
          </cell>
          <cell r="B26" t="str">
            <v>Gemeente Nijmegen RWB</v>
          </cell>
        </row>
        <row r="27">
          <cell r="A27" t="str">
            <v>L1189</v>
          </cell>
          <cell r="B27" t="str">
            <v>AZL Utrecht</v>
          </cell>
        </row>
        <row r="28">
          <cell r="A28" t="str">
            <v>L1206</v>
          </cell>
          <cell r="B28" t="str">
            <v>Gemeente Arnhem Stadskantoor</v>
          </cell>
        </row>
        <row r="29">
          <cell r="A29" t="str">
            <v>L1207</v>
          </cell>
          <cell r="B29" t="str">
            <v>Gemeente Arnhem Stadhuis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0">
          <cell r="A140" t="str">
            <v>Kosten vaste cateringbijdrage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Kosten additionele services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L1088"/>
      <sheetName val="L1161"/>
      <sheetName val="L1162"/>
      <sheetName val="L1163"/>
      <sheetName val="L1185"/>
      <sheetName val="L1186"/>
      <sheetName val="L1187"/>
      <sheetName val="L1188"/>
      <sheetName val="L1198"/>
      <sheetName val="L1199"/>
      <sheetName val="L1206"/>
      <sheetName val="L1245"/>
      <sheetName val="L1246"/>
      <sheetName val="L1247"/>
      <sheetName val="L1248"/>
    </sheetNames>
    <sheetDataSet>
      <sheetData sheetId="0"/>
      <sheetData sheetId="1"/>
      <sheetData sheetId="2"/>
      <sheetData sheetId="3">
        <row r="37">
          <cell r="A37" t="str">
            <v>budget aantal gebruikers</v>
          </cell>
          <cell r="C37">
            <v>22</v>
          </cell>
          <cell r="D37">
            <v>22</v>
          </cell>
          <cell r="E37">
            <v>22</v>
          </cell>
          <cell r="F37">
            <v>22</v>
          </cell>
          <cell r="G37">
            <v>22</v>
          </cell>
          <cell r="H37">
            <v>22</v>
          </cell>
          <cell r="I37">
            <v>22</v>
          </cell>
          <cell r="J37">
            <v>22</v>
          </cell>
          <cell r="K37">
            <v>22</v>
          </cell>
          <cell r="L37">
            <v>22</v>
          </cell>
          <cell r="M37">
            <v>22</v>
          </cell>
        </row>
        <row r="38">
          <cell r="A38" t="str">
            <v>Gemiddeld aantal gebruikers per dag</v>
          </cell>
          <cell r="C38">
            <v>22.227272727272727</v>
          </cell>
          <cell r="D38">
            <v>23.4</v>
          </cell>
          <cell r="E38">
            <v>17.19047619047619</v>
          </cell>
          <cell r="F38">
            <v>21.666666666666668</v>
          </cell>
          <cell r="G38">
            <v>22.045454545454547</v>
          </cell>
          <cell r="H38">
            <v>17.578947368421051</v>
          </cell>
          <cell r="I38">
            <v>15.913043478260869</v>
          </cell>
          <cell r="J38">
            <v>14.045454545454545</v>
          </cell>
          <cell r="K38">
            <v>18.904761904761905</v>
          </cell>
          <cell r="L38">
            <v>21.043478260869566</v>
          </cell>
          <cell r="M38">
            <v>21.761904761904763</v>
          </cell>
        </row>
        <row r="41">
          <cell r="A41" t="str">
            <v>budget gem. besteding incl. BTW</v>
          </cell>
          <cell r="C41">
            <v>1.63</v>
          </cell>
          <cell r="D41">
            <v>1.63</v>
          </cell>
          <cell r="E41">
            <v>1.63</v>
          </cell>
          <cell r="F41">
            <v>1.63</v>
          </cell>
          <cell r="G41">
            <v>1.63</v>
          </cell>
          <cell r="H41">
            <v>1.63</v>
          </cell>
          <cell r="I41">
            <v>1.63</v>
          </cell>
          <cell r="J41">
            <v>1.63</v>
          </cell>
          <cell r="K41">
            <v>1.63</v>
          </cell>
          <cell r="L41">
            <v>1.63</v>
          </cell>
          <cell r="M41">
            <v>1.63</v>
          </cell>
        </row>
        <row r="42">
          <cell r="A42" t="str">
            <v>Gemiddelde besteding incl. BTW</v>
          </cell>
          <cell r="C42">
            <v>1.48094073925282</v>
          </cell>
          <cell r="D42">
            <v>1.6152778204817</v>
          </cell>
          <cell r="E42">
            <v>1.6113573876609399</v>
          </cell>
          <cell r="F42">
            <v>1.5838022428554499</v>
          </cell>
          <cell r="G42">
            <v>1.83723715672788</v>
          </cell>
          <cell r="H42">
            <v>1.6436826793120001</v>
          </cell>
          <cell r="I42">
            <v>1.62046452632042</v>
          </cell>
          <cell r="J42">
            <v>1.7043689766169401</v>
          </cell>
          <cell r="K42">
            <v>1.7255919821166299</v>
          </cell>
          <cell r="L42">
            <v>1.7668388881836099</v>
          </cell>
          <cell r="M42">
            <v>1.80505474586716</v>
          </cell>
        </row>
      </sheetData>
      <sheetData sheetId="4">
        <row r="37">
          <cell r="A37" t="str">
            <v>budget aantal gebruikers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L1088"/>
      <sheetName val="L1161"/>
      <sheetName val="L1162"/>
      <sheetName val="L1163"/>
      <sheetName val="L1185"/>
      <sheetName val="L1186"/>
      <sheetName val="L1187"/>
      <sheetName val="L1188"/>
      <sheetName val="L1198"/>
      <sheetName val="L1199"/>
      <sheetName val="L1206"/>
      <sheetName val="L1247"/>
      <sheetName val="L1248"/>
      <sheetName val="L1336"/>
      <sheetName val="L1338"/>
      <sheetName val="L1339"/>
      <sheetName val="L1355"/>
      <sheetName val="L1367"/>
      <sheetName val="L1368"/>
      <sheetName val="L1369"/>
      <sheetName val="L1372"/>
    </sheetNames>
    <sheetDataSet>
      <sheetData sheetId="0">
        <row r="1">
          <cell r="A1" t="str">
            <v>Maand</v>
          </cell>
        </row>
      </sheetData>
      <sheetData sheetId="1"/>
      <sheetData sheetId="2"/>
      <sheetData sheetId="3">
        <row r="30">
          <cell r="B30" t="str">
            <v>budget aantal gebruikers</v>
          </cell>
        </row>
      </sheetData>
      <sheetData sheetId="4">
        <row r="30">
          <cell r="B30" t="str">
            <v>budget aantal gebruikers</v>
          </cell>
          <cell r="D30">
            <v>70</v>
          </cell>
          <cell r="E30">
            <v>70</v>
          </cell>
          <cell r="F30">
            <v>70</v>
          </cell>
          <cell r="G30">
            <v>70</v>
          </cell>
          <cell r="H30">
            <v>70</v>
          </cell>
          <cell r="I30">
            <v>70</v>
          </cell>
          <cell r="J30">
            <v>70</v>
          </cell>
          <cell r="K30">
            <v>70</v>
          </cell>
          <cell r="L30">
            <v>70</v>
          </cell>
          <cell r="M30">
            <v>70</v>
          </cell>
          <cell r="N30">
            <v>70</v>
          </cell>
          <cell r="O30">
            <v>70</v>
          </cell>
        </row>
        <row r="31">
          <cell r="B31" t="str">
            <v>Gemiddeld aantal gebruikers per dag</v>
          </cell>
          <cell r="D31">
            <v>38</v>
          </cell>
          <cell r="E31">
            <v>36</v>
          </cell>
          <cell r="F31">
            <v>47</v>
          </cell>
          <cell r="G31">
            <v>46</v>
          </cell>
          <cell r="H31">
            <v>43</v>
          </cell>
          <cell r="I31">
            <v>56</v>
          </cell>
          <cell r="J31">
            <v>51</v>
          </cell>
          <cell r="K31">
            <v>34</v>
          </cell>
          <cell r="L31">
            <v>53</v>
          </cell>
          <cell r="M31">
            <v>81</v>
          </cell>
          <cell r="N31">
            <v>73</v>
          </cell>
          <cell r="O31">
            <v>58</v>
          </cell>
        </row>
        <row r="34">
          <cell r="B34" t="str">
            <v>budget gem. besteding incl. BTW</v>
          </cell>
          <cell r="D34">
            <v>3.28</v>
          </cell>
          <cell r="E34">
            <v>3.28</v>
          </cell>
          <cell r="F34">
            <v>3.28</v>
          </cell>
          <cell r="G34">
            <v>3.28</v>
          </cell>
          <cell r="H34">
            <v>3.28</v>
          </cell>
          <cell r="I34">
            <v>3.28</v>
          </cell>
          <cell r="J34">
            <v>3.28</v>
          </cell>
          <cell r="K34">
            <v>3.28</v>
          </cell>
          <cell r="L34">
            <v>3.28</v>
          </cell>
          <cell r="M34">
            <v>3.28</v>
          </cell>
          <cell r="N34">
            <v>3.28</v>
          </cell>
          <cell r="O34">
            <v>3.28</v>
          </cell>
        </row>
        <row r="35">
          <cell r="B35" t="str">
            <v>Gemiddelde besteding incl. BTW</v>
          </cell>
          <cell r="D35">
            <v>3.4101718065014599</v>
          </cell>
          <cell r="E35">
            <v>3.38405222110041</v>
          </cell>
          <cell r="F35">
            <v>3.40659947381427</v>
          </cell>
          <cell r="G35">
            <v>3.49089569526571</v>
          </cell>
          <cell r="H35">
            <v>3.2926077583218198</v>
          </cell>
          <cell r="I35">
            <v>3.5890104744601401</v>
          </cell>
          <cell r="J35">
            <v>3.6219630501246201</v>
          </cell>
          <cell r="K35">
            <v>3.3584308656764801</v>
          </cell>
          <cell r="L35">
            <v>3.4776644305550599</v>
          </cell>
          <cell r="M35">
            <v>3.55963551330608</v>
          </cell>
          <cell r="N35">
            <v>3.7159888806116199</v>
          </cell>
          <cell r="O35">
            <v>3.7704101488297002</v>
          </cell>
        </row>
        <row r="129">
          <cell r="B129" t="str">
            <v>Kosten vaste cateringbijdrage</v>
          </cell>
          <cell r="D129">
            <v>33263.29</v>
          </cell>
          <cell r="E129">
            <v>33263.279999999999</v>
          </cell>
          <cell r="F129">
            <v>33263.29</v>
          </cell>
          <cell r="G129">
            <v>33263.29</v>
          </cell>
          <cell r="H129">
            <v>33263.279999999999</v>
          </cell>
          <cell r="I129">
            <v>33263.29</v>
          </cell>
          <cell r="J129">
            <v>33263.29</v>
          </cell>
          <cell r="K129">
            <v>33263.279999999999</v>
          </cell>
          <cell r="L129">
            <v>33263.29</v>
          </cell>
          <cell r="M129">
            <v>33263.29</v>
          </cell>
          <cell r="N129">
            <v>33263.279999999999</v>
          </cell>
          <cell r="O129">
            <v>33263.29</v>
          </cell>
        </row>
        <row r="130">
          <cell r="B130" t="str">
            <v>Kosten additionele services</v>
          </cell>
          <cell r="D130">
            <v>5270.48</v>
          </cell>
          <cell r="E130">
            <v>11760.42</v>
          </cell>
          <cell r="F130">
            <v>5896.92</v>
          </cell>
          <cell r="G130">
            <v>5787.16</v>
          </cell>
          <cell r="H130">
            <v>4185.41</v>
          </cell>
          <cell r="I130">
            <v>7699.94</v>
          </cell>
          <cell r="J130">
            <v>11858.3</v>
          </cell>
          <cell r="K130">
            <v>2128.73</v>
          </cell>
          <cell r="L130">
            <v>8928.5400000000009</v>
          </cell>
          <cell r="M130">
            <v>11714.34</v>
          </cell>
          <cell r="N130">
            <v>10172.040000000001</v>
          </cell>
          <cell r="O130">
            <v>7026.26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67C8-818A-49E6-A8BC-FDAD2005FB1B}">
  <dimension ref="A1:O62"/>
  <sheetViews>
    <sheetView workbookViewId="0">
      <selection activeCell="A2" sqref="A2:C2"/>
    </sheetView>
  </sheetViews>
  <sheetFormatPr defaultColWidth="9" defaultRowHeight="14.25"/>
  <cols>
    <col min="1" max="1" width="31.625" bestFit="1" customWidth="1"/>
    <col min="2" max="13" width="14.5" customWidth="1"/>
    <col min="15" max="15" width="9.625" bestFit="1" customWidth="1"/>
  </cols>
  <sheetData>
    <row r="1" spans="1:15" ht="15.75">
      <c r="A1" s="55" t="s">
        <v>0</v>
      </c>
    </row>
    <row r="2" spans="1:15" ht="15">
      <c r="A2" s="103" t="s">
        <v>1</v>
      </c>
      <c r="B2" s="103"/>
      <c r="C2" s="103"/>
    </row>
    <row r="3" spans="1:15" ht="15">
      <c r="A3" s="3" t="s">
        <v>2</v>
      </c>
    </row>
    <row r="4" spans="1:15" ht="15">
      <c r="A4" s="21" t="s">
        <v>3</v>
      </c>
      <c r="B4" s="22" t="s">
        <v>4</v>
      </c>
      <c r="C4" s="22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  <c r="I4" s="22" t="s">
        <v>11</v>
      </c>
      <c r="J4" s="22" t="s">
        <v>12</v>
      </c>
      <c r="K4" s="22" t="s">
        <v>13</v>
      </c>
      <c r="L4" s="22" t="s">
        <v>14</v>
      </c>
      <c r="M4" s="22" t="s">
        <v>15</v>
      </c>
    </row>
    <row r="5" spans="1:15">
      <c r="A5" s="4" t="s">
        <v>16</v>
      </c>
      <c r="B5" s="5">
        <v>3806</v>
      </c>
      <c r="C5" s="5">
        <v>3681</v>
      </c>
      <c r="D5" s="5">
        <v>3098</v>
      </c>
      <c r="E5" s="5">
        <v>3422</v>
      </c>
      <c r="F5" s="5">
        <v>3501</v>
      </c>
      <c r="G5" s="5">
        <v>2882</v>
      </c>
      <c r="H5" s="5">
        <v>2958</v>
      </c>
      <c r="I5" s="5">
        <v>2794</v>
      </c>
      <c r="J5" s="5">
        <v>3533</v>
      </c>
      <c r="K5" s="5">
        <v>4171</v>
      </c>
      <c r="L5" s="5">
        <v>3901</v>
      </c>
      <c r="M5" s="5">
        <v>2973</v>
      </c>
      <c r="O5" s="23">
        <f>SUM(B5:M5)</f>
        <v>40720</v>
      </c>
    </row>
    <row r="6" spans="1:15">
      <c r="A6" s="4" t="s">
        <v>17</v>
      </c>
      <c r="B6" s="6" t="s">
        <v>18</v>
      </c>
      <c r="C6" s="6" t="s">
        <v>19</v>
      </c>
      <c r="D6" s="6" t="s">
        <v>20</v>
      </c>
      <c r="E6" s="6" t="s">
        <v>20</v>
      </c>
      <c r="F6" s="6" t="s">
        <v>18</v>
      </c>
      <c r="G6" s="6" t="s">
        <v>21</v>
      </c>
      <c r="H6" s="6" t="s">
        <v>22</v>
      </c>
      <c r="I6" s="6" t="s">
        <v>18</v>
      </c>
      <c r="J6" s="6" t="s">
        <v>20</v>
      </c>
      <c r="K6" s="6" t="s">
        <v>22</v>
      </c>
      <c r="L6" s="6" t="s">
        <v>20</v>
      </c>
      <c r="M6" s="6" t="s">
        <v>19</v>
      </c>
      <c r="O6" s="23">
        <f>B6+C6+D6+E6+F6+G6+H6+I6+J6+K6+L6+M6</f>
        <v>255</v>
      </c>
    </row>
    <row r="7" spans="1:15">
      <c r="A7" s="4" t="s">
        <v>23</v>
      </c>
      <c r="B7" s="7">
        <v>162</v>
      </c>
      <c r="C7" s="7">
        <v>162</v>
      </c>
      <c r="D7" s="7">
        <v>162</v>
      </c>
      <c r="E7" s="7">
        <v>162</v>
      </c>
      <c r="F7" s="7">
        <v>162</v>
      </c>
      <c r="G7" s="7">
        <v>162</v>
      </c>
      <c r="H7" s="7">
        <v>162</v>
      </c>
      <c r="I7" s="7">
        <v>162</v>
      </c>
      <c r="J7" s="7">
        <v>162</v>
      </c>
      <c r="K7" s="7">
        <v>162</v>
      </c>
      <c r="L7" s="7">
        <v>162</v>
      </c>
      <c r="M7" s="7">
        <v>162</v>
      </c>
      <c r="O7" s="24"/>
    </row>
    <row r="8" spans="1:15">
      <c r="A8" s="4" t="s">
        <v>24</v>
      </c>
      <c r="B8" s="5">
        <v>173</v>
      </c>
      <c r="C8" s="5">
        <v>184.05</v>
      </c>
      <c r="D8" s="5">
        <v>147.52380952380952</v>
      </c>
      <c r="E8" s="5">
        <v>162.95238095238096</v>
      </c>
      <c r="F8" s="5">
        <v>159.13636363636363</v>
      </c>
      <c r="G8" s="5">
        <v>151.68421052631578</v>
      </c>
      <c r="H8" s="5">
        <v>128.60869565217391</v>
      </c>
      <c r="I8" s="5">
        <v>127</v>
      </c>
      <c r="J8" s="5">
        <v>168.23809523809524</v>
      </c>
      <c r="K8" s="5">
        <v>181.34782608695653</v>
      </c>
      <c r="L8" s="5">
        <v>185.76190476190476</v>
      </c>
      <c r="M8" s="5">
        <v>148.65</v>
      </c>
      <c r="O8" s="25"/>
    </row>
    <row r="9" spans="1:15">
      <c r="A9" s="4" t="s">
        <v>25</v>
      </c>
      <c r="B9" s="8">
        <v>11907.110187709301</v>
      </c>
      <c r="C9" s="8">
        <v>11385.8301795721</v>
      </c>
      <c r="D9" s="8">
        <v>9738.7101469636</v>
      </c>
      <c r="E9" s="8">
        <v>11311.470156490799</v>
      </c>
      <c r="F9" s="8">
        <v>11095.580161809899</v>
      </c>
      <c r="G9" s="8">
        <v>9399.88012778759</v>
      </c>
      <c r="H9" s="8">
        <v>9444.7101145479792</v>
      </c>
      <c r="I9" s="8">
        <v>8691.1501142978705</v>
      </c>
      <c r="J9" s="8">
        <v>10659.120143979801</v>
      </c>
      <c r="K9" s="8">
        <v>13195.510175138699</v>
      </c>
      <c r="L9" s="8">
        <v>13377.890178211001</v>
      </c>
      <c r="M9" s="8">
        <v>9985.5701486170292</v>
      </c>
      <c r="O9" s="26">
        <f>SUM(B9:M9)</f>
        <v>130192.53183512567</v>
      </c>
    </row>
    <row r="10" spans="1:15">
      <c r="A10" s="4" t="s">
        <v>26</v>
      </c>
      <c r="B10" s="9">
        <v>3.12851029629778</v>
      </c>
      <c r="C10" s="9">
        <v>3.0931350664417598</v>
      </c>
      <c r="D10" s="9">
        <v>3.1435474974059399</v>
      </c>
      <c r="E10" s="9">
        <v>3.3055143648424301</v>
      </c>
      <c r="F10" s="9">
        <v>3.1692602575863802</v>
      </c>
      <c r="G10" s="9">
        <v>3.2615822788992301</v>
      </c>
      <c r="H10" s="9">
        <v>3.1929378345327901</v>
      </c>
      <c r="I10" s="9">
        <v>3.1106478576585102</v>
      </c>
      <c r="J10" s="9">
        <v>3.0170167404414898</v>
      </c>
      <c r="K10" s="9">
        <v>3.1636322644782302</v>
      </c>
      <c r="L10" s="9">
        <v>3.4293489305847298</v>
      </c>
      <c r="M10" s="9">
        <v>3.3587521522425301</v>
      </c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5" ht="15">
      <c r="A12" s="21" t="s">
        <v>27</v>
      </c>
      <c r="B12" s="22" t="s">
        <v>4</v>
      </c>
      <c r="C12" s="22" t="s">
        <v>5</v>
      </c>
      <c r="D12" s="22" t="s">
        <v>6</v>
      </c>
      <c r="E12" s="22" t="s">
        <v>7</v>
      </c>
      <c r="F12" s="22" t="s">
        <v>8</v>
      </c>
      <c r="G12" s="22" t="s">
        <v>9</v>
      </c>
      <c r="H12" s="22" t="s">
        <v>10</v>
      </c>
      <c r="I12" s="22" t="s">
        <v>11</v>
      </c>
      <c r="J12" s="22" t="s">
        <v>12</v>
      </c>
      <c r="K12" s="22" t="s">
        <v>13</v>
      </c>
      <c r="L12" s="22" t="s">
        <v>14</v>
      </c>
      <c r="M12" s="22" t="s">
        <v>15</v>
      </c>
    </row>
    <row r="13" spans="1:15">
      <c r="A13" s="27" t="s">
        <v>28</v>
      </c>
      <c r="B13" s="10">
        <v>0</v>
      </c>
      <c r="C13" s="10">
        <v>0</v>
      </c>
      <c r="D13" s="10">
        <v>0</v>
      </c>
      <c r="E13" s="10">
        <v>0</v>
      </c>
      <c r="F13" s="6">
        <v>0</v>
      </c>
      <c r="G13" s="6">
        <v>0</v>
      </c>
      <c r="H13" s="6">
        <v>0</v>
      </c>
      <c r="I13" s="6">
        <v>0</v>
      </c>
      <c r="J13" s="10">
        <v>2</v>
      </c>
      <c r="K13" s="6">
        <v>3</v>
      </c>
      <c r="L13" s="6">
        <v>1</v>
      </c>
      <c r="M13" s="6">
        <v>3</v>
      </c>
    </row>
    <row r="14" spans="1:15">
      <c r="A14" s="27" t="s">
        <v>29</v>
      </c>
      <c r="B14" s="10">
        <v>10</v>
      </c>
      <c r="C14" s="10">
        <v>22</v>
      </c>
      <c r="D14" s="10">
        <v>16</v>
      </c>
      <c r="E14" s="10">
        <v>21</v>
      </c>
      <c r="F14" s="6">
        <v>13</v>
      </c>
      <c r="G14" s="6">
        <v>12</v>
      </c>
      <c r="H14" s="6">
        <v>12</v>
      </c>
      <c r="I14" s="6">
        <v>9</v>
      </c>
      <c r="J14" s="10">
        <v>32</v>
      </c>
      <c r="K14" s="6">
        <v>22</v>
      </c>
      <c r="L14" s="6">
        <v>22</v>
      </c>
      <c r="M14" s="6">
        <v>22</v>
      </c>
    </row>
    <row r="15" spans="1:15">
      <c r="A15" s="27" t="s">
        <v>30</v>
      </c>
      <c r="B15" s="10">
        <v>86</v>
      </c>
      <c r="C15" s="10">
        <v>88</v>
      </c>
      <c r="D15" s="10">
        <v>70</v>
      </c>
      <c r="E15" s="10">
        <v>64</v>
      </c>
      <c r="F15" s="6">
        <v>55</v>
      </c>
      <c r="G15" s="6">
        <v>48</v>
      </c>
      <c r="H15" s="6">
        <v>87</v>
      </c>
      <c r="I15" s="6">
        <v>52</v>
      </c>
      <c r="J15" s="10">
        <v>65</v>
      </c>
      <c r="K15" s="6">
        <v>86</v>
      </c>
      <c r="L15" s="6">
        <v>77</v>
      </c>
      <c r="M15" s="6">
        <v>57</v>
      </c>
    </row>
    <row r="16" spans="1:15">
      <c r="A16" s="27" t="s">
        <v>31</v>
      </c>
      <c r="B16" s="10">
        <v>54</v>
      </c>
      <c r="C16" s="10">
        <v>67</v>
      </c>
      <c r="D16" s="10">
        <v>53</v>
      </c>
      <c r="E16" s="10">
        <v>80</v>
      </c>
      <c r="F16" s="6">
        <v>88</v>
      </c>
      <c r="G16" s="6">
        <v>37</v>
      </c>
      <c r="H16" s="6">
        <v>63</v>
      </c>
      <c r="I16" s="6">
        <v>46</v>
      </c>
      <c r="J16" s="10">
        <v>58</v>
      </c>
      <c r="K16" s="6">
        <v>72</v>
      </c>
      <c r="L16" s="6">
        <v>77</v>
      </c>
      <c r="M16" s="6">
        <v>51</v>
      </c>
    </row>
    <row r="17" spans="1:13">
      <c r="A17" s="27" t="s">
        <v>32</v>
      </c>
      <c r="B17" s="10">
        <v>25</v>
      </c>
      <c r="C17" s="10">
        <v>21</v>
      </c>
      <c r="D17" s="10">
        <v>34</v>
      </c>
      <c r="E17" s="10">
        <v>34</v>
      </c>
      <c r="F17" s="6">
        <v>33</v>
      </c>
      <c r="G17" s="6">
        <v>36</v>
      </c>
      <c r="H17" s="6">
        <v>24</v>
      </c>
      <c r="I17" s="6">
        <v>40</v>
      </c>
      <c r="J17" s="10">
        <v>29</v>
      </c>
      <c r="K17" s="6">
        <v>48</v>
      </c>
      <c r="L17" s="6">
        <v>54</v>
      </c>
      <c r="M17" s="6">
        <v>38</v>
      </c>
    </row>
    <row r="18" spans="1:13">
      <c r="A18" s="27" t="s">
        <v>33</v>
      </c>
      <c r="B18" s="10">
        <v>31</v>
      </c>
      <c r="C18" s="10">
        <v>30</v>
      </c>
      <c r="D18" s="10">
        <v>23</v>
      </c>
      <c r="E18" s="10">
        <v>40</v>
      </c>
      <c r="F18" s="6">
        <v>10</v>
      </c>
      <c r="G18" s="6">
        <v>24</v>
      </c>
      <c r="H18" s="6">
        <v>6</v>
      </c>
      <c r="I18" s="6">
        <v>16</v>
      </c>
      <c r="J18" s="10">
        <v>9</v>
      </c>
      <c r="K18" s="6">
        <v>17</v>
      </c>
      <c r="L18" s="6">
        <v>20</v>
      </c>
      <c r="M18" s="6">
        <v>14</v>
      </c>
    </row>
    <row r="19" spans="1:13">
      <c r="A19" s="27" t="s">
        <v>34</v>
      </c>
      <c r="B19" s="10">
        <v>268</v>
      </c>
      <c r="C19" s="10">
        <v>279</v>
      </c>
      <c r="D19" s="10">
        <v>238</v>
      </c>
      <c r="E19" s="10">
        <v>275</v>
      </c>
      <c r="F19" s="6">
        <v>283</v>
      </c>
      <c r="G19" s="6">
        <v>220</v>
      </c>
      <c r="H19" s="6">
        <v>200</v>
      </c>
      <c r="I19" s="6">
        <v>189</v>
      </c>
      <c r="J19" s="10">
        <v>266</v>
      </c>
      <c r="K19" s="6">
        <v>318</v>
      </c>
      <c r="L19" s="6">
        <v>292</v>
      </c>
      <c r="M19" s="6">
        <v>223</v>
      </c>
    </row>
    <row r="20" spans="1:13">
      <c r="A20" s="27" t="s">
        <v>35</v>
      </c>
      <c r="B20" s="10">
        <v>1739</v>
      </c>
      <c r="C20" s="10">
        <v>1600</v>
      </c>
      <c r="D20" s="10">
        <v>1361</v>
      </c>
      <c r="E20" s="10">
        <v>1485</v>
      </c>
      <c r="F20" s="6">
        <v>1519</v>
      </c>
      <c r="G20" s="6">
        <v>1253</v>
      </c>
      <c r="H20" s="6">
        <v>1474</v>
      </c>
      <c r="I20" s="6">
        <v>1366</v>
      </c>
      <c r="J20" s="10">
        <v>1635</v>
      </c>
      <c r="K20" s="6">
        <v>1902</v>
      </c>
      <c r="L20" s="6">
        <v>1742</v>
      </c>
      <c r="M20" s="6">
        <v>1295</v>
      </c>
    </row>
    <row r="21" spans="1:13">
      <c r="A21" s="27" t="s">
        <v>36</v>
      </c>
      <c r="B21" s="10">
        <v>625</v>
      </c>
      <c r="C21" s="10">
        <v>633</v>
      </c>
      <c r="D21" s="10">
        <v>476</v>
      </c>
      <c r="E21" s="10">
        <v>568</v>
      </c>
      <c r="F21" s="6">
        <v>623</v>
      </c>
      <c r="G21" s="6">
        <v>530</v>
      </c>
      <c r="H21" s="6">
        <v>491</v>
      </c>
      <c r="I21" s="6">
        <v>442</v>
      </c>
      <c r="J21" s="10">
        <v>533</v>
      </c>
      <c r="K21" s="6">
        <v>618</v>
      </c>
      <c r="L21" s="6">
        <v>560</v>
      </c>
      <c r="M21" s="6">
        <v>506</v>
      </c>
    </row>
    <row r="22" spans="1:13">
      <c r="A22" s="27" t="s">
        <v>37</v>
      </c>
      <c r="B22" s="10">
        <v>449</v>
      </c>
      <c r="C22" s="10">
        <v>453</v>
      </c>
      <c r="D22" s="10">
        <v>399</v>
      </c>
      <c r="E22" s="10">
        <v>426</v>
      </c>
      <c r="F22" s="6">
        <v>422</v>
      </c>
      <c r="G22" s="6">
        <v>336</v>
      </c>
      <c r="H22" s="6">
        <v>287</v>
      </c>
      <c r="I22" s="6">
        <v>266</v>
      </c>
      <c r="J22" s="10">
        <v>436</v>
      </c>
      <c r="K22" s="6">
        <v>430</v>
      </c>
      <c r="L22" s="6">
        <v>486</v>
      </c>
      <c r="M22" s="6">
        <v>379</v>
      </c>
    </row>
    <row r="23" spans="1:13">
      <c r="A23" s="27" t="s">
        <v>38</v>
      </c>
      <c r="B23" s="10">
        <v>217</v>
      </c>
      <c r="C23" s="10">
        <v>207</v>
      </c>
      <c r="D23" s="10">
        <v>186</v>
      </c>
      <c r="E23" s="10">
        <v>196</v>
      </c>
      <c r="F23" s="6">
        <v>176</v>
      </c>
      <c r="G23" s="6">
        <v>175</v>
      </c>
      <c r="H23" s="6">
        <v>130</v>
      </c>
      <c r="I23" s="6">
        <v>191</v>
      </c>
      <c r="J23" s="10">
        <v>212</v>
      </c>
      <c r="K23" s="6">
        <v>306</v>
      </c>
      <c r="L23" s="6">
        <v>251</v>
      </c>
      <c r="M23" s="6">
        <v>181</v>
      </c>
    </row>
    <row r="24" spans="1:13">
      <c r="A24" s="27" t="s">
        <v>39</v>
      </c>
      <c r="B24" s="10">
        <v>159</v>
      </c>
      <c r="C24" s="10">
        <v>152</v>
      </c>
      <c r="D24" s="10">
        <v>127</v>
      </c>
      <c r="E24" s="10">
        <v>130</v>
      </c>
      <c r="F24" s="6">
        <v>130</v>
      </c>
      <c r="G24" s="6">
        <v>100</v>
      </c>
      <c r="H24" s="6">
        <v>72</v>
      </c>
      <c r="I24" s="6">
        <v>86</v>
      </c>
      <c r="J24" s="10">
        <v>129</v>
      </c>
      <c r="K24" s="6">
        <v>168</v>
      </c>
      <c r="L24" s="6">
        <v>158</v>
      </c>
      <c r="M24" s="6">
        <v>98</v>
      </c>
    </row>
    <row r="25" spans="1:13">
      <c r="A25" s="27" t="s">
        <v>40</v>
      </c>
      <c r="B25" s="10">
        <v>73</v>
      </c>
      <c r="C25" s="10">
        <v>56</v>
      </c>
      <c r="D25" s="10">
        <v>48</v>
      </c>
      <c r="E25" s="10">
        <v>52</v>
      </c>
      <c r="F25" s="6">
        <v>61</v>
      </c>
      <c r="G25" s="6">
        <v>52</v>
      </c>
      <c r="H25" s="6">
        <v>35</v>
      </c>
      <c r="I25" s="6">
        <v>36</v>
      </c>
      <c r="J25" s="10">
        <v>56</v>
      </c>
      <c r="K25" s="6">
        <v>87</v>
      </c>
      <c r="L25" s="6">
        <v>73</v>
      </c>
      <c r="M25" s="6">
        <v>46</v>
      </c>
    </row>
    <row r="26" spans="1:13">
      <c r="A26" s="27" t="s">
        <v>41</v>
      </c>
      <c r="B26" s="10">
        <v>39</v>
      </c>
      <c r="C26" s="10">
        <v>43</v>
      </c>
      <c r="D26" s="10">
        <v>40</v>
      </c>
      <c r="E26" s="10">
        <v>26</v>
      </c>
      <c r="F26" s="6">
        <v>44</v>
      </c>
      <c r="G26" s="6">
        <v>29</v>
      </c>
      <c r="H26" s="6">
        <v>34</v>
      </c>
      <c r="I26" s="6">
        <v>34</v>
      </c>
      <c r="J26" s="10">
        <v>42</v>
      </c>
      <c r="K26" s="6">
        <v>53</v>
      </c>
      <c r="L26" s="6">
        <v>50</v>
      </c>
      <c r="M26" s="6">
        <v>33</v>
      </c>
    </row>
    <row r="27" spans="1:13">
      <c r="A27" s="27" t="s">
        <v>42</v>
      </c>
      <c r="B27" s="10">
        <v>27</v>
      </c>
      <c r="C27" s="10">
        <v>27</v>
      </c>
      <c r="D27" s="10">
        <v>25</v>
      </c>
      <c r="E27" s="10">
        <v>23</v>
      </c>
      <c r="F27" s="6">
        <v>19</v>
      </c>
      <c r="G27" s="6">
        <v>27</v>
      </c>
      <c r="H27" s="6">
        <v>12</v>
      </c>
      <c r="I27" s="6">
        <v>20</v>
      </c>
      <c r="J27" s="10">
        <v>26</v>
      </c>
      <c r="K27" s="6">
        <v>27</v>
      </c>
      <c r="L27" s="6">
        <v>36</v>
      </c>
      <c r="M27" s="6">
        <v>18</v>
      </c>
    </row>
    <row r="28" spans="1:13">
      <c r="A28" s="27" t="s">
        <v>43</v>
      </c>
      <c r="B28" s="10">
        <v>3</v>
      </c>
      <c r="C28" s="10">
        <v>3</v>
      </c>
      <c r="D28" s="10">
        <v>2</v>
      </c>
      <c r="E28" s="10">
        <v>2</v>
      </c>
      <c r="F28" s="6">
        <v>24</v>
      </c>
      <c r="G28" s="6">
        <v>2</v>
      </c>
      <c r="H28" s="6">
        <v>1</v>
      </c>
      <c r="I28" s="6">
        <v>1</v>
      </c>
      <c r="J28" s="10">
        <v>1</v>
      </c>
      <c r="K28" s="6">
        <v>4</v>
      </c>
      <c r="L28" s="6">
        <v>2</v>
      </c>
      <c r="M28" s="6">
        <v>3</v>
      </c>
    </row>
    <row r="29" spans="1:13">
      <c r="A29" s="27" t="s">
        <v>44</v>
      </c>
      <c r="B29" s="10">
        <v>0</v>
      </c>
      <c r="C29" s="10">
        <v>0</v>
      </c>
      <c r="D29" s="10">
        <v>0</v>
      </c>
      <c r="E29" s="10">
        <v>0</v>
      </c>
      <c r="F29" s="6">
        <v>1</v>
      </c>
      <c r="G29" s="6">
        <v>0</v>
      </c>
      <c r="H29" s="6">
        <v>2</v>
      </c>
      <c r="I29" s="6">
        <v>0</v>
      </c>
      <c r="J29" s="10">
        <v>2</v>
      </c>
      <c r="K29" s="6">
        <v>3</v>
      </c>
      <c r="L29" s="6">
        <v>0</v>
      </c>
      <c r="M29" s="6">
        <v>0</v>
      </c>
    </row>
    <row r="30" spans="1:13">
      <c r="A30" s="27" t="s">
        <v>45</v>
      </c>
      <c r="B30" s="10">
        <v>1</v>
      </c>
      <c r="C30" s="10">
        <v>0</v>
      </c>
      <c r="D30" s="10">
        <v>0</v>
      </c>
      <c r="E30" s="10">
        <v>0</v>
      </c>
      <c r="F30" s="6">
        <v>0</v>
      </c>
      <c r="G30" s="6">
        <v>1</v>
      </c>
      <c r="H30" s="6">
        <v>28</v>
      </c>
      <c r="I30" s="6">
        <v>0</v>
      </c>
      <c r="J30" s="10">
        <v>0</v>
      </c>
      <c r="K30" s="6">
        <v>7</v>
      </c>
      <c r="L30" s="6">
        <v>0</v>
      </c>
      <c r="M30" s="6">
        <v>0</v>
      </c>
    </row>
    <row r="31" spans="1:13">
      <c r="A31" s="27" t="s">
        <v>46</v>
      </c>
      <c r="B31" s="10">
        <v>0</v>
      </c>
      <c r="C31" s="10">
        <v>0</v>
      </c>
      <c r="D31" s="10">
        <v>0</v>
      </c>
      <c r="E31" s="10">
        <v>0</v>
      </c>
      <c r="F31" s="6">
        <v>0</v>
      </c>
      <c r="G31" s="6">
        <v>0</v>
      </c>
      <c r="H31" s="6">
        <v>0</v>
      </c>
      <c r="I31" s="6">
        <v>0</v>
      </c>
      <c r="J31" s="10">
        <v>0</v>
      </c>
      <c r="K31" s="6">
        <v>0</v>
      </c>
      <c r="L31" s="6">
        <v>0</v>
      </c>
      <c r="M31" s="6">
        <v>6</v>
      </c>
    </row>
    <row r="32" spans="1:13">
      <c r="A32" s="27" t="s">
        <v>47</v>
      </c>
      <c r="B32" s="10">
        <v>0</v>
      </c>
      <c r="C32" s="10">
        <v>0</v>
      </c>
      <c r="D32" s="10">
        <v>0</v>
      </c>
      <c r="E32" s="10">
        <v>0</v>
      </c>
      <c r="F32" s="6">
        <v>0</v>
      </c>
      <c r="G32" s="6">
        <v>0</v>
      </c>
      <c r="H32" s="6">
        <v>0</v>
      </c>
      <c r="I32" s="6">
        <v>0</v>
      </c>
      <c r="J32" s="10">
        <v>0</v>
      </c>
      <c r="K32" s="6">
        <v>0</v>
      </c>
      <c r="L32" s="6">
        <v>0</v>
      </c>
      <c r="M32" s="6">
        <v>0</v>
      </c>
    </row>
    <row r="33" spans="1:13">
      <c r="A33" s="27" t="s">
        <v>48</v>
      </c>
      <c r="B33" s="10">
        <v>0</v>
      </c>
      <c r="C33" s="10">
        <v>0</v>
      </c>
      <c r="D33" s="10">
        <v>0</v>
      </c>
      <c r="E33" s="10">
        <v>0</v>
      </c>
      <c r="F33" s="6">
        <v>0</v>
      </c>
      <c r="G33" s="6">
        <v>0</v>
      </c>
      <c r="H33" s="6">
        <v>0</v>
      </c>
      <c r="I33" s="6">
        <v>0</v>
      </c>
      <c r="J33" s="10">
        <v>0</v>
      </c>
      <c r="K33" s="6">
        <v>0</v>
      </c>
      <c r="L33" s="6">
        <v>0</v>
      </c>
      <c r="M33" s="6">
        <v>0</v>
      </c>
    </row>
    <row r="34" spans="1:13" ht="15">
      <c r="A34" s="21" t="s">
        <v>49</v>
      </c>
      <c r="B34" s="28">
        <v>3806</v>
      </c>
      <c r="C34" s="28">
        <v>3681</v>
      </c>
      <c r="D34" s="28">
        <v>3098</v>
      </c>
      <c r="E34" s="28">
        <v>3422</v>
      </c>
      <c r="F34" s="28">
        <v>3501</v>
      </c>
      <c r="G34" s="28">
        <v>2882</v>
      </c>
      <c r="H34" s="28">
        <v>2958</v>
      </c>
      <c r="I34" s="28">
        <v>2794</v>
      </c>
      <c r="J34" s="28">
        <v>3533</v>
      </c>
      <c r="K34" s="28">
        <v>4171</v>
      </c>
      <c r="L34" s="28">
        <v>3901</v>
      </c>
      <c r="M34" s="28">
        <v>2973</v>
      </c>
    </row>
    <row r="39" spans="1:13" ht="16.5" customHeight="1"/>
    <row r="40" spans="1:13" ht="7.5" customHeight="1"/>
    <row r="42" spans="1:13" ht="7.5" customHeight="1"/>
    <row r="59" spans="1:4" ht="15">
      <c r="A59" s="21" t="s">
        <v>3</v>
      </c>
      <c r="B59" s="22" t="s">
        <v>50</v>
      </c>
      <c r="C59" s="22" t="s">
        <v>51</v>
      </c>
      <c r="D59" s="22" t="s">
        <v>52</v>
      </c>
    </row>
    <row r="60" spans="1:4">
      <c r="A60" s="4" t="s">
        <v>24</v>
      </c>
      <c r="B60" s="5">
        <v>0</v>
      </c>
      <c r="C60" s="2">
        <v>162</v>
      </c>
      <c r="D60" s="5">
        <v>159.68627450980392</v>
      </c>
    </row>
    <row r="61" spans="1:4">
      <c r="A61" s="4" t="s">
        <v>26</v>
      </c>
      <c r="B61" s="9">
        <v>2.5499999999999998</v>
      </c>
      <c r="C61" s="9">
        <v>3.02</v>
      </c>
      <c r="D61" s="9">
        <v>3.1972625696248937</v>
      </c>
    </row>
    <row r="62" spans="1:4" ht="15">
      <c r="A62" s="11"/>
      <c r="B62" s="3"/>
      <c r="C62" s="3"/>
    </row>
  </sheetData>
  <mergeCells count="1">
    <mergeCell ref="A2:C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C390-C129-4B4D-AD9A-8A84B83B3358}">
  <dimension ref="A1:N13"/>
  <sheetViews>
    <sheetView tabSelected="1" workbookViewId="0">
      <selection activeCell="N9" sqref="N9"/>
    </sheetView>
  </sheetViews>
  <sheetFormatPr defaultRowHeight="14.25"/>
  <cols>
    <col min="2" max="2" width="21.125" customWidth="1"/>
    <col min="3" max="14" width="10.25" customWidth="1"/>
  </cols>
  <sheetData>
    <row r="1" spans="1:14" ht="15">
      <c r="A1" s="3" t="s">
        <v>57</v>
      </c>
    </row>
    <row r="2" spans="1:14" ht="15">
      <c r="A2" s="61" t="s">
        <v>3</v>
      </c>
      <c r="B2" s="56"/>
      <c r="C2" s="65" t="s">
        <v>4</v>
      </c>
      <c r="D2" s="59" t="s">
        <v>5</v>
      </c>
      <c r="E2" s="63" t="s">
        <v>6</v>
      </c>
      <c r="F2" s="65" t="s">
        <v>7</v>
      </c>
      <c r="G2" s="59" t="s">
        <v>8</v>
      </c>
      <c r="H2" s="63" t="s">
        <v>9</v>
      </c>
      <c r="I2" s="65" t="s">
        <v>10</v>
      </c>
      <c r="J2" s="59" t="s">
        <v>11</v>
      </c>
      <c r="K2" s="63" t="s">
        <v>12</v>
      </c>
      <c r="L2" s="65" t="s">
        <v>13</v>
      </c>
      <c r="M2" s="59" t="s">
        <v>14</v>
      </c>
      <c r="N2" s="57" t="s">
        <v>15</v>
      </c>
    </row>
    <row r="3" spans="1:14">
      <c r="A3" s="62" t="s">
        <v>58</v>
      </c>
      <c r="B3" s="66"/>
      <c r="C3" s="60">
        <v>0.57991686316340996</v>
      </c>
      <c r="D3" s="60">
        <v>0.62905525556784403</v>
      </c>
      <c r="E3" s="60">
        <v>0.61324680706247203</v>
      </c>
      <c r="F3" s="60">
        <v>0.63552003569006099</v>
      </c>
      <c r="G3" s="60">
        <v>0.68430837077790596</v>
      </c>
      <c r="H3" s="60">
        <v>0.69452221255413205</v>
      </c>
      <c r="I3" s="60">
        <v>0.66300000000000003</v>
      </c>
      <c r="J3" s="60">
        <v>0.65500000000000003</v>
      </c>
      <c r="K3" s="60">
        <v>0.64500000000000002</v>
      </c>
      <c r="L3" s="60">
        <v>0.63900000000000001</v>
      </c>
      <c r="M3" s="60">
        <v>0.63700000000000001</v>
      </c>
      <c r="N3" s="60">
        <v>0.63700000000000001</v>
      </c>
    </row>
    <row r="4" spans="1:14">
      <c r="A4" s="62" t="s">
        <v>59</v>
      </c>
      <c r="B4" s="66"/>
      <c r="C4" s="60">
        <v>0.19041704094617901</v>
      </c>
      <c r="D4" s="60">
        <v>0.13348188146509701</v>
      </c>
      <c r="E4" s="60">
        <v>0.15499533044144401</v>
      </c>
      <c r="F4" s="60">
        <v>0.13582519145831901</v>
      </c>
      <c r="G4" s="60">
        <v>0.120035544620771</v>
      </c>
      <c r="H4" s="60">
        <v>0.11412999329189</v>
      </c>
      <c r="I4" s="60">
        <v>0.121</v>
      </c>
      <c r="J4" s="60">
        <v>9.9000000000000005E-2</v>
      </c>
      <c r="K4" s="60">
        <v>0.13300000000000001</v>
      </c>
      <c r="L4" s="60">
        <v>0.121</v>
      </c>
      <c r="M4" s="60">
        <v>0.14199999999999999</v>
      </c>
      <c r="N4" s="60">
        <v>0.151</v>
      </c>
    </row>
    <row r="5" spans="1:14">
      <c r="A5" s="62" t="s">
        <v>60</v>
      </c>
      <c r="B5" s="66"/>
      <c r="C5" s="60">
        <v>0.22966609589041101</v>
      </c>
      <c r="D5" s="60">
        <v>0.23746286296705901</v>
      </c>
      <c r="E5" s="60">
        <v>0.23175786249608399</v>
      </c>
      <c r="F5" s="60">
        <v>0.22865477285162</v>
      </c>
      <c r="G5" s="60">
        <v>0.195656084601323</v>
      </c>
      <c r="H5" s="60">
        <v>0.19134779415397801</v>
      </c>
      <c r="I5" s="60">
        <v>0.216</v>
      </c>
      <c r="J5" s="60">
        <v>0.246</v>
      </c>
      <c r="K5" s="60">
        <v>0.222</v>
      </c>
      <c r="L5" s="60">
        <v>0.23899999999999999</v>
      </c>
      <c r="M5" s="60">
        <v>0.221</v>
      </c>
      <c r="N5" s="60">
        <v>0.21099999999999999</v>
      </c>
    </row>
    <row r="6" spans="1:14">
      <c r="A6" s="62" t="s">
        <v>61</v>
      </c>
      <c r="B6" s="66"/>
      <c r="C6" s="60">
        <v>5.6496283575459001E-2</v>
      </c>
      <c r="D6" s="60">
        <v>4.08527468053499E-2</v>
      </c>
      <c r="E6" s="60">
        <v>0.31006106752354801</v>
      </c>
      <c r="F6" s="60">
        <v>0.62825769592731895</v>
      </c>
      <c r="G6" s="60">
        <v>0.51646393628770104</v>
      </c>
      <c r="H6" s="60">
        <v>0.51759326554944096</v>
      </c>
      <c r="I6" s="60">
        <v>0.51400000000000001</v>
      </c>
      <c r="J6" s="60">
        <v>0.29099999999999998</v>
      </c>
      <c r="K6" s="60">
        <v>0.44500000000000001</v>
      </c>
      <c r="L6" s="60">
        <v>0.39500000000000002</v>
      </c>
      <c r="M6" s="60">
        <v>0.35299999999999998</v>
      </c>
      <c r="N6" s="60">
        <v>0.55200000000000005</v>
      </c>
    </row>
    <row r="7" spans="1:14">
      <c r="A7" s="62" t="s">
        <v>62</v>
      </c>
      <c r="B7" s="66"/>
      <c r="C7" s="60">
        <v>0.929087997747709</v>
      </c>
      <c r="D7" s="60">
        <v>0.89486635794370706</v>
      </c>
      <c r="E7" s="60">
        <v>0.92594669322015899</v>
      </c>
      <c r="F7" s="60">
        <v>0.833906459849167</v>
      </c>
      <c r="G7" s="60">
        <v>0.85900358486041484</v>
      </c>
      <c r="H7" s="60">
        <v>0.77055896280409231</v>
      </c>
      <c r="I7" s="60">
        <v>0.74199999999999999</v>
      </c>
      <c r="J7" s="60">
        <v>0.77</v>
      </c>
      <c r="K7" s="60">
        <v>0.68600000000000005</v>
      </c>
      <c r="L7" s="60">
        <v>0.78300000000000003</v>
      </c>
      <c r="M7" s="60">
        <v>0.78600000000000003</v>
      </c>
      <c r="N7" s="60">
        <v>0.89600000000000002</v>
      </c>
    </row>
    <row r="8" spans="1:14">
      <c r="A8" s="62" t="s">
        <v>63</v>
      </c>
      <c r="B8" s="66"/>
      <c r="C8" s="60">
        <v>5.6496283575459001E-2</v>
      </c>
      <c r="D8" s="60">
        <v>4.08527468053499E-2</v>
      </c>
      <c r="E8" s="60">
        <v>4.01939013360589E-2</v>
      </c>
      <c r="F8" s="60">
        <v>5.2800972805561897E-2</v>
      </c>
      <c r="G8" s="60">
        <v>7.9220395402012797E-2</v>
      </c>
      <c r="H8" s="60">
        <v>0.161966083977993</v>
      </c>
      <c r="I8" s="60">
        <v>0.187</v>
      </c>
      <c r="J8" s="60">
        <v>0.11799999999999999</v>
      </c>
      <c r="K8" s="60">
        <v>2.8000000000000001E-2</v>
      </c>
      <c r="L8" s="60">
        <v>0.23799999999999999</v>
      </c>
      <c r="M8" s="60">
        <v>2.1999999999999999E-2</v>
      </c>
      <c r="N8" s="60">
        <v>8.5999999999999993E-2</v>
      </c>
    </row>
    <row r="9" spans="1:14">
      <c r="A9" s="62" t="s">
        <v>64</v>
      </c>
      <c r="B9" s="66"/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64">
        <v>0</v>
      </c>
      <c r="L9" s="64">
        <v>0</v>
      </c>
      <c r="M9" s="64">
        <v>0</v>
      </c>
      <c r="N9" s="64">
        <v>0</v>
      </c>
    </row>
    <row r="10" spans="1:14" ht="15">
      <c r="A10" s="67"/>
      <c r="B10" s="67"/>
      <c r="C10" s="58" t="s">
        <v>65</v>
      </c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14" ht="15">
      <c r="A11" s="67"/>
      <c r="B11" s="67"/>
      <c r="C11" s="58" t="s">
        <v>66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</row>
    <row r="12" spans="1:14" ht="15">
      <c r="A12" s="67"/>
      <c r="B12" s="67"/>
      <c r="C12" s="58" t="s">
        <v>67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</row>
    <row r="13" spans="1:14" ht="15.75">
      <c r="A13" s="68"/>
      <c r="B13" s="68"/>
      <c r="C13" s="68"/>
      <c r="D13" s="68"/>
      <c r="E13" s="68"/>
      <c r="F13" s="68"/>
      <c r="G13" s="68"/>
      <c r="H13" s="67"/>
      <c r="I13" s="67"/>
      <c r="J13" s="67"/>
      <c r="K13" s="67"/>
      <c r="L13" s="67"/>
      <c r="M13" s="67"/>
      <c r="N13" s="6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17A4-94E1-4AED-9F66-1E6A3BD57B7B}">
  <dimension ref="A1:O111"/>
  <sheetViews>
    <sheetView topLeftCell="A46" workbookViewId="0">
      <selection activeCell="A118" sqref="A118"/>
    </sheetView>
  </sheetViews>
  <sheetFormatPr defaultColWidth="9" defaultRowHeight="14.25"/>
  <cols>
    <col min="1" max="1" width="34.5" customWidth="1"/>
    <col min="2" max="13" width="14.125" customWidth="1"/>
    <col min="15" max="15" width="9.625" bestFit="1" customWidth="1"/>
  </cols>
  <sheetData>
    <row r="1" spans="1:15" ht="15">
      <c r="A1" s="11" t="s">
        <v>53</v>
      </c>
      <c r="B1" s="3"/>
      <c r="C1" s="3"/>
    </row>
    <row r="2" spans="1:15" ht="15">
      <c r="A2" s="3" t="s">
        <v>54</v>
      </c>
      <c r="B2" s="3"/>
      <c r="C2" s="3"/>
    </row>
    <row r="3" spans="1:15" ht="1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15</v>
      </c>
      <c r="N3" s="12"/>
    </row>
    <row r="4" spans="1:15">
      <c r="A4" s="4" t="s">
        <v>16</v>
      </c>
      <c r="B4" s="5">
        <v>489</v>
      </c>
      <c r="C4" s="5">
        <v>468</v>
      </c>
      <c r="D4" s="5">
        <v>361</v>
      </c>
      <c r="E4" s="5">
        <v>455</v>
      </c>
      <c r="F4" s="5">
        <v>485</v>
      </c>
      <c r="G4" s="5">
        <v>334</v>
      </c>
      <c r="H4" s="5">
        <v>366</v>
      </c>
      <c r="I4" s="5">
        <v>309</v>
      </c>
      <c r="J4" s="5">
        <v>397</v>
      </c>
      <c r="K4" s="5">
        <v>484</v>
      </c>
      <c r="L4" s="5">
        <v>457</v>
      </c>
      <c r="M4" s="5">
        <v>293</v>
      </c>
      <c r="N4" s="12"/>
      <c r="O4" s="23">
        <f>SUM(B4:M4)</f>
        <v>4898</v>
      </c>
    </row>
    <row r="5" spans="1:15">
      <c r="A5" s="4" t="s">
        <v>17</v>
      </c>
      <c r="B5" s="6" t="s">
        <v>18</v>
      </c>
      <c r="C5" s="6" t="s">
        <v>19</v>
      </c>
      <c r="D5" s="6" t="s">
        <v>20</v>
      </c>
      <c r="E5" s="6" t="s">
        <v>20</v>
      </c>
      <c r="F5" s="6" t="s">
        <v>18</v>
      </c>
      <c r="G5" s="6" t="s">
        <v>21</v>
      </c>
      <c r="H5" s="6" t="s">
        <v>22</v>
      </c>
      <c r="I5" s="6" t="s">
        <v>18</v>
      </c>
      <c r="J5" s="6">
        <v>21</v>
      </c>
      <c r="K5" s="6" t="s">
        <v>22</v>
      </c>
      <c r="L5" s="6" t="s">
        <v>20</v>
      </c>
      <c r="M5" s="6" t="s">
        <v>19</v>
      </c>
      <c r="N5" s="12"/>
      <c r="O5" s="23" t="e">
        <f>B5+C5+D5+#REF!+F5+G5+H5+I5+J5+K5+L5+M5</f>
        <v>#REF!</v>
      </c>
    </row>
    <row r="6" spans="1:15">
      <c r="A6" s="4" t="s">
        <v>23</v>
      </c>
      <c r="B6" s="7">
        <v>22</v>
      </c>
      <c r="C6" s="7">
        <v>22</v>
      </c>
      <c r="D6" s="7">
        <v>22</v>
      </c>
      <c r="E6" s="7">
        <v>22</v>
      </c>
      <c r="F6" s="7">
        <v>22</v>
      </c>
      <c r="G6" s="7">
        <v>22</v>
      </c>
      <c r="H6" s="7">
        <v>22</v>
      </c>
      <c r="I6" s="7">
        <v>22</v>
      </c>
      <c r="J6" s="7">
        <v>22</v>
      </c>
      <c r="K6" s="7">
        <v>22</v>
      </c>
      <c r="L6" s="7">
        <v>22</v>
      </c>
      <c r="M6" s="7">
        <v>22</v>
      </c>
      <c r="N6" s="12"/>
      <c r="O6" s="24"/>
    </row>
    <row r="7" spans="1:15">
      <c r="A7" s="4" t="s">
        <v>24</v>
      </c>
      <c r="B7" s="5">
        <v>22.227272727272727</v>
      </c>
      <c r="C7" s="5">
        <v>23.4</v>
      </c>
      <c r="D7" s="5">
        <v>17.19047619047619</v>
      </c>
      <c r="E7" s="5">
        <v>21.666666666666668</v>
      </c>
      <c r="F7" s="5">
        <v>22.045454545454547</v>
      </c>
      <c r="G7" s="5">
        <v>17.578947368421051</v>
      </c>
      <c r="H7" s="5">
        <v>15.913043478260869</v>
      </c>
      <c r="I7" s="5">
        <v>14.045454545454545</v>
      </c>
      <c r="J7" s="5">
        <v>19</v>
      </c>
      <c r="K7" s="5">
        <v>21.043478260869566</v>
      </c>
      <c r="L7" s="5">
        <v>21.761904761904763</v>
      </c>
      <c r="M7" s="5">
        <v>14.65</v>
      </c>
      <c r="N7" s="12"/>
      <c r="O7" s="25"/>
    </row>
    <row r="8" spans="1:15">
      <c r="A8" s="4" t="s">
        <v>25</v>
      </c>
      <c r="B8" s="8">
        <v>724.180021494627</v>
      </c>
      <c r="C8" s="8">
        <v>755.95001998543705</v>
      </c>
      <c r="D8" s="8">
        <v>581.70001694560096</v>
      </c>
      <c r="E8" s="8">
        <v>720.63002049922898</v>
      </c>
      <c r="F8" s="8">
        <v>891.06002101302101</v>
      </c>
      <c r="G8" s="8">
        <v>548.99001489020895</v>
      </c>
      <c r="H8" s="8">
        <v>593.09001663327194</v>
      </c>
      <c r="I8" s="8">
        <v>526.65001377463295</v>
      </c>
      <c r="J8" s="8">
        <v>685</v>
      </c>
      <c r="K8" s="8">
        <v>855.15002188086498</v>
      </c>
      <c r="L8" s="8">
        <v>824.91001886129402</v>
      </c>
      <c r="M8" s="8">
        <v>560.22001224756195</v>
      </c>
      <c r="N8" s="12"/>
      <c r="O8" s="26">
        <f>SUM(B8:M8)</f>
        <v>8267.5301982257497</v>
      </c>
    </row>
    <row r="9" spans="1:15">
      <c r="A9" s="4" t="s">
        <v>26</v>
      </c>
      <c r="B9" s="9">
        <v>1.48094073925282</v>
      </c>
      <c r="C9" s="9">
        <v>1.6152778204817</v>
      </c>
      <c r="D9" s="9">
        <v>1.6113573876609399</v>
      </c>
      <c r="E9" s="9">
        <v>1.5838022428554499</v>
      </c>
      <c r="F9" s="9">
        <v>1.83723715672788</v>
      </c>
      <c r="G9" s="9">
        <v>1.6436826793120001</v>
      </c>
      <c r="H9" s="9">
        <v>1.62046452632042</v>
      </c>
      <c r="I9" s="9">
        <v>1.7043689766169401</v>
      </c>
      <c r="J9" s="29">
        <v>1.73</v>
      </c>
      <c r="K9" s="9">
        <v>1.7668388881836099</v>
      </c>
      <c r="L9" s="9">
        <v>1.80505474586716</v>
      </c>
      <c r="M9" s="9">
        <v>1.9120136936776899</v>
      </c>
      <c r="N9" s="12"/>
    </row>
    <row r="10" spans="1:15">
      <c r="J10" t="s">
        <v>55</v>
      </c>
    </row>
    <row r="11" spans="1:15" ht="15">
      <c r="A11" s="21" t="s">
        <v>27</v>
      </c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  <c r="L11" s="22" t="s">
        <v>14</v>
      </c>
      <c r="M11" s="22" t="s">
        <v>15</v>
      </c>
    </row>
    <row r="12" spans="1:15">
      <c r="A12" s="27" t="s">
        <v>28</v>
      </c>
      <c r="B12" s="10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</row>
    <row r="13" spans="1:15">
      <c r="A13" s="27" t="s">
        <v>29</v>
      </c>
      <c r="B13" s="10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spans="1:15">
      <c r="A14" s="27" t="s">
        <v>30</v>
      </c>
      <c r="B14" s="10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</row>
    <row r="15" spans="1:15">
      <c r="A15" s="27" t="s">
        <v>31</v>
      </c>
      <c r="B15" s="10">
        <v>2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1</v>
      </c>
    </row>
    <row r="16" spans="1:15">
      <c r="A16" s="27" t="s">
        <v>32</v>
      </c>
      <c r="B16" s="10">
        <v>5</v>
      </c>
      <c r="C16" s="6">
        <v>4</v>
      </c>
      <c r="D16" s="6">
        <v>5</v>
      </c>
      <c r="E16" s="6">
        <v>5</v>
      </c>
      <c r="F16" s="6">
        <v>3</v>
      </c>
      <c r="G16" s="6">
        <v>5</v>
      </c>
      <c r="H16" s="6">
        <v>1</v>
      </c>
      <c r="I16" s="6">
        <v>4</v>
      </c>
      <c r="J16" s="6">
        <v>3</v>
      </c>
      <c r="K16" s="6">
        <v>2</v>
      </c>
      <c r="L16" s="6">
        <v>1</v>
      </c>
      <c r="M16" s="6">
        <v>1</v>
      </c>
    </row>
    <row r="17" spans="1:13">
      <c r="A17" s="27" t="s">
        <v>33</v>
      </c>
      <c r="B17" s="10">
        <v>3</v>
      </c>
      <c r="C17" s="6">
        <v>1</v>
      </c>
      <c r="D17" s="6">
        <v>0</v>
      </c>
      <c r="E17" s="6">
        <v>1</v>
      </c>
      <c r="F17" s="6">
        <v>0</v>
      </c>
      <c r="G17" s="6">
        <v>0</v>
      </c>
      <c r="H17" s="6">
        <v>4</v>
      </c>
      <c r="I17" s="6">
        <v>2</v>
      </c>
      <c r="J17" s="6">
        <v>2</v>
      </c>
      <c r="K17" s="6">
        <v>0</v>
      </c>
      <c r="L17" s="6">
        <v>3</v>
      </c>
      <c r="M17" s="6">
        <v>3</v>
      </c>
    </row>
    <row r="18" spans="1:13">
      <c r="A18" s="27" t="s">
        <v>34</v>
      </c>
      <c r="B18" s="10">
        <v>220</v>
      </c>
      <c r="C18" s="6">
        <v>159</v>
      </c>
      <c r="D18" s="6">
        <v>123</v>
      </c>
      <c r="E18" s="6">
        <v>133</v>
      </c>
      <c r="F18" s="6">
        <v>145</v>
      </c>
      <c r="G18" s="6">
        <v>94</v>
      </c>
      <c r="H18" s="6">
        <v>105</v>
      </c>
      <c r="I18" s="6">
        <v>69</v>
      </c>
      <c r="J18" s="6">
        <v>116</v>
      </c>
      <c r="K18" s="6">
        <v>149</v>
      </c>
      <c r="L18" s="6">
        <v>177</v>
      </c>
      <c r="M18" s="6">
        <v>85</v>
      </c>
    </row>
    <row r="19" spans="1:13">
      <c r="A19" s="27" t="s">
        <v>35</v>
      </c>
      <c r="B19" s="10">
        <v>211</v>
      </c>
      <c r="C19" s="6">
        <v>214</v>
      </c>
      <c r="D19" s="6">
        <v>155</v>
      </c>
      <c r="E19" s="6">
        <v>218</v>
      </c>
      <c r="F19" s="6">
        <v>249</v>
      </c>
      <c r="G19" s="6">
        <v>183</v>
      </c>
      <c r="H19" s="6">
        <v>185</v>
      </c>
      <c r="I19" s="6">
        <v>173</v>
      </c>
      <c r="J19" s="6">
        <v>200</v>
      </c>
      <c r="K19" s="6">
        <v>221</v>
      </c>
      <c r="L19" s="6">
        <v>163</v>
      </c>
      <c r="M19" s="6">
        <v>111</v>
      </c>
    </row>
    <row r="20" spans="1:13">
      <c r="A20" s="27" t="s">
        <v>36</v>
      </c>
      <c r="B20" s="10">
        <v>26</v>
      </c>
      <c r="C20" s="6">
        <v>53</v>
      </c>
      <c r="D20" s="6">
        <v>50</v>
      </c>
      <c r="E20" s="6">
        <v>46</v>
      </c>
      <c r="F20" s="6">
        <v>35</v>
      </c>
      <c r="G20" s="6">
        <v>20</v>
      </c>
      <c r="H20" s="6">
        <v>32</v>
      </c>
      <c r="I20" s="6">
        <v>28</v>
      </c>
      <c r="J20" s="6">
        <v>35</v>
      </c>
      <c r="K20" s="6">
        <v>47</v>
      </c>
      <c r="L20" s="6">
        <v>47</v>
      </c>
      <c r="M20" s="6">
        <v>28</v>
      </c>
    </row>
    <row r="21" spans="1:13">
      <c r="A21" s="27" t="s">
        <v>37</v>
      </c>
      <c r="B21" s="10">
        <v>20</v>
      </c>
      <c r="C21" s="6">
        <v>31</v>
      </c>
      <c r="D21" s="6">
        <v>26</v>
      </c>
      <c r="E21" s="6">
        <v>46</v>
      </c>
      <c r="F21" s="6">
        <v>46</v>
      </c>
      <c r="G21" s="6">
        <v>27</v>
      </c>
      <c r="H21" s="6">
        <v>38</v>
      </c>
      <c r="I21" s="6">
        <v>32</v>
      </c>
      <c r="J21" s="6">
        <v>37</v>
      </c>
      <c r="K21" s="6">
        <v>61</v>
      </c>
      <c r="L21" s="6">
        <v>62</v>
      </c>
      <c r="M21" s="6">
        <v>58</v>
      </c>
    </row>
    <row r="22" spans="1:13">
      <c r="A22" s="27" t="s">
        <v>38</v>
      </c>
      <c r="B22" s="10">
        <v>1</v>
      </c>
      <c r="C22" s="6">
        <v>5</v>
      </c>
      <c r="D22" s="6">
        <v>1</v>
      </c>
      <c r="E22" s="6">
        <v>5</v>
      </c>
      <c r="F22" s="6">
        <v>7</v>
      </c>
      <c r="G22" s="6">
        <v>4</v>
      </c>
      <c r="H22" s="6">
        <v>0</v>
      </c>
      <c r="I22" s="6">
        <v>1</v>
      </c>
      <c r="J22" s="6">
        <v>4</v>
      </c>
      <c r="K22" s="6">
        <v>4</v>
      </c>
      <c r="L22" s="6">
        <v>3</v>
      </c>
      <c r="M22" s="6">
        <v>6</v>
      </c>
    </row>
    <row r="23" spans="1:13">
      <c r="A23" s="27" t="s">
        <v>39</v>
      </c>
      <c r="B23" s="10">
        <v>1</v>
      </c>
      <c r="C23" s="6">
        <v>1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0</v>
      </c>
    </row>
    <row r="24" spans="1:13">
      <c r="A24" s="27" t="s">
        <v>40</v>
      </c>
      <c r="B24" s="10">
        <v>0</v>
      </c>
      <c r="C24" s="6">
        <v>0</v>
      </c>
      <c r="D24" s="10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spans="1:13">
      <c r="A25" s="27" t="s">
        <v>41</v>
      </c>
      <c r="B25" s="10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</row>
    <row r="26" spans="1:13">
      <c r="A26" s="27" t="s">
        <v>42</v>
      </c>
      <c r="B26" s="10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</row>
    <row r="27" spans="1:13">
      <c r="A27" s="27" t="s">
        <v>43</v>
      </c>
      <c r="B27" s="10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>
      <c r="A28" s="27" t="s">
        <v>44</v>
      </c>
      <c r="B28" s="10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</row>
    <row r="29" spans="1:13">
      <c r="A29" s="27" t="s">
        <v>45</v>
      </c>
      <c r="B29" s="10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spans="1:13">
      <c r="A30" s="27" t="s">
        <v>46</v>
      </c>
      <c r="B30" s="10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spans="1:13">
      <c r="A31" s="27" t="s">
        <v>47</v>
      </c>
      <c r="B31" s="10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spans="1:13">
      <c r="A32" s="27" t="s">
        <v>48</v>
      </c>
      <c r="B32" s="10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</row>
    <row r="33" spans="1:13" ht="15">
      <c r="A33" s="21" t="s">
        <v>49</v>
      </c>
      <c r="B33" s="28">
        <v>489</v>
      </c>
      <c r="C33" s="28">
        <v>468</v>
      </c>
      <c r="D33" s="28">
        <v>361</v>
      </c>
      <c r="E33" s="28">
        <v>455</v>
      </c>
      <c r="F33" s="28">
        <v>485</v>
      </c>
      <c r="G33" s="28">
        <v>334</v>
      </c>
      <c r="H33" s="28">
        <v>366</v>
      </c>
      <c r="I33" s="28">
        <v>309</v>
      </c>
      <c r="J33" s="28">
        <v>397</v>
      </c>
      <c r="K33" s="28">
        <v>484</v>
      </c>
      <c r="L33" s="28">
        <v>457</v>
      </c>
      <c r="M33" s="28">
        <v>293</v>
      </c>
    </row>
    <row r="57" spans="1:4" ht="15">
      <c r="A57" s="21" t="s">
        <v>3</v>
      </c>
      <c r="B57" s="22" t="s">
        <v>50</v>
      </c>
      <c r="C57" s="22" t="s">
        <v>51</v>
      </c>
      <c r="D57" s="22" t="s">
        <v>56</v>
      </c>
    </row>
    <row r="58" spans="1:4">
      <c r="A58" s="4" t="s">
        <v>24</v>
      </c>
      <c r="B58" s="5">
        <v>40</v>
      </c>
      <c r="C58" s="2">
        <v>22</v>
      </c>
      <c r="D58" s="5">
        <v>19.207843137254901</v>
      </c>
    </row>
    <row r="59" spans="1:4">
      <c r="A59" s="4" t="s">
        <v>26</v>
      </c>
      <c r="B59" s="9">
        <v>1.55</v>
      </c>
      <c r="C59" s="9">
        <v>1.63</v>
      </c>
      <c r="D59" s="9">
        <v>1.6879522693193243</v>
      </c>
    </row>
    <row r="61" spans="1:4" hidden="1">
      <c r="A61" s="13"/>
    </row>
    <row r="62" spans="1:4" ht="15" hidden="1">
      <c r="A62" s="11" t="e">
        <f>"Managementinformatie "&amp;VLOOKUP(#REF!,[2]Metadata!A:B,2,0)&amp;" "&amp;[2]Metadata!B1&amp;" "&amp;[2]Metadata!B2</f>
        <v>#REF!</v>
      </c>
      <c r="B62" s="3"/>
      <c r="C62" s="3"/>
    </row>
    <row r="63" spans="1:4" ht="15" hidden="1">
      <c r="A63" s="3" t="s">
        <v>57</v>
      </c>
      <c r="B63" s="3"/>
      <c r="C63" s="3"/>
    </row>
    <row r="64" spans="1:4" hidden="1"/>
    <row r="65" spans="1:15" hidden="1"/>
    <row r="66" spans="1:15" ht="15" hidden="1">
      <c r="A66" s="30"/>
      <c r="B66" s="31"/>
      <c r="C66" s="32"/>
      <c r="D66" s="33"/>
      <c r="E66" s="31"/>
      <c r="F66" s="32"/>
      <c r="G66" s="33"/>
      <c r="H66" s="31"/>
      <c r="I66" s="32"/>
      <c r="J66" s="33"/>
      <c r="K66" s="31"/>
      <c r="L66" s="32"/>
      <c r="M66" s="32"/>
    </row>
    <row r="67" spans="1:15" ht="15" hidden="1">
      <c r="A67" s="34" t="s">
        <v>3</v>
      </c>
      <c r="B67" s="35" t="s">
        <v>4</v>
      </c>
      <c r="C67" s="36" t="s">
        <v>5</v>
      </c>
      <c r="D67" s="37" t="s">
        <v>6</v>
      </c>
      <c r="E67" s="35" t="s">
        <v>7</v>
      </c>
      <c r="F67" s="36" t="s">
        <v>8</v>
      </c>
      <c r="G67" s="37" t="s">
        <v>9</v>
      </c>
      <c r="H67" s="35" t="s">
        <v>10</v>
      </c>
      <c r="I67" s="36" t="s">
        <v>11</v>
      </c>
      <c r="J67" s="37" t="s">
        <v>12</v>
      </c>
      <c r="K67" s="35" t="s">
        <v>13</v>
      </c>
      <c r="L67" s="36" t="s">
        <v>14</v>
      </c>
      <c r="M67" s="36" t="s">
        <v>15</v>
      </c>
    </row>
    <row r="68" spans="1:15" hidden="1">
      <c r="A68" s="12" t="s">
        <v>58</v>
      </c>
      <c r="B68" s="14" t="e">
        <v>#N/A</v>
      </c>
      <c r="C68" s="15"/>
      <c r="D68" s="16"/>
      <c r="E68" s="15"/>
      <c r="F68" s="16"/>
      <c r="G68" s="15"/>
      <c r="H68" s="16"/>
      <c r="I68" s="15"/>
      <c r="J68" s="16"/>
      <c r="K68" s="15"/>
      <c r="L68" s="16"/>
      <c r="M68" s="15"/>
    </row>
    <row r="69" spans="1:15" hidden="1">
      <c r="A69" s="12" t="s">
        <v>59</v>
      </c>
      <c r="B69" s="17" t="e">
        <v>#N/A</v>
      </c>
      <c r="C69" s="18"/>
      <c r="D69" s="17"/>
      <c r="E69" s="18"/>
      <c r="F69" s="17"/>
      <c r="G69" s="18"/>
      <c r="H69" s="17"/>
      <c r="I69" s="18"/>
      <c r="J69" s="17"/>
      <c r="K69" s="18"/>
      <c r="L69" s="17"/>
      <c r="M69" s="18"/>
    </row>
    <row r="70" spans="1:15" hidden="1">
      <c r="A70" s="38" t="s">
        <v>60</v>
      </c>
      <c r="B70" s="19" t="e">
        <v>#N/A</v>
      </c>
      <c r="C70" s="20"/>
      <c r="D70" s="19"/>
      <c r="E70" s="20"/>
      <c r="F70" s="19"/>
      <c r="G70" s="20"/>
      <c r="H70" s="19"/>
      <c r="I70" s="20"/>
      <c r="J70" s="19"/>
      <c r="K70" s="20"/>
      <c r="L70" s="19"/>
      <c r="M70" s="20"/>
    </row>
    <row r="71" spans="1:15" hidden="1">
      <c r="A71" s="39"/>
      <c r="B71" s="40"/>
      <c r="C71" s="41"/>
      <c r="D71" s="40"/>
      <c r="E71" s="41"/>
      <c r="F71" s="40"/>
      <c r="G71" s="41"/>
      <c r="H71" s="40"/>
      <c r="I71" s="41"/>
      <c r="J71" s="40"/>
      <c r="K71" s="41"/>
      <c r="L71" s="40"/>
      <c r="M71" s="41"/>
      <c r="O71" s="25"/>
    </row>
    <row r="72" spans="1:15" hidden="1">
      <c r="A72" s="42" t="s">
        <v>61</v>
      </c>
      <c r="B72" s="19" t="e">
        <v>#N/A</v>
      </c>
      <c r="C72" s="20"/>
      <c r="D72" s="19"/>
      <c r="E72" s="20"/>
      <c r="F72" s="19"/>
      <c r="G72" s="20"/>
      <c r="H72" s="19"/>
      <c r="I72" s="20"/>
      <c r="J72" s="19"/>
      <c r="K72" s="20"/>
      <c r="L72" s="19"/>
      <c r="M72" s="20"/>
    </row>
    <row r="73" spans="1:15" hidden="1">
      <c r="A73" s="39"/>
      <c r="B73" s="40"/>
      <c r="C73" s="41"/>
      <c r="D73" s="40"/>
      <c r="E73" s="41"/>
      <c r="F73" s="40"/>
      <c r="G73" s="41"/>
      <c r="H73" s="40"/>
      <c r="I73" s="41"/>
      <c r="J73" s="40"/>
      <c r="K73" s="41"/>
      <c r="L73" s="40"/>
      <c r="M73" s="41"/>
      <c r="O73" s="25"/>
    </row>
    <row r="74" spans="1:15" hidden="1">
      <c r="A74" s="12" t="s">
        <v>62</v>
      </c>
      <c r="B74" s="19" t="e">
        <v>#N/A</v>
      </c>
      <c r="C74" s="20"/>
      <c r="D74" s="19"/>
      <c r="E74" s="20"/>
      <c r="F74" s="19"/>
      <c r="G74" s="20"/>
      <c r="H74" s="19"/>
      <c r="I74" s="20"/>
      <c r="J74" s="19"/>
      <c r="K74" s="20"/>
      <c r="L74" s="19"/>
      <c r="M74" s="20"/>
    </row>
    <row r="75" spans="1:15" hidden="1">
      <c r="A75" s="39"/>
      <c r="B75" s="40"/>
      <c r="C75" s="41"/>
      <c r="D75" s="40"/>
      <c r="E75" s="41"/>
      <c r="F75" s="40"/>
      <c r="G75" s="41"/>
      <c r="H75" s="40"/>
      <c r="I75" s="41"/>
      <c r="J75" s="40"/>
      <c r="K75" s="41"/>
      <c r="L75" s="40"/>
      <c r="M75" s="41"/>
      <c r="O75" s="25"/>
    </row>
    <row r="76" spans="1:15" hidden="1">
      <c r="A76" s="12" t="s">
        <v>63</v>
      </c>
      <c r="B76" s="1" t="e">
        <v>#N/A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5" hidden="1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O77" s="25"/>
    </row>
    <row r="78" spans="1:15" hidden="1">
      <c r="A78" s="12" t="s">
        <v>64</v>
      </c>
      <c r="B78" s="19">
        <v>6.3945032348663427E-3</v>
      </c>
      <c r="C78" s="20"/>
      <c r="D78" s="19"/>
      <c r="E78" s="20"/>
      <c r="F78" s="19"/>
      <c r="G78" s="20"/>
      <c r="H78" s="19"/>
      <c r="I78" s="20"/>
      <c r="J78" s="19"/>
      <c r="K78" s="20"/>
      <c r="L78" s="19"/>
      <c r="M78" s="20"/>
    </row>
    <row r="79" spans="1:15" hidden="1">
      <c r="A79" s="39"/>
      <c r="B79" s="40"/>
      <c r="C79" s="41"/>
      <c r="D79" s="40"/>
      <c r="E79" s="41"/>
      <c r="F79" s="40"/>
      <c r="G79" s="41"/>
      <c r="H79" s="40"/>
      <c r="I79" s="41"/>
      <c r="J79" s="40"/>
      <c r="K79" s="41"/>
      <c r="L79" s="40"/>
      <c r="M79" s="41"/>
      <c r="O79" s="25"/>
    </row>
    <row r="80" spans="1:15" hidden="1"/>
    <row r="81" spans="1:14" ht="15" hidden="1">
      <c r="B81" s="3" t="s">
        <v>65</v>
      </c>
    </row>
    <row r="82" spans="1:14" ht="15" hidden="1">
      <c r="B82" s="3" t="s">
        <v>66</v>
      </c>
    </row>
    <row r="83" spans="1:14" ht="15" hidden="1">
      <c r="B83" s="3" t="s">
        <v>67</v>
      </c>
    </row>
    <row r="84" spans="1:14" hidden="1"/>
    <row r="85" spans="1:14" ht="15" hidden="1">
      <c r="A85" s="11"/>
      <c r="B85" s="3"/>
      <c r="C85" s="3"/>
    </row>
    <row r="86" spans="1:14" ht="15" hidden="1">
      <c r="A86" s="3" t="s">
        <v>68</v>
      </c>
      <c r="B86" s="3"/>
      <c r="C86" s="3"/>
    </row>
    <row r="87" spans="1:14" hidden="1"/>
    <row r="88" spans="1:14" hidden="1"/>
    <row r="89" spans="1:14" ht="15" hidden="1">
      <c r="A89" s="30"/>
      <c r="B89" s="31"/>
      <c r="C89" s="32"/>
      <c r="D89" s="33"/>
      <c r="E89" s="31"/>
      <c r="F89" s="32"/>
      <c r="G89" s="33"/>
      <c r="H89" s="31"/>
      <c r="I89" s="32"/>
      <c r="J89" s="33"/>
      <c r="K89" s="31"/>
      <c r="L89" s="32"/>
      <c r="M89" s="32"/>
      <c r="N89" s="12"/>
    </row>
    <row r="90" spans="1:14" ht="15" hidden="1">
      <c r="A90" s="34" t="s">
        <v>3</v>
      </c>
      <c r="B90" s="35" t="s">
        <v>4</v>
      </c>
      <c r="C90" s="36" t="s">
        <v>5</v>
      </c>
      <c r="D90" s="37" t="s">
        <v>6</v>
      </c>
      <c r="E90" s="35" t="s">
        <v>7</v>
      </c>
      <c r="F90" s="36" t="s">
        <v>8</v>
      </c>
      <c r="G90" s="37" t="s">
        <v>9</v>
      </c>
      <c r="H90" s="35" t="s">
        <v>10</v>
      </c>
      <c r="I90" s="36" t="s">
        <v>11</v>
      </c>
      <c r="J90" s="37" t="s">
        <v>12</v>
      </c>
      <c r="K90" s="35" t="s">
        <v>13</v>
      </c>
      <c r="L90" s="36" t="s">
        <v>14</v>
      </c>
      <c r="M90" s="36" t="s">
        <v>15</v>
      </c>
      <c r="N90" s="12"/>
    </row>
    <row r="91" spans="1:14" hidden="1">
      <c r="A91" s="43" t="s">
        <v>69</v>
      </c>
      <c r="B91" s="44">
        <v>0</v>
      </c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12"/>
    </row>
    <row r="92" spans="1:14" hidden="1">
      <c r="A92" s="38" t="s">
        <v>70</v>
      </c>
      <c r="B92" s="45">
        <v>0</v>
      </c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12"/>
    </row>
    <row r="93" spans="1:14" hidden="1"/>
    <row r="94" spans="1:14" hidden="1"/>
    <row r="95" spans="1:14" hidden="1"/>
    <row r="96" spans="1:14" hidden="1"/>
    <row r="97" spans="1:1" hidden="1"/>
    <row r="98" spans="1:1" hidden="1"/>
    <row r="99" spans="1:1" hidden="1"/>
    <row r="100" spans="1:1" hidden="1"/>
    <row r="101" spans="1:1" hidden="1"/>
    <row r="102" spans="1:1" hidden="1"/>
    <row r="103" spans="1:1" hidden="1"/>
    <row r="104" spans="1:1" hidden="1"/>
    <row r="105" spans="1:1" hidden="1"/>
    <row r="106" spans="1:1" hidden="1"/>
    <row r="107" spans="1:1" hidden="1"/>
    <row r="108" spans="1:1" hidden="1"/>
    <row r="109" spans="1:1" hidden="1"/>
    <row r="110" spans="1:1" hidden="1"/>
    <row r="111" spans="1:1">
      <c r="A111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8A84-6C11-4056-9DF1-6FA7FBA79EAD}">
  <dimension ref="A1:M12"/>
  <sheetViews>
    <sheetView workbookViewId="0">
      <selection activeCell="B2" sqref="B2"/>
    </sheetView>
  </sheetViews>
  <sheetFormatPr defaultRowHeight="14.25"/>
  <cols>
    <col min="1" max="1" width="28.625" bestFit="1" customWidth="1"/>
    <col min="2" max="13" width="9.875" customWidth="1"/>
  </cols>
  <sheetData>
    <row r="1" spans="1:13" ht="15">
      <c r="A1" s="3" t="s">
        <v>57</v>
      </c>
      <c r="B1" s="3"/>
      <c r="C1" s="3"/>
    </row>
    <row r="2" spans="1:13" ht="15">
      <c r="A2" s="21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2" t="s">
        <v>13</v>
      </c>
      <c r="L2" s="22" t="s">
        <v>14</v>
      </c>
      <c r="M2" s="22" t="s">
        <v>15</v>
      </c>
    </row>
    <row r="3" spans="1:13">
      <c r="A3" s="4" t="s">
        <v>58</v>
      </c>
      <c r="B3" s="1">
        <v>0.63881562824833105</v>
      </c>
      <c r="C3" s="1">
        <v>0.52350162745642803</v>
      </c>
      <c r="D3" s="1">
        <v>0.69846361538391399</v>
      </c>
      <c r="E3" s="1">
        <v>0.55661932144486803</v>
      </c>
      <c r="F3" s="1">
        <v>0.46354467113087899</v>
      </c>
      <c r="G3" s="1">
        <v>0.49519670365860402</v>
      </c>
      <c r="H3" s="1">
        <v>0.48855787177369697</v>
      </c>
      <c r="I3" s="1">
        <v>0.49208679178954401</v>
      </c>
      <c r="J3" s="1">
        <v>0.52759999999999996</v>
      </c>
      <c r="K3" s="1">
        <v>0.47154161503818898</v>
      </c>
      <c r="L3" s="1">
        <v>0.53186297512904701</v>
      </c>
      <c r="M3" s="1">
        <v>0.49989242021226099</v>
      </c>
    </row>
    <row r="4" spans="1:13">
      <c r="A4" s="4" t="s">
        <v>59</v>
      </c>
      <c r="B4" s="1">
        <v>0.111845995049555</v>
      </c>
      <c r="C4" s="1">
        <v>0.20028966084285801</v>
      </c>
      <c r="D4" s="1">
        <v>0.151854273022205</v>
      </c>
      <c r="E4" s="1">
        <v>0.21226318168742001</v>
      </c>
      <c r="F4" s="1">
        <v>0.27229144469317401</v>
      </c>
      <c r="G4" s="1">
        <v>0.24381625865891901</v>
      </c>
      <c r="H4" s="1">
        <v>0.26643244593590398</v>
      </c>
      <c r="I4" s="1">
        <v>0.25818565318438402</v>
      </c>
      <c r="J4" s="1">
        <v>0.21809999999999999</v>
      </c>
      <c r="K4" s="1">
        <v>0.29293952893137898</v>
      </c>
      <c r="L4" s="1">
        <v>0.225850389247855</v>
      </c>
      <c r="M4" s="1">
        <v>0.274498559661362</v>
      </c>
    </row>
    <row r="5" spans="1:13">
      <c r="A5" s="4" t="s">
        <v>60</v>
      </c>
      <c r="B5" s="1">
        <v>0.24933837670211401</v>
      </c>
      <c r="C5" s="1">
        <v>0.27620871170071398</v>
      </c>
      <c r="D5" s="1">
        <v>0.14968211159388101</v>
      </c>
      <c r="E5" s="1">
        <v>0.23111749686771299</v>
      </c>
      <c r="F5" s="1">
        <v>0.26416388417594699</v>
      </c>
      <c r="G5" s="1">
        <v>0.260987037682477</v>
      </c>
      <c r="H5" s="1">
        <v>0.24500968229039899</v>
      </c>
      <c r="I5" s="1">
        <v>0.24972755502607299</v>
      </c>
      <c r="J5" s="1">
        <v>0.25430000000000003</v>
      </c>
      <c r="K5" s="1">
        <v>0.23551885603043199</v>
      </c>
      <c r="L5" s="1">
        <v>0.24228663562309699</v>
      </c>
      <c r="M5" s="1">
        <v>0.22560902012637801</v>
      </c>
    </row>
    <row r="6" spans="1:13">
      <c r="A6" s="4" t="s">
        <v>61</v>
      </c>
      <c r="B6" s="1">
        <v>0.61338192158706695</v>
      </c>
      <c r="C6" s="1">
        <v>0.47920494667229402</v>
      </c>
      <c r="D6" s="1">
        <v>0.97309298297595603</v>
      </c>
      <c r="E6" s="1">
        <v>0.63502792362703098</v>
      </c>
      <c r="F6" s="1">
        <v>0.50988133587207896</v>
      </c>
      <c r="G6" s="1">
        <v>0.492855603775185</v>
      </c>
      <c r="H6" s="1">
        <v>0.61259046402724604</v>
      </c>
      <c r="I6" s="1">
        <v>0.63931929556789002</v>
      </c>
      <c r="J6" s="1">
        <v>0.64139999999999997</v>
      </c>
      <c r="K6" s="1">
        <v>0.68659955665439099</v>
      </c>
      <c r="L6" s="1">
        <v>0.68339173876734005</v>
      </c>
      <c r="M6" s="1">
        <v>0.74415095711610801</v>
      </c>
    </row>
    <row r="7" spans="1:13">
      <c r="A7" s="4" t="s">
        <v>62</v>
      </c>
      <c r="B7" s="1">
        <v>0.92294289323517908</v>
      </c>
      <c r="C7" s="1">
        <v>0.93919364838109709</v>
      </c>
      <c r="D7" s="1">
        <v>0.94769026904319598</v>
      </c>
      <c r="E7" s="1">
        <v>0.90310807317376107</v>
      </c>
      <c r="F7" s="1">
        <v>0.92614808772014023</v>
      </c>
      <c r="G7" s="1">
        <v>0.92611482528086042</v>
      </c>
      <c r="H7" s="1">
        <v>0.89713071200850147</v>
      </c>
      <c r="I7" s="1">
        <v>0.86923439356966548</v>
      </c>
      <c r="J7" s="1">
        <v>0.93859999999999999</v>
      </c>
      <c r="K7" s="1">
        <v>0.95636998254799277</v>
      </c>
      <c r="L7" s="1">
        <v>0.96450350414125696</v>
      </c>
      <c r="M7" s="1">
        <v>0.9338171442749047</v>
      </c>
    </row>
    <row r="8" spans="1:13">
      <c r="A8" s="4" t="s">
        <v>63</v>
      </c>
      <c r="B8" s="1">
        <v>6.5583880044483303E-2</v>
      </c>
      <c r="C8" s="1">
        <v>6.3622090173495294E-2</v>
      </c>
      <c r="D8" s="1">
        <v>9.4041950616154599E-2</v>
      </c>
      <c r="E8" s="1">
        <v>7.3019394527023898E-2</v>
      </c>
      <c r="F8" s="1">
        <v>2.5214750660599802E-2</v>
      </c>
      <c r="G8" s="1">
        <v>2.6795472454266799E-2</v>
      </c>
      <c r="H8" s="1">
        <v>1.07310995918163E-2</v>
      </c>
      <c r="I8" s="1">
        <v>9.0650061735286405E-2</v>
      </c>
      <c r="J8" s="1">
        <v>0.13089999999999999</v>
      </c>
      <c r="K8" s="1">
        <v>0.182927588704629</v>
      </c>
      <c r="L8" s="1">
        <v>0.174886126781333</v>
      </c>
      <c r="M8" s="1">
        <v>0.116611031831155</v>
      </c>
    </row>
    <row r="9" spans="1:13">
      <c r="A9" s="4" t="s">
        <v>64</v>
      </c>
      <c r="B9" s="1">
        <v>9.9173255677668893E-4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ht="15">
      <c r="B10" s="3" t="s">
        <v>65</v>
      </c>
    </row>
    <row r="11" spans="1:13" ht="15">
      <c r="B11" s="3" t="s">
        <v>66</v>
      </c>
    </row>
    <row r="12" spans="1:13" ht="15">
      <c r="B12" s="3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4635-C7F2-40FE-85C3-6C7FD744E48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1A63-327B-49AF-B0A2-1CEEF7D61239}">
  <dimension ref="A1:M64"/>
  <sheetViews>
    <sheetView topLeftCell="A56" workbookViewId="0">
      <selection activeCell="C94" sqref="C94"/>
    </sheetView>
  </sheetViews>
  <sheetFormatPr defaultColWidth="9" defaultRowHeight="14.25"/>
  <cols>
    <col min="1" max="1" width="34.375" customWidth="1"/>
    <col min="2" max="13" width="11.625" customWidth="1"/>
  </cols>
  <sheetData>
    <row r="1" spans="1:13" ht="15">
      <c r="A1" s="3" t="s">
        <v>1</v>
      </c>
    </row>
    <row r="2" spans="1:13" ht="15">
      <c r="A2" s="3" t="s">
        <v>54</v>
      </c>
    </row>
    <row r="3" spans="1:13" ht="15">
      <c r="A3" s="21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2" t="s">
        <v>12</v>
      </c>
      <c r="K3" s="22" t="s">
        <v>13</v>
      </c>
      <c r="L3" s="22" t="s">
        <v>14</v>
      </c>
      <c r="M3" s="22" t="s">
        <v>15</v>
      </c>
    </row>
    <row r="4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4" t="s">
        <v>16</v>
      </c>
      <c r="B5" s="10">
        <v>815</v>
      </c>
      <c r="C5" s="10">
        <v>728</v>
      </c>
      <c r="D5" s="10">
        <v>1091</v>
      </c>
      <c r="E5" s="10">
        <v>1016</v>
      </c>
      <c r="F5" s="10">
        <v>905</v>
      </c>
      <c r="G5" s="10">
        <v>1243</v>
      </c>
      <c r="H5" s="10">
        <v>1136</v>
      </c>
      <c r="I5" s="10">
        <v>752</v>
      </c>
      <c r="J5" s="10">
        <v>1186</v>
      </c>
      <c r="K5" s="10">
        <v>1701</v>
      </c>
      <c r="L5" s="10">
        <v>1618</v>
      </c>
      <c r="M5" s="10">
        <v>1341</v>
      </c>
    </row>
    <row r="6" spans="1:13">
      <c r="A6" s="4" t="s">
        <v>17</v>
      </c>
      <c r="B6" s="10" t="s">
        <v>20</v>
      </c>
      <c r="C6" s="10" t="s">
        <v>19</v>
      </c>
      <c r="D6" s="10" t="s">
        <v>22</v>
      </c>
      <c r="E6" s="10" t="s">
        <v>18</v>
      </c>
      <c r="F6" s="10" t="s">
        <v>20</v>
      </c>
      <c r="G6" s="10" t="s">
        <v>18</v>
      </c>
      <c r="H6" s="10" t="s">
        <v>18</v>
      </c>
      <c r="I6" s="10" t="s">
        <v>18</v>
      </c>
      <c r="J6" s="10" t="s">
        <v>18</v>
      </c>
      <c r="K6" s="10" t="s">
        <v>20</v>
      </c>
      <c r="L6" s="10" t="s">
        <v>18</v>
      </c>
      <c r="M6" s="10" t="s">
        <v>22</v>
      </c>
    </row>
    <row r="7" spans="1:13">
      <c r="A7" s="4" t="s">
        <v>23</v>
      </c>
      <c r="B7" s="10">
        <v>70</v>
      </c>
      <c r="C7" s="10">
        <v>70</v>
      </c>
      <c r="D7" s="10">
        <v>70</v>
      </c>
      <c r="E7" s="10">
        <v>70</v>
      </c>
      <c r="F7" s="10">
        <v>70</v>
      </c>
      <c r="G7" s="10">
        <v>70</v>
      </c>
      <c r="H7" s="10">
        <v>70</v>
      </c>
      <c r="I7" s="10">
        <v>70</v>
      </c>
      <c r="J7" s="10">
        <v>70</v>
      </c>
      <c r="K7" s="10">
        <v>70</v>
      </c>
      <c r="L7" s="10">
        <v>70</v>
      </c>
      <c r="M7" s="10">
        <v>70</v>
      </c>
    </row>
    <row r="8" spans="1:13">
      <c r="A8" s="4" t="s">
        <v>24</v>
      </c>
      <c r="B8" s="10">
        <v>38</v>
      </c>
      <c r="C8" s="10">
        <v>36</v>
      </c>
      <c r="D8" s="10">
        <v>47</v>
      </c>
      <c r="E8" s="10">
        <v>46</v>
      </c>
      <c r="F8" s="10">
        <v>43</v>
      </c>
      <c r="G8" s="10">
        <v>56</v>
      </c>
      <c r="H8" s="10">
        <v>51</v>
      </c>
      <c r="I8" s="10">
        <v>34</v>
      </c>
      <c r="J8" s="10">
        <v>53</v>
      </c>
      <c r="K8" s="10">
        <v>81</v>
      </c>
      <c r="L8" s="10">
        <v>73</v>
      </c>
      <c r="M8" s="10">
        <v>58</v>
      </c>
    </row>
    <row r="9" spans="1:13">
      <c r="A9" s="4" t="s">
        <v>25</v>
      </c>
      <c r="B9" s="53">
        <v>2779.29002229869</v>
      </c>
      <c r="C9" s="53">
        <v>2463.5900169611</v>
      </c>
      <c r="D9" s="53">
        <v>3716.6000259313701</v>
      </c>
      <c r="E9" s="53">
        <v>3546.7500263899601</v>
      </c>
      <c r="F9" s="53">
        <v>2979.8100212812401</v>
      </c>
      <c r="G9" s="53">
        <v>4461.1400197539497</v>
      </c>
      <c r="H9" s="53">
        <v>4114.55002494156</v>
      </c>
      <c r="I9" s="53">
        <v>2525.54001098871</v>
      </c>
      <c r="J9" s="53">
        <v>4124.5100146383002</v>
      </c>
      <c r="K9" s="53">
        <v>6054.9400081336498</v>
      </c>
      <c r="L9" s="53">
        <v>6012.4700088296104</v>
      </c>
      <c r="M9" s="53">
        <v>5056.1200095806298</v>
      </c>
    </row>
    <row r="10" spans="1:13">
      <c r="A10" s="4" t="s">
        <v>26</v>
      </c>
      <c r="B10" s="51">
        <v>3.4101718065014599</v>
      </c>
      <c r="C10" s="51">
        <v>3.38405222110041</v>
      </c>
      <c r="D10" s="51">
        <v>3.40659947381427</v>
      </c>
      <c r="E10" s="51">
        <v>3.49089569526571</v>
      </c>
      <c r="F10" s="51">
        <v>3.2926077583218198</v>
      </c>
      <c r="G10" s="51">
        <v>3.5890104744601401</v>
      </c>
      <c r="H10" s="51">
        <v>3.6219630501246201</v>
      </c>
      <c r="I10" s="51">
        <v>3.3584308656764801</v>
      </c>
      <c r="J10" s="51">
        <v>3.4776644305550599</v>
      </c>
      <c r="K10" s="51">
        <v>3.55963551330608</v>
      </c>
      <c r="L10" s="51">
        <v>3.7159888806116199</v>
      </c>
      <c r="M10" s="51">
        <v>3.7704101488297002</v>
      </c>
    </row>
    <row r="12" spans="1:13" ht="15">
      <c r="A12" s="21" t="s">
        <v>27</v>
      </c>
      <c r="B12" s="22" t="s">
        <v>4</v>
      </c>
      <c r="C12" s="22" t="s">
        <v>5</v>
      </c>
      <c r="D12" s="22" t="s">
        <v>6</v>
      </c>
      <c r="E12" s="22" t="s">
        <v>7</v>
      </c>
      <c r="F12" s="22" t="s">
        <v>8</v>
      </c>
      <c r="G12" s="22" t="s">
        <v>9</v>
      </c>
      <c r="H12" s="22" t="s">
        <v>10</v>
      </c>
      <c r="I12" s="22" t="s">
        <v>11</v>
      </c>
      <c r="J12" s="22" t="s">
        <v>12</v>
      </c>
      <c r="K12" s="22" t="s">
        <v>13</v>
      </c>
      <c r="L12" s="22" t="s">
        <v>14</v>
      </c>
      <c r="M12" s="22" t="s">
        <v>15</v>
      </c>
    </row>
    <row r="13" spans="1: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4" t="s">
        <v>28</v>
      </c>
      <c r="B14" s="4">
        <v>1</v>
      </c>
      <c r="C14" s="4">
        <v>2</v>
      </c>
      <c r="D14" s="4">
        <v>2</v>
      </c>
      <c r="E14" s="4">
        <v>3</v>
      </c>
      <c r="F14" s="4">
        <v>0</v>
      </c>
      <c r="G14" s="4">
        <v>4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>
      <c r="A15" s="4" t="s">
        <v>29</v>
      </c>
      <c r="B15" s="4">
        <v>6</v>
      </c>
      <c r="C15" s="4">
        <v>6</v>
      </c>
      <c r="D15" s="4">
        <v>9</v>
      </c>
      <c r="E15" s="4">
        <v>7</v>
      </c>
      <c r="F15" s="4">
        <v>7</v>
      </c>
      <c r="G15" s="4">
        <v>5</v>
      </c>
      <c r="H15" s="4">
        <v>3</v>
      </c>
      <c r="I15" s="4">
        <v>0</v>
      </c>
      <c r="J15" s="4">
        <v>0</v>
      </c>
      <c r="K15" s="4">
        <v>0</v>
      </c>
      <c r="L15" s="4">
        <v>1</v>
      </c>
      <c r="M15" s="4">
        <v>3</v>
      </c>
    </row>
    <row r="16" spans="1:13">
      <c r="A16" s="4" t="s">
        <v>30</v>
      </c>
      <c r="B16" s="4">
        <v>8</v>
      </c>
      <c r="C16" s="4">
        <v>8</v>
      </c>
      <c r="D16" s="4">
        <v>12</v>
      </c>
      <c r="E16" s="4">
        <v>14</v>
      </c>
      <c r="F16" s="4">
        <v>5</v>
      </c>
      <c r="G16" s="4">
        <v>7</v>
      </c>
      <c r="H16" s="4">
        <v>5</v>
      </c>
      <c r="I16" s="4">
        <v>0</v>
      </c>
      <c r="J16" s="4">
        <v>2</v>
      </c>
      <c r="K16" s="4">
        <v>9</v>
      </c>
      <c r="L16" s="4">
        <v>4</v>
      </c>
      <c r="M16" s="4">
        <v>5</v>
      </c>
    </row>
    <row r="17" spans="1:13">
      <c r="A17" s="4" t="s">
        <v>31</v>
      </c>
      <c r="B17" s="4">
        <v>25</v>
      </c>
      <c r="C17" s="4">
        <v>14</v>
      </c>
      <c r="D17" s="4">
        <v>20</v>
      </c>
      <c r="E17" s="4">
        <v>18</v>
      </c>
      <c r="F17" s="4">
        <v>13</v>
      </c>
      <c r="G17" s="4">
        <v>22</v>
      </c>
      <c r="H17" s="4">
        <v>11</v>
      </c>
      <c r="I17" s="4">
        <v>7</v>
      </c>
      <c r="J17" s="4">
        <v>7</v>
      </c>
      <c r="K17" s="4">
        <v>18</v>
      </c>
      <c r="L17" s="4">
        <v>22</v>
      </c>
      <c r="M17" s="4">
        <v>23</v>
      </c>
    </row>
    <row r="18" spans="1:13">
      <c r="A18" s="4" t="s">
        <v>32</v>
      </c>
      <c r="B18" s="4">
        <v>18</v>
      </c>
      <c r="C18" s="4">
        <v>18</v>
      </c>
      <c r="D18" s="4">
        <v>114</v>
      </c>
      <c r="E18" s="4">
        <v>64</v>
      </c>
      <c r="F18" s="4">
        <v>8</v>
      </c>
      <c r="G18" s="4">
        <v>15</v>
      </c>
      <c r="H18" s="4">
        <v>19</v>
      </c>
      <c r="I18" s="4">
        <v>8</v>
      </c>
      <c r="J18" s="4">
        <v>22</v>
      </c>
      <c r="K18" s="4">
        <v>16</v>
      </c>
      <c r="L18" s="4">
        <v>14</v>
      </c>
      <c r="M18" s="4">
        <v>13</v>
      </c>
    </row>
    <row r="19" spans="1:13">
      <c r="A19" s="4" t="s">
        <v>33</v>
      </c>
      <c r="B19" s="4">
        <v>3</v>
      </c>
      <c r="C19" s="4">
        <v>6</v>
      </c>
      <c r="D19" s="4">
        <v>20</v>
      </c>
      <c r="E19" s="4">
        <v>19</v>
      </c>
      <c r="F19" s="4">
        <v>11</v>
      </c>
      <c r="G19" s="4">
        <v>9</v>
      </c>
      <c r="H19" s="4">
        <v>13</v>
      </c>
      <c r="I19" s="4">
        <v>9</v>
      </c>
      <c r="J19" s="4">
        <v>18</v>
      </c>
      <c r="K19" s="4">
        <v>9</v>
      </c>
      <c r="L19" s="4">
        <v>12</v>
      </c>
      <c r="M19" s="4">
        <v>10</v>
      </c>
    </row>
    <row r="20" spans="1:13">
      <c r="A20" s="4" t="s">
        <v>34</v>
      </c>
      <c r="B20" s="4">
        <v>64</v>
      </c>
      <c r="C20" s="4">
        <v>49</v>
      </c>
      <c r="D20" s="4">
        <v>47</v>
      </c>
      <c r="E20" s="4">
        <v>58</v>
      </c>
      <c r="F20" s="4">
        <v>69</v>
      </c>
      <c r="G20" s="4">
        <v>93</v>
      </c>
      <c r="H20" s="4">
        <v>50</v>
      </c>
      <c r="I20" s="4">
        <v>36</v>
      </c>
      <c r="J20" s="4">
        <v>62</v>
      </c>
      <c r="K20" s="4">
        <v>78</v>
      </c>
      <c r="L20" s="4">
        <v>104</v>
      </c>
      <c r="M20" s="4">
        <v>54</v>
      </c>
    </row>
    <row r="21" spans="1:13">
      <c r="A21" s="4" t="s">
        <v>35</v>
      </c>
      <c r="B21" s="4">
        <v>361</v>
      </c>
      <c r="C21" s="4">
        <v>320</v>
      </c>
      <c r="D21" s="4">
        <v>447</v>
      </c>
      <c r="E21" s="4">
        <v>459</v>
      </c>
      <c r="F21" s="4">
        <v>410</v>
      </c>
      <c r="G21" s="4">
        <v>545</v>
      </c>
      <c r="H21" s="4">
        <v>475</v>
      </c>
      <c r="I21" s="4">
        <v>366</v>
      </c>
      <c r="J21" s="4">
        <v>462</v>
      </c>
      <c r="K21" s="4">
        <v>688</v>
      </c>
      <c r="L21" s="4">
        <v>633</v>
      </c>
      <c r="M21" s="4">
        <v>558</v>
      </c>
    </row>
    <row r="22" spans="1:13">
      <c r="A22" s="4" t="s">
        <v>36</v>
      </c>
      <c r="B22" s="4">
        <v>167</v>
      </c>
      <c r="C22" s="4">
        <v>158</v>
      </c>
      <c r="D22" s="4">
        <v>203</v>
      </c>
      <c r="E22" s="4">
        <v>189</v>
      </c>
      <c r="F22" s="4">
        <v>192</v>
      </c>
      <c r="G22" s="4">
        <v>240</v>
      </c>
      <c r="H22" s="4">
        <v>188</v>
      </c>
      <c r="I22" s="4">
        <v>132</v>
      </c>
      <c r="J22" s="4">
        <v>242</v>
      </c>
      <c r="K22" s="4">
        <v>352</v>
      </c>
      <c r="L22" s="4">
        <v>333</v>
      </c>
      <c r="M22" s="4">
        <v>247</v>
      </c>
    </row>
    <row r="23" spans="1:13">
      <c r="A23" s="4" t="s">
        <v>37</v>
      </c>
      <c r="B23" s="4">
        <v>101</v>
      </c>
      <c r="C23" s="4">
        <v>96</v>
      </c>
      <c r="D23" s="4">
        <v>141</v>
      </c>
      <c r="E23" s="4">
        <v>125</v>
      </c>
      <c r="F23" s="4">
        <v>122</v>
      </c>
      <c r="G23" s="4">
        <v>203</v>
      </c>
      <c r="H23" s="4">
        <v>225</v>
      </c>
      <c r="I23" s="4">
        <v>147</v>
      </c>
      <c r="J23" s="4">
        <v>221</v>
      </c>
      <c r="K23" s="4">
        <v>288</v>
      </c>
      <c r="L23" s="4">
        <v>256</v>
      </c>
      <c r="M23" s="4">
        <v>254</v>
      </c>
    </row>
    <row r="24" spans="1:13">
      <c r="A24" s="4" t="s">
        <v>38</v>
      </c>
      <c r="B24" s="4">
        <v>38</v>
      </c>
      <c r="C24" s="4">
        <v>32</v>
      </c>
      <c r="D24" s="4">
        <v>49</v>
      </c>
      <c r="E24" s="4">
        <v>39</v>
      </c>
      <c r="F24" s="4">
        <v>40</v>
      </c>
      <c r="G24" s="4">
        <v>56</v>
      </c>
      <c r="H24" s="4">
        <v>90</v>
      </c>
      <c r="I24" s="4">
        <v>27</v>
      </c>
      <c r="J24" s="4">
        <v>76</v>
      </c>
      <c r="K24" s="4">
        <v>111</v>
      </c>
      <c r="L24" s="4">
        <v>119</v>
      </c>
      <c r="M24" s="4">
        <v>94</v>
      </c>
    </row>
    <row r="25" spans="1:13">
      <c r="A25" s="4" t="s">
        <v>39</v>
      </c>
      <c r="B25" s="4">
        <v>17</v>
      </c>
      <c r="C25" s="4">
        <v>13</v>
      </c>
      <c r="D25" s="4">
        <v>18</v>
      </c>
      <c r="E25" s="4">
        <v>14</v>
      </c>
      <c r="F25" s="4">
        <v>16</v>
      </c>
      <c r="G25" s="4">
        <v>30</v>
      </c>
      <c r="H25" s="4">
        <v>40</v>
      </c>
      <c r="I25" s="4">
        <v>19</v>
      </c>
      <c r="J25" s="4">
        <v>55</v>
      </c>
      <c r="K25" s="4">
        <v>76</v>
      </c>
      <c r="L25" s="4">
        <v>83</v>
      </c>
      <c r="M25" s="4">
        <v>45</v>
      </c>
    </row>
    <row r="26" spans="1:13">
      <c r="A26" s="4" t="s">
        <v>40</v>
      </c>
      <c r="B26" s="4">
        <v>3</v>
      </c>
      <c r="C26" s="4">
        <v>4</v>
      </c>
      <c r="D26" s="4">
        <v>6</v>
      </c>
      <c r="E26" s="4">
        <v>5</v>
      </c>
      <c r="F26" s="4">
        <v>7</v>
      </c>
      <c r="G26" s="4">
        <v>6</v>
      </c>
      <c r="H26" s="4">
        <v>9</v>
      </c>
      <c r="I26" s="4">
        <v>0</v>
      </c>
      <c r="J26" s="4">
        <v>9</v>
      </c>
      <c r="K26" s="4">
        <v>26</v>
      </c>
      <c r="L26" s="4">
        <v>22</v>
      </c>
      <c r="M26" s="4">
        <v>17</v>
      </c>
    </row>
    <row r="27" spans="1:13">
      <c r="A27" s="4" t="s">
        <v>41</v>
      </c>
      <c r="B27" s="4">
        <v>1</v>
      </c>
      <c r="C27" s="4">
        <v>0</v>
      </c>
      <c r="D27" s="4">
        <v>0</v>
      </c>
      <c r="E27" s="4">
        <v>1</v>
      </c>
      <c r="F27" s="4">
        <v>2</v>
      </c>
      <c r="G27" s="4">
        <v>5</v>
      </c>
      <c r="H27" s="4">
        <v>7</v>
      </c>
      <c r="I27" s="4">
        <v>0</v>
      </c>
      <c r="J27" s="4">
        <v>7</v>
      </c>
      <c r="K27" s="4">
        <v>19</v>
      </c>
      <c r="L27" s="4">
        <v>9</v>
      </c>
      <c r="M27" s="4">
        <v>11</v>
      </c>
    </row>
    <row r="28" spans="1:13">
      <c r="A28" s="4" t="s">
        <v>42</v>
      </c>
      <c r="B28" s="4">
        <v>2</v>
      </c>
      <c r="C28" s="4">
        <v>2</v>
      </c>
      <c r="D28" s="4">
        <v>3</v>
      </c>
      <c r="E28" s="4">
        <v>1</v>
      </c>
      <c r="F28" s="4">
        <v>2</v>
      </c>
      <c r="G28" s="4">
        <v>3</v>
      </c>
      <c r="H28" s="4">
        <v>1</v>
      </c>
      <c r="I28" s="4">
        <v>1</v>
      </c>
      <c r="J28" s="4">
        <v>2</v>
      </c>
      <c r="K28" s="4">
        <v>9</v>
      </c>
      <c r="L28" s="4">
        <v>5</v>
      </c>
      <c r="M28" s="4">
        <v>5</v>
      </c>
    </row>
    <row r="29" spans="1:13">
      <c r="A29" s="4" t="s">
        <v>43</v>
      </c>
      <c r="B29" s="4">
        <v>0</v>
      </c>
      <c r="C29" s="4">
        <v>0</v>
      </c>
      <c r="D29" s="4">
        <v>0</v>
      </c>
      <c r="E29" s="4">
        <v>0</v>
      </c>
      <c r="F29" s="4">
        <v>1</v>
      </c>
      <c r="G29" s="4">
        <v>0</v>
      </c>
      <c r="H29" s="4">
        <v>0</v>
      </c>
      <c r="I29" s="4">
        <v>0</v>
      </c>
      <c r="J29" s="4">
        <v>1</v>
      </c>
      <c r="K29" s="4">
        <v>2</v>
      </c>
      <c r="L29" s="4">
        <v>1</v>
      </c>
      <c r="M29" s="4">
        <v>1</v>
      </c>
    </row>
    <row r="30" spans="1:13">
      <c r="A30" s="4" t="s">
        <v>44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>
      <c r="A31" s="4" t="s">
        <v>45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>
      <c r="A32" s="4" t="s">
        <v>46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1</v>
      </c>
    </row>
    <row r="33" spans="1:13">
      <c r="A33" s="4" t="s">
        <v>47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>
      <c r="A34" s="4" t="s">
        <v>48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ht="15">
      <c r="A35" s="21" t="s">
        <v>49</v>
      </c>
      <c r="B35" s="22">
        <v>815</v>
      </c>
      <c r="C35" s="22">
        <v>728</v>
      </c>
      <c r="D35" s="22">
        <v>1091</v>
      </c>
      <c r="E35" s="22">
        <v>1016</v>
      </c>
      <c r="F35" s="22">
        <v>905</v>
      </c>
      <c r="G35" s="22">
        <v>1243</v>
      </c>
      <c r="H35" s="22">
        <v>1136</v>
      </c>
      <c r="I35" s="22">
        <v>752</v>
      </c>
      <c r="J35" s="22">
        <v>1186</v>
      </c>
      <c r="K35" s="22">
        <v>1701</v>
      </c>
      <c r="L35" s="22">
        <v>1618</v>
      </c>
      <c r="M35" s="22">
        <v>1341</v>
      </c>
    </row>
    <row r="62" spans="1:4" ht="15">
      <c r="A62" s="21" t="s">
        <v>3</v>
      </c>
      <c r="B62" s="22" t="s">
        <v>50</v>
      </c>
      <c r="C62" s="22" t="s">
        <v>51</v>
      </c>
      <c r="D62" s="22" t="s">
        <v>71</v>
      </c>
    </row>
    <row r="63" spans="1:4">
      <c r="A63" s="4" t="s">
        <v>24</v>
      </c>
      <c r="B63" s="54">
        <v>0</v>
      </c>
      <c r="C63" s="54">
        <v>70</v>
      </c>
      <c r="D63" s="54">
        <v>51.846743295019159</v>
      </c>
    </row>
    <row r="64" spans="1:4">
      <c r="A64" s="4" t="s">
        <v>26</v>
      </c>
      <c r="B64" s="51">
        <v>2.5499999999999998</v>
      </c>
      <c r="C64" s="51">
        <v>3.28</v>
      </c>
      <c r="D64" s="51">
        <v>3.5349771068377742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26EE-B3B9-45BF-9F42-799071BC24BB}">
  <dimension ref="A1:N67"/>
  <sheetViews>
    <sheetView workbookViewId="0">
      <selection activeCell="A10" sqref="A10:XFD10"/>
    </sheetView>
  </sheetViews>
  <sheetFormatPr defaultColWidth="9" defaultRowHeight="14.25"/>
  <cols>
    <col min="1" max="1" width="33.375" customWidth="1"/>
    <col min="3" max="14" width="12.75" style="46" customWidth="1"/>
    <col min="15" max="15" width="12.75" customWidth="1"/>
  </cols>
  <sheetData>
    <row r="1" spans="1:14" ht="15">
      <c r="A1" s="103" t="s">
        <v>53</v>
      </c>
      <c r="B1" s="103"/>
      <c r="C1" s="103"/>
    </row>
    <row r="2" spans="1:14" ht="15">
      <c r="A2" s="3" t="s">
        <v>54</v>
      </c>
    </row>
    <row r="3" spans="1:14" s="3" customFormat="1" ht="15">
      <c r="A3" s="21" t="s">
        <v>3</v>
      </c>
      <c r="B3" s="21"/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</row>
    <row r="4" spans="1:14">
      <c r="A4" s="4"/>
      <c r="B4" s="4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4" t="s">
        <v>16</v>
      </c>
      <c r="B5" s="4"/>
      <c r="C5" s="10">
        <v>815</v>
      </c>
      <c r="D5" s="10">
        <v>728</v>
      </c>
      <c r="E5" s="10">
        <v>1091</v>
      </c>
      <c r="F5" s="10">
        <v>1016</v>
      </c>
      <c r="G5" s="10">
        <v>905</v>
      </c>
      <c r="H5" s="10">
        <v>1243</v>
      </c>
      <c r="I5" s="10">
        <v>1136</v>
      </c>
      <c r="J5" s="10">
        <v>752</v>
      </c>
      <c r="K5" s="10">
        <v>1186</v>
      </c>
      <c r="L5" s="10">
        <v>1701</v>
      </c>
      <c r="M5" s="10">
        <v>1618</v>
      </c>
      <c r="N5" s="10">
        <v>1341</v>
      </c>
    </row>
    <row r="6" spans="1:14">
      <c r="A6" s="4" t="s">
        <v>17</v>
      </c>
      <c r="B6" s="4"/>
      <c r="C6" s="10" t="s">
        <v>20</v>
      </c>
      <c r="D6" s="10" t="s">
        <v>19</v>
      </c>
      <c r="E6" s="10" t="s">
        <v>22</v>
      </c>
      <c r="F6" s="10" t="s">
        <v>18</v>
      </c>
      <c r="G6" s="10" t="s">
        <v>20</v>
      </c>
      <c r="H6" s="10" t="s">
        <v>18</v>
      </c>
      <c r="I6" s="10" t="s">
        <v>18</v>
      </c>
      <c r="J6" s="10" t="s">
        <v>18</v>
      </c>
      <c r="K6" s="10" t="s">
        <v>18</v>
      </c>
      <c r="L6" s="10" t="s">
        <v>20</v>
      </c>
      <c r="M6" s="10" t="s">
        <v>18</v>
      </c>
      <c r="N6" s="10" t="s">
        <v>22</v>
      </c>
    </row>
    <row r="7" spans="1:14">
      <c r="A7" s="4" t="s">
        <v>23</v>
      </c>
      <c r="B7" s="4"/>
      <c r="C7" s="10">
        <v>70</v>
      </c>
      <c r="D7" s="10">
        <v>70</v>
      </c>
      <c r="E7" s="10">
        <v>70</v>
      </c>
      <c r="F7" s="10">
        <v>70</v>
      </c>
      <c r="G7" s="10">
        <v>70</v>
      </c>
      <c r="H7" s="10">
        <v>70</v>
      </c>
      <c r="I7" s="10">
        <v>70</v>
      </c>
      <c r="J7" s="10">
        <v>70</v>
      </c>
      <c r="K7" s="10">
        <v>70</v>
      </c>
      <c r="L7" s="10">
        <v>70</v>
      </c>
      <c r="M7" s="10">
        <v>70</v>
      </c>
      <c r="N7" s="10">
        <v>70</v>
      </c>
    </row>
    <row r="8" spans="1:14">
      <c r="A8" s="4" t="s">
        <v>24</v>
      </c>
      <c r="B8" s="4"/>
      <c r="C8" s="10">
        <v>38</v>
      </c>
      <c r="D8" s="10">
        <v>36</v>
      </c>
      <c r="E8" s="10">
        <v>47</v>
      </c>
      <c r="F8" s="10">
        <v>46</v>
      </c>
      <c r="G8" s="10">
        <v>43</v>
      </c>
      <c r="H8" s="10">
        <v>56</v>
      </c>
      <c r="I8" s="10">
        <v>51</v>
      </c>
      <c r="J8" s="10">
        <v>34</v>
      </c>
      <c r="K8" s="10">
        <v>53</v>
      </c>
      <c r="L8" s="10">
        <v>81</v>
      </c>
      <c r="M8" s="10">
        <v>73</v>
      </c>
      <c r="N8" s="10">
        <v>58</v>
      </c>
    </row>
    <row r="9" spans="1:14">
      <c r="A9" s="4" t="s">
        <v>25</v>
      </c>
      <c r="B9" s="4"/>
      <c r="C9" s="47">
        <v>2779.29002229869</v>
      </c>
      <c r="D9" s="47">
        <v>2463.5900169611</v>
      </c>
      <c r="E9" s="47">
        <v>3716.6000259313701</v>
      </c>
      <c r="F9" s="47">
        <v>3546.7500263899601</v>
      </c>
      <c r="G9" s="47">
        <v>2979.8100212812401</v>
      </c>
      <c r="H9" s="47">
        <v>4461.1400197539497</v>
      </c>
      <c r="I9" s="47">
        <v>4114.55002494156</v>
      </c>
      <c r="J9" s="47">
        <v>2525.54001098871</v>
      </c>
      <c r="K9" s="47">
        <v>4124.5100146383002</v>
      </c>
      <c r="L9" s="47">
        <v>6054.9400081336498</v>
      </c>
      <c r="M9" s="47">
        <v>6012.4700088296104</v>
      </c>
      <c r="N9" s="47">
        <v>5056.1200095806298</v>
      </c>
    </row>
    <row r="10" spans="1:14">
      <c r="A10" s="4" t="s">
        <v>26</v>
      </c>
      <c r="B10" s="4"/>
      <c r="C10" s="48">
        <v>3.4101718065014599</v>
      </c>
      <c r="D10" s="48">
        <v>3.38405222110041</v>
      </c>
      <c r="E10" s="48">
        <v>3.40659947381427</v>
      </c>
      <c r="F10" s="48">
        <v>3.49089569526571</v>
      </c>
      <c r="G10" s="48">
        <v>3.2926077583218198</v>
      </c>
      <c r="H10" s="48">
        <v>3.5890104744601401</v>
      </c>
      <c r="I10" s="48">
        <v>3.6219630501246201</v>
      </c>
      <c r="J10" s="48">
        <v>3.3584308656764801</v>
      </c>
      <c r="K10" s="48">
        <v>3.4776644305550599</v>
      </c>
      <c r="L10" s="48">
        <v>3.55963551330608</v>
      </c>
      <c r="M10" s="48">
        <v>3.7159888806116199</v>
      </c>
      <c r="N10" s="48">
        <v>3.7704101488297002</v>
      </c>
    </row>
    <row r="12" spans="1:14" ht="15">
      <c r="A12" s="21" t="s">
        <v>27</v>
      </c>
      <c r="B12" s="21"/>
      <c r="C12" s="22" t="s">
        <v>4</v>
      </c>
      <c r="D12" s="22" t="s">
        <v>5</v>
      </c>
      <c r="E12" s="22" t="s">
        <v>6</v>
      </c>
      <c r="F12" s="22" t="s">
        <v>7</v>
      </c>
      <c r="G12" s="22" t="s">
        <v>8</v>
      </c>
      <c r="H12" s="22" t="s">
        <v>9</v>
      </c>
      <c r="I12" s="22" t="s">
        <v>10</v>
      </c>
      <c r="J12" s="22" t="s">
        <v>11</v>
      </c>
      <c r="K12" s="22" t="s">
        <v>12</v>
      </c>
      <c r="L12" s="22" t="s">
        <v>13</v>
      </c>
      <c r="M12" s="22" t="s">
        <v>14</v>
      </c>
      <c r="N12" s="22" t="s">
        <v>15</v>
      </c>
    </row>
    <row r="13" spans="1:14">
      <c r="A13" s="4" t="s">
        <v>28</v>
      </c>
      <c r="B13" s="4"/>
      <c r="C13" s="10">
        <v>1</v>
      </c>
      <c r="D13" s="10">
        <v>2</v>
      </c>
      <c r="E13" s="10">
        <v>2</v>
      </c>
      <c r="F13" s="10">
        <v>3</v>
      </c>
      <c r="G13" s="10">
        <v>0</v>
      </c>
      <c r="H13" s="10">
        <v>4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>
      <c r="A14" s="4" t="s">
        <v>29</v>
      </c>
      <c r="B14" s="4"/>
      <c r="C14" s="10">
        <v>6</v>
      </c>
      <c r="D14" s="10">
        <v>6</v>
      </c>
      <c r="E14" s="10">
        <v>9</v>
      </c>
      <c r="F14" s="10">
        <v>7</v>
      </c>
      <c r="G14" s="10">
        <v>7</v>
      </c>
      <c r="H14" s="10">
        <v>5</v>
      </c>
      <c r="I14" s="10">
        <v>3</v>
      </c>
      <c r="J14" s="10">
        <v>0</v>
      </c>
      <c r="K14" s="10">
        <v>0</v>
      </c>
      <c r="L14" s="10">
        <v>0</v>
      </c>
      <c r="M14" s="10">
        <v>1</v>
      </c>
      <c r="N14" s="10">
        <v>3</v>
      </c>
    </row>
    <row r="15" spans="1:14">
      <c r="A15" s="4" t="s">
        <v>30</v>
      </c>
      <c r="B15" s="4"/>
      <c r="C15" s="10">
        <v>8</v>
      </c>
      <c r="D15" s="10">
        <v>8</v>
      </c>
      <c r="E15" s="10">
        <v>12</v>
      </c>
      <c r="F15" s="10">
        <v>14</v>
      </c>
      <c r="G15" s="10">
        <v>5</v>
      </c>
      <c r="H15" s="10">
        <v>7</v>
      </c>
      <c r="I15" s="10">
        <v>5</v>
      </c>
      <c r="J15" s="10">
        <v>0</v>
      </c>
      <c r="K15" s="10">
        <v>2</v>
      </c>
      <c r="L15" s="10">
        <v>9</v>
      </c>
      <c r="M15" s="10">
        <v>4</v>
      </c>
      <c r="N15" s="10">
        <v>5</v>
      </c>
    </row>
    <row r="16" spans="1:14">
      <c r="A16" s="4" t="s">
        <v>31</v>
      </c>
      <c r="B16" s="4"/>
      <c r="C16" s="10">
        <v>25</v>
      </c>
      <c r="D16" s="10">
        <v>14</v>
      </c>
      <c r="E16" s="10">
        <v>20</v>
      </c>
      <c r="F16" s="10">
        <v>18</v>
      </c>
      <c r="G16" s="10">
        <v>13</v>
      </c>
      <c r="H16" s="10">
        <v>22</v>
      </c>
      <c r="I16" s="10">
        <v>11</v>
      </c>
      <c r="J16" s="10">
        <v>7</v>
      </c>
      <c r="K16" s="10">
        <v>7</v>
      </c>
      <c r="L16" s="10">
        <v>18</v>
      </c>
      <c r="M16" s="10">
        <v>22</v>
      </c>
      <c r="N16" s="10">
        <v>23</v>
      </c>
    </row>
    <row r="17" spans="1:14">
      <c r="A17" s="4" t="s">
        <v>32</v>
      </c>
      <c r="B17" s="4"/>
      <c r="C17" s="10">
        <v>18</v>
      </c>
      <c r="D17" s="10">
        <v>18</v>
      </c>
      <c r="E17" s="10">
        <v>114</v>
      </c>
      <c r="F17" s="10">
        <v>64</v>
      </c>
      <c r="G17" s="10">
        <v>8</v>
      </c>
      <c r="H17" s="10">
        <v>15</v>
      </c>
      <c r="I17" s="10">
        <v>19</v>
      </c>
      <c r="J17" s="10">
        <v>8</v>
      </c>
      <c r="K17" s="10">
        <v>22</v>
      </c>
      <c r="L17" s="10">
        <v>16</v>
      </c>
      <c r="M17" s="10">
        <v>14</v>
      </c>
      <c r="N17" s="10">
        <v>13</v>
      </c>
    </row>
    <row r="18" spans="1:14">
      <c r="A18" s="4" t="s">
        <v>33</v>
      </c>
      <c r="B18" s="4"/>
      <c r="C18" s="10">
        <v>3</v>
      </c>
      <c r="D18" s="10">
        <v>6</v>
      </c>
      <c r="E18" s="10">
        <v>20</v>
      </c>
      <c r="F18" s="10">
        <v>19</v>
      </c>
      <c r="G18" s="10">
        <v>11</v>
      </c>
      <c r="H18" s="10">
        <v>9</v>
      </c>
      <c r="I18" s="10">
        <v>13</v>
      </c>
      <c r="J18" s="10">
        <v>9</v>
      </c>
      <c r="K18" s="10">
        <v>18</v>
      </c>
      <c r="L18" s="10">
        <v>9</v>
      </c>
      <c r="M18" s="10">
        <v>12</v>
      </c>
      <c r="N18" s="10">
        <v>10</v>
      </c>
    </row>
    <row r="19" spans="1:14">
      <c r="A19" s="4" t="s">
        <v>34</v>
      </c>
      <c r="B19" s="4"/>
      <c r="C19" s="10">
        <v>64</v>
      </c>
      <c r="D19" s="10">
        <v>49</v>
      </c>
      <c r="E19" s="10">
        <v>47</v>
      </c>
      <c r="F19" s="10">
        <v>58</v>
      </c>
      <c r="G19" s="10">
        <v>69</v>
      </c>
      <c r="H19" s="10">
        <v>93</v>
      </c>
      <c r="I19" s="10">
        <v>50</v>
      </c>
      <c r="J19" s="10">
        <v>36</v>
      </c>
      <c r="K19" s="10">
        <v>62</v>
      </c>
      <c r="L19" s="10">
        <v>78</v>
      </c>
      <c r="M19" s="10">
        <v>104</v>
      </c>
      <c r="N19" s="10">
        <v>54</v>
      </c>
    </row>
    <row r="20" spans="1:14">
      <c r="A20" s="4" t="s">
        <v>35</v>
      </c>
      <c r="B20" s="4"/>
      <c r="C20" s="10">
        <v>361</v>
      </c>
      <c r="D20" s="10">
        <v>320</v>
      </c>
      <c r="E20" s="10">
        <v>447</v>
      </c>
      <c r="F20" s="10">
        <v>459</v>
      </c>
      <c r="G20" s="10">
        <v>410</v>
      </c>
      <c r="H20" s="10">
        <v>545</v>
      </c>
      <c r="I20" s="10">
        <v>475</v>
      </c>
      <c r="J20" s="10">
        <v>366</v>
      </c>
      <c r="K20" s="10">
        <v>462</v>
      </c>
      <c r="L20" s="10">
        <v>688</v>
      </c>
      <c r="M20" s="10">
        <v>633</v>
      </c>
      <c r="N20" s="10">
        <v>558</v>
      </c>
    </row>
    <row r="21" spans="1:14">
      <c r="A21" s="4" t="s">
        <v>36</v>
      </c>
      <c r="B21" s="4"/>
      <c r="C21" s="10">
        <v>167</v>
      </c>
      <c r="D21" s="10">
        <v>158</v>
      </c>
      <c r="E21" s="10">
        <v>203</v>
      </c>
      <c r="F21" s="10">
        <v>189</v>
      </c>
      <c r="G21" s="10">
        <v>192</v>
      </c>
      <c r="H21" s="10">
        <v>240</v>
      </c>
      <c r="I21" s="10">
        <v>188</v>
      </c>
      <c r="J21" s="10">
        <v>132</v>
      </c>
      <c r="K21" s="10">
        <v>242</v>
      </c>
      <c r="L21" s="10">
        <v>352</v>
      </c>
      <c r="M21" s="10">
        <v>333</v>
      </c>
      <c r="N21" s="10">
        <v>247</v>
      </c>
    </row>
    <row r="22" spans="1:14">
      <c r="A22" s="4" t="s">
        <v>37</v>
      </c>
      <c r="B22" s="4"/>
      <c r="C22" s="10">
        <v>101</v>
      </c>
      <c r="D22" s="10">
        <v>96</v>
      </c>
      <c r="E22" s="10">
        <v>141</v>
      </c>
      <c r="F22" s="10">
        <v>125</v>
      </c>
      <c r="G22" s="10">
        <v>122</v>
      </c>
      <c r="H22" s="10">
        <v>203</v>
      </c>
      <c r="I22" s="10">
        <v>225</v>
      </c>
      <c r="J22" s="10">
        <v>147</v>
      </c>
      <c r="K22" s="10">
        <v>221</v>
      </c>
      <c r="L22" s="10">
        <v>288</v>
      </c>
      <c r="M22" s="10">
        <v>256</v>
      </c>
      <c r="N22" s="10">
        <v>254</v>
      </c>
    </row>
    <row r="23" spans="1:14">
      <c r="A23" s="4" t="s">
        <v>38</v>
      </c>
      <c r="B23" s="4"/>
      <c r="C23" s="10">
        <v>38</v>
      </c>
      <c r="D23" s="10">
        <v>32</v>
      </c>
      <c r="E23" s="10">
        <v>49</v>
      </c>
      <c r="F23" s="10">
        <v>39</v>
      </c>
      <c r="G23" s="10">
        <v>40</v>
      </c>
      <c r="H23" s="10">
        <v>56</v>
      </c>
      <c r="I23" s="10">
        <v>90</v>
      </c>
      <c r="J23" s="10">
        <v>27</v>
      </c>
      <c r="K23" s="10">
        <v>76</v>
      </c>
      <c r="L23" s="10">
        <v>111</v>
      </c>
      <c r="M23" s="10">
        <v>119</v>
      </c>
      <c r="N23" s="10">
        <v>94</v>
      </c>
    </row>
    <row r="24" spans="1:14">
      <c r="A24" s="4" t="s">
        <v>39</v>
      </c>
      <c r="B24" s="4"/>
      <c r="C24" s="10">
        <v>17</v>
      </c>
      <c r="D24" s="10">
        <v>13</v>
      </c>
      <c r="E24" s="10">
        <v>18</v>
      </c>
      <c r="F24" s="10">
        <v>14</v>
      </c>
      <c r="G24" s="10">
        <v>16</v>
      </c>
      <c r="H24" s="10">
        <v>30</v>
      </c>
      <c r="I24" s="10">
        <v>40</v>
      </c>
      <c r="J24" s="10">
        <v>19</v>
      </c>
      <c r="K24" s="10">
        <v>55</v>
      </c>
      <c r="L24" s="10">
        <v>76</v>
      </c>
      <c r="M24" s="10">
        <v>83</v>
      </c>
      <c r="N24" s="10">
        <v>45</v>
      </c>
    </row>
    <row r="25" spans="1:14">
      <c r="A25" s="4" t="s">
        <v>40</v>
      </c>
      <c r="B25" s="4"/>
      <c r="C25" s="10">
        <v>3</v>
      </c>
      <c r="D25" s="10">
        <v>4</v>
      </c>
      <c r="E25" s="10">
        <v>6</v>
      </c>
      <c r="F25" s="10">
        <v>5</v>
      </c>
      <c r="G25" s="10">
        <v>7</v>
      </c>
      <c r="H25" s="10">
        <v>6</v>
      </c>
      <c r="I25" s="10">
        <v>9</v>
      </c>
      <c r="J25" s="10">
        <v>0</v>
      </c>
      <c r="K25" s="10">
        <v>9</v>
      </c>
      <c r="L25" s="10">
        <v>26</v>
      </c>
      <c r="M25" s="10">
        <v>22</v>
      </c>
      <c r="N25" s="10">
        <v>17</v>
      </c>
    </row>
    <row r="26" spans="1:14">
      <c r="A26" s="4" t="s">
        <v>41</v>
      </c>
      <c r="B26" s="4"/>
      <c r="C26" s="10">
        <v>1</v>
      </c>
      <c r="D26" s="10">
        <v>0</v>
      </c>
      <c r="E26" s="10">
        <v>0</v>
      </c>
      <c r="F26" s="10">
        <v>1</v>
      </c>
      <c r="G26" s="10">
        <v>2</v>
      </c>
      <c r="H26" s="10">
        <v>5</v>
      </c>
      <c r="I26" s="10">
        <v>7</v>
      </c>
      <c r="J26" s="10">
        <v>0</v>
      </c>
      <c r="K26" s="10">
        <v>7</v>
      </c>
      <c r="L26" s="10">
        <v>19</v>
      </c>
      <c r="M26" s="10">
        <v>9</v>
      </c>
      <c r="N26" s="10">
        <v>11</v>
      </c>
    </row>
    <row r="27" spans="1:14">
      <c r="A27" s="4" t="s">
        <v>42</v>
      </c>
      <c r="B27" s="4"/>
      <c r="C27" s="10">
        <v>2</v>
      </c>
      <c r="D27" s="10">
        <v>2</v>
      </c>
      <c r="E27" s="10">
        <v>3</v>
      </c>
      <c r="F27" s="10">
        <v>1</v>
      </c>
      <c r="G27" s="10">
        <v>2</v>
      </c>
      <c r="H27" s="10">
        <v>3</v>
      </c>
      <c r="I27" s="10">
        <v>1</v>
      </c>
      <c r="J27" s="10">
        <v>1</v>
      </c>
      <c r="K27" s="10">
        <v>2</v>
      </c>
      <c r="L27" s="10">
        <v>9</v>
      </c>
      <c r="M27" s="10">
        <v>5</v>
      </c>
      <c r="N27" s="10">
        <v>5</v>
      </c>
    </row>
    <row r="28" spans="1:14">
      <c r="A28" s="4" t="s">
        <v>43</v>
      </c>
      <c r="B28" s="4"/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10">
        <v>1</v>
      </c>
      <c r="L28" s="10">
        <v>2</v>
      </c>
      <c r="M28" s="10">
        <v>1</v>
      </c>
      <c r="N28" s="10">
        <v>1</v>
      </c>
    </row>
    <row r="29" spans="1:14">
      <c r="A29" s="4" t="s">
        <v>44</v>
      </c>
      <c r="B29" s="4"/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</row>
    <row r="30" spans="1:14">
      <c r="A30" s="4" t="s">
        <v>45</v>
      </c>
      <c r="B30" s="4"/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</row>
    <row r="31" spans="1:14">
      <c r="A31" s="4" t="s">
        <v>46</v>
      </c>
      <c r="B31" s="4"/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</row>
    <row r="32" spans="1:14">
      <c r="A32" s="4" t="s">
        <v>47</v>
      </c>
      <c r="B32" s="4"/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>
      <c r="A33" s="4" t="s">
        <v>48</v>
      </c>
      <c r="B33" s="4"/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15">
      <c r="A34" s="21" t="s">
        <v>49</v>
      </c>
      <c r="B34" s="21"/>
      <c r="C34" s="22">
        <v>815</v>
      </c>
      <c r="D34" s="22">
        <v>728</v>
      </c>
      <c r="E34" s="22">
        <v>1091</v>
      </c>
      <c r="F34" s="22">
        <v>1016</v>
      </c>
      <c r="G34" s="22">
        <v>905</v>
      </c>
      <c r="H34" s="22">
        <v>1243</v>
      </c>
      <c r="I34" s="22">
        <v>1136</v>
      </c>
      <c r="J34" s="22">
        <v>752</v>
      </c>
      <c r="K34" s="22">
        <v>1186</v>
      </c>
      <c r="L34" s="22">
        <v>1701</v>
      </c>
      <c r="M34" s="22">
        <v>1618</v>
      </c>
      <c r="N34" s="22">
        <v>1341</v>
      </c>
    </row>
    <row r="60" spans="1:5" ht="15">
      <c r="A60" s="21" t="s">
        <v>3</v>
      </c>
      <c r="B60" s="22" t="s">
        <v>50</v>
      </c>
      <c r="C60" s="22" t="s">
        <v>51</v>
      </c>
      <c r="D60" s="22" t="s">
        <v>71</v>
      </c>
      <c r="E60"/>
    </row>
    <row r="61" spans="1:5">
      <c r="A61" s="4" t="s">
        <v>24</v>
      </c>
      <c r="B61" s="52">
        <v>0</v>
      </c>
      <c r="C61" s="52">
        <v>70</v>
      </c>
      <c r="D61" s="52">
        <v>51.846743295019159</v>
      </c>
      <c r="E61"/>
    </row>
    <row r="62" spans="1:5">
      <c r="A62" s="4" t="s">
        <v>26</v>
      </c>
      <c r="B62" s="48">
        <v>2.5499999999999998</v>
      </c>
      <c r="C62" s="48">
        <v>3.28</v>
      </c>
      <c r="D62" s="48">
        <v>3.5349771068377742</v>
      </c>
      <c r="E62"/>
    </row>
    <row r="64" spans="1:5" ht="15">
      <c r="A64" s="3" t="s">
        <v>68</v>
      </c>
    </row>
    <row r="65" spans="1:14" ht="15">
      <c r="A65" s="21" t="s">
        <v>3</v>
      </c>
      <c r="B65" s="22" t="s">
        <v>4</v>
      </c>
      <c r="C65" s="22" t="s">
        <v>5</v>
      </c>
      <c r="D65" s="22" t="s">
        <v>6</v>
      </c>
      <c r="E65" s="22" t="s">
        <v>7</v>
      </c>
      <c r="F65" s="22" t="s">
        <v>8</v>
      </c>
      <c r="G65" s="22" t="s">
        <v>9</v>
      </c>
      <c r="H65" s="22" t="s">
        <v>10</v>
      </c>
      <c r="I65" s="22" t="s">
        <v>11</v>
      </c>
      <c r="J65" s="22" t="s">
        <v>12</v>
      </c>
      <c r="K65" s="22" t="s">
        <v>13</v>
      </c>
      <c r="L65" s="22" t="s">
        <v>14</v>
      </c>
      <c r="M65" s="22" t="s">
        <v>15</v>
      </c>
      <c r="N65"/>
    </row>
    <row r="66" spans="1:14">
      <c r="A66" s="4" t="s">
        <v>69</v>
      </c>
      <c r="B66" s="47">
        <v>33263.29</v>
      </c>
      <c r="C66" s="47">
        <v>33263.279999999999</v>
      </c>
      <c r="D66" s="47">
        <v>33263.29</v>
      </c>
      <c r="E66" s="47">
        <v>33263.29</v>
      </c>
      <c r="F66" s="47">
        <v>33263.279999999999</v>
      </c>
      <c r="G66" s="47">
        <v>33263.29</v>
      </c>
      <c r="H66" s="47">
        <v>33263.29</v>
      </c>
      <c r="I66" s="47">
        <v>33263.279999999999</v>
      </c>
      <c r="J66" s="47">
        <v>33263.29</v>
      </c>
      <c r="K66" s="47">
        <v>33263.29</v>
      </c>
      <c r="L66" s="47">
        <v>33263.279999999999</v>
      </c>
      <c r="M66" s="47">
        <v>33263.29</v>
      </c>
      <c r="N66"/>
    </row>
    <row r="67" spans="1:14">
      <c r="A67" s="4" t="s">
        <v>70</v>
      </c>
      <c r="B67" s="47">
        <v>5270.48</v>
      </c>
      <c r="C67" s="47">
        <v>11760.42</v>
      </c>
      <c r="D67" s="47">
        <v>5896.92</v>
      </c>
      <c r="E67" s="47">
        <v>5787.16</v>
      </c>
      <c r="F67" s="47">
        <v>4185.41</v>
      </c>
      <c r="G67" s="47">
        <v>7699.94</v>
      </c>
      <c r="H67" s="47">
        <v>11858.3</v>
      </c>
      <c r="I67" s="47">
        <v>2128.73</v>
      </c>
      <c r="J67" s="47">
        <v>8928.5400000000009</v>
      </c>
      <c r="K67" s="47">
        <v>11714.34</v>
      </c>
      <c r="L67" s="47">
        <v>10172.040000000001</v>
      </c>
      <c r="M67" s="47">
        <v>7026.26</v>
      </c>
      <c r="N67"/>
    </row>
  </sheetData>
  <mergeCells count="1">
    <mergeCell ref="A1:C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069F-E82E-485E-A676-90060AF2FC64}">
  <dimension ref="A1:M14"/>
  <sheetViews>
    <sheetView workbookViewId="0">
      <selection activeCell="A5" sqref="A5"/>
    </sheetView>
  </sheetViews>
  <sheetFormatPr defaultColWidth="9" defaultRowHeight="14.25"/>
  <cols>
    <col min="1" max="1" width="28.625" bestFit="1" customWidth="1"/>
    <col min="2" max="13" width="9.875" customWidth="1"/>
  </cols>
  <sheetData>
    <row r="1" spans="1:13" ht="15">
      <c r="A1" s="3" t="s">
        <v>57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15">
      <c r="A2" s="21" t="s">
        <v>3</v>
      </c>
      <c r="B2" s="22" t="s">
        <v>4</v>
      </c>
      <c r="C2" s="22" t="s">
        <v>5</v>
      </c>
      <c r="D2" s="22" t="s">
        <v>6</v>
      </c>
      <c r="E2" s="22" t="s">
        <v>7</v>
      </c>
      <c r="F2" s="22" t="s">
        <v>8</v>
      </c>
      <c r="G2" s="22" t="s">
        <v>9</v>
      </c>
      <c r="H2" s="22" t="s">
        <v>10</v>
      </c>
      <c r="I2" s="22" t="s">
        <v>11</v>
      </c>
      <c r="J2" s="22" t="s">
        <v>12</v>
      </c>
      <c r="K2" s="22" t="s">
        <v>13</v>
      </c>
      <c r="L2" s="22" t="s">
        <v>14</v>
      </c>
      <c r="M2" s="22" t="s">
        <v>15</v>
      </c>
    </row>
    <row r="3" spans="1:13">
      <c r="A3" s="4" t="s">
        <v>58</v>
      </c>
      <c r="B3" s="49">
        <v>0.532055182841356</v>
      </c>
      <c r="C3" s="49">
        <v>0.61052661470091296</v>
      </c>
      <c r="D3" s="49">
        <v>0.54124677862015602</v>
      </c>
      <c r="E3" s="49">
        <v>0.42309999172578999</v>
      </c>
      <c r="F3" s="49">
        <v>0.61864635611132301</v>
      </c>
      <c r="G3" s="49">
        <v>0.55792065413136704</v>
      </c>
      <c r="H3" s="49">
        <v>0.54437162541088602</v>
      </c>
      <c r="I3" s="49">
        <v>0.61148893172713803</v>
      </c>
      <c r="J3" s="49">
        <v>0.61307947926394901</v>
      </c>
      <c r="K3" s="49">
        <v>0.71801747364902502</v>
      </c>
      <c r="L3" s="49">
        <v>0.63157646211320895</v>
      </c>
      <c r="M3" s="49">
        <v>0.67653943522447901</v>
      </c>
    </row>
    <row r="4" spans="1:13">
      <c r="A4" s="4" t="s">
        <v>59</v>
      </c>
      <c r="B4" s="49">
        <v>0.173186019367045</v>
      </c>
      <c r="C4" s="49">
        <v>0.19698324988609101</v>
      </c>
      <c r="D4" s="49">
        <v>0.199308941413672</v>
      </c>
      <c r="E4" s="49">
        <v>0.31002815137761802</v>
      </c>
      <c r="F4" s="49">
        <v>0.17827912736617699</v>
      </c>
      <c r="G4" s="49">
        <v>0.20558390623895301</v>
      </c>
      <c r="H4" s="49">
        <v>0.158306350265464</v>
      </c>
      <c r="I4" s="49">
        <v>0.14763549586865701</v>
      </c>
      <c r="J4" s="49">
        <v>0.19581430751683301</v>
      </c>
      <c r="K4" s="49">
        <v>7.96094233548892E-2</v>
      </c>
      <c r="L4" s="49">
        <v>0.177370930582429</v>
      </c>
      <c r="M4" s="49">
        <v>7.4549634938300302E-2</v>
      </c>
    </row>
    <row r="5" spans="1:13">
      <c r="A5" s="4" t="s">
        <v>60</v>
      </c>
      <c r="B5" s="49">
        <v>0.29475879779159903</v>
      </c>
      <c r="C5" s="49">
        <v>0.19249013541299601</v>
      </c>
      <c r="D5" s="49">
        <v>0.25944427996617198</v>
      </c>
      <c r="E5" s="49">
        <v>0.26687185689659199</v>
      </c>
      <c r="F5" s="49">
        <v>0.2030745165225</v>
      </c>
      <c r="G5" s="49">
        <v>0.23649543962968</v>
      </c>
      <c r="H5" s="49">
        <v>0.29732202432365001</v>
      </c>
      <c r="I5" s="49">
        <v>0.24087557240420501</v>
      </c>
      <c r="J5" s="49">
        <v>0.191106213219218</v>
      </c>
      <c r="K5" s="49">
        <v>0.20237310299608599</v>
      </c>
      <c r="L5" s="49">
        <v>0.19105260730436199</v>
      </c>
      <c r="M5" s="49">
        <v>0.24891092983721999</v>
      </c>
    </row>
    <row r="6" spans="1:13">
      <c r="A6" s="4" t="s">
        <v>61</v>
      </c>
      <c r="B6" s="49">
        <v>0.121704159930782</v>
      </c>
      <c r="C6" s="49">
        <v>0.25289623543731499</v>
      </c>
      <c r="D6" s="49">
        <v>0.34695770026392803</v>
      </c>
      <c r="E6" s="49">
        <v>0.69951476890567099</v>
      </c>
      <c r="F6" s="49">
        <v>0.60981540029292103</v>
      </c>
      <c r="G6" s="49">
        <v>0.75660426467758002</v>
      </c>
      <c r="H6" s="49">
        <v>0.69679086049139904</v>
      </c>
      <c r="I6" s="49">
        <v>0.22001163139726901</v>
      </c>
      <c r="J6" s="49">
        <v>0.64444079453670799</v>
      </c>
      <c r="K6" s="49">
        <v>0.65732264682765695</v>
      </c>
      <c r="L6" s="49">
        <v>0.63720546366275899</v>
      </c>
      <c r="M6" s="49">
        <v>0.818432983607572</v>
      </c>
    </row>
    <row r="7" spans="1:13">
      <c r="A7" s="4" t="s">
        <v>62</v>
      </c>
      <c r="B7" s="49">
        <v>0.90037202850116627</v>
      </c>
      <c r="C7" s="49">
        <v>0.930602572782667</v>
      </c>
      <c r="D7" s="49">
        <v>0.91326167095195354</v>
      </c>
      <c r="E7" s="49">
        <v>0.88217639655339375</v>
      </c>
      <c r="F7" s="49">
        <v>0.97336347367429532</v>
      </c>
      <c r="G7" s="49">
        <v>0.81516946510488575</v>
      </c>
      <c r="H7" s="49">
        <v>0.88630596547655904</v>
      </c>
      <c r="I7" s="49">
        <v>0.86244697383342428</v>
      </c>
      <c r="J7" s="49">
        <v>0.94006102877070596</v>
      </c>
      <c r="K7" s="49">
        <v>0.94735699904812787</v>
      </c>
      <c r="L7" s="49">
        <v>0.92118058781628398</v>
      </c>
      <c r="M7" s="49">
        <v>0.92360082913828889</v>
      </c>
    </row>
    <row r="8" spans="1:13">
      <c r="A8" s="4" t="s">
        <v>63</v>
      </c>
      <c r="B8" s="49">
        <v>0.27371980236344201</v>
      </c>
      <c r="C8" s="49">
        <v>0.62792107583774204</v>
      </c>
      <c r="D8" s="49">
        <v>0.34695770026392803</v>
      </c>
      <c r="E8" s="49">
        <v>0.69951476890567099</v>
      </c>
      <c r="F8" s="49">
        <v>0.60981540029292103</v>
      </c>
      <c r="G8" s="49">
        <v>0.75660426467758002</v>
      </c>
      <c r="H8" s="49">
        <v>0.69679086049139904</v>
      </c>
      <c r="I8" s="49">
        <v>0.22001163139726901</v>
      </c>
      <c r="J8" s="49">
        <v>0.64444079453670799</v>
      </c>
      <c r="K8" s="49">
        <v>0.65732264682765695</v>
      </c>
      <c r="L8" s="49">
        <v>0.63720546366275899</v>
      </c>
      <c r="M8" s="49">
        <v>0.818432983607572</v>
      </c>
    </row>
    <row r="9" spans="1:13">
      <c r="A9" s="4" t="s">
        <v>64</v>
      </c>
      <c r="B9" s="49">
        <v>0</v>
      </c>
      <c r="C9" s="49">
        <v>1.8813654371461134E-3</v>
      </c>
      <c r="D9" s="49">
        <v>1.4993299760961325E-3</v>
      </c>
      <c r="E9" s="49">
        <v>3.3179560717755065E-3</v>
      </c>
      <c r="F9" s="49">
        <v>9.5687563188304192E-4</v>
      </c>
      <c r="G9" s="49">
        <v>6.7358849585814739E-3</v>
      </c>
      <c r="H9" s="49">
        <v>0</v>
      </c>
      <c r="I9" s="49">
        <v>9.2483992579737908E-3</v>
      </c>
      <c r="J9" s="49">
        <v>0</v>
      </c>
      <c r="K9" s="49">
        <v>0</v>
      </c>
      <c r="L9" s="49">
        <v>0</v>
      </c>
      <c r="M9" s="49">
        <v>0</v>
      </c>
    </row>
    <row r="10" spans="1:13" ht="15">
      <c r="A10" s="50"/>
      <c r="B10" s="50" t="s">
        <v>65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3" ht="15">
      <c r="A11" s="50"/>
      <c r="B11" s="50" t="s">
        <v>66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</row>
    <row r="12" spans="1:13" ht="15">
      <c r="A12" s="50"/>
      <c r="B12" s="50" t="s">
        <v>67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</row>
    <row r="13" spans="1:13"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13"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39B4-7790-42D2-9621-AD5CCDD331B0}">
  <dimension ref="A1:O61"/>
  <sheetViews>
    <sheetView topLeftCell="A46" workbookViewId="0">
      <selection activeCell="Q99" sqref="Q99"/>
    </sheetView>
  </sheetViews>
  <sheetFormatPr defaultColWidth="8.75" defaultRowHeight="14.25"/>
  <cols>
    <col min="1" max="1" width="30.5" style="70" customWidth="1"/>
    <col min="2" max="14" width="10.25" style="70" customWidth="1"/>
    <col min="15" max="15" width="11.375" style="70" customWidth="1"/>
    <col min="16" max="16384" width="8.75" style="70"/>
  </cols>
  <sheetData>
    <row r="1" spans="1:15" ht="15">
      <c r="A1" s="69" t="s">
        <v>1</v>
      </c>
      <c r="B1" s="87"/>
      <c r="C1" s="87"/>
      <c r="D1" s="87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ht="15">
      <c r="A2" s="69" t="s">
        <v>2</v>
      </c>
      <c r="B2" s="87"/>
      <c r="C2" s="87"/>
      <c r="D2" s="87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5" ht="28.9" customHeight="1">
      <c r="A3" s="71" t="s">
        <v>3</v>
      </c>
      <c r="B3" s="72"/>
      <c r="C3" s="73" t="s">
        <v>4</v>
      </c>
      <c r="D3" s="73" t="s">
        <v>5</v>
      </c>
      <c r="E3" s="73" t="s">
        <v>6</v>
      </c>
      <c r="F3" s="73" t="s">
        <v>7</v>
      </c>
      <c r="G3" s="73" t="s">
        <v>8</v>
      </c>
      <c r="H3" s="73" t="s">
        <v>9</v>
      </c>
      <c r="I3" s="73" t="s">
        <v>10</v>
      </c>
      <c r="J3" s="73" t="s">
        <v>11</v>
      </c>
      <c r="K3" s="73" t="s">
        <v>12</v>
      </c>
      <c r="L3" s="73" t="s">
        <v>13</v>
      </c>
      <c r="M3" s="73" t="s">
        <v>14</v>
      </c>
      <c r="N3" s="73" t="s">
        <v>15</v>
      </c>
      <c r="O3" s="74" t="s">
        <v>72</v>
      </c>
    </row>
    <row r="4" spans="1:15">
      <c r="A4" s="75" t="s">
        <v>16</v>
      </c>
      <c r="B4" s="75"/>
      <c r="C4" s="76">
        <v>1594</v>
      </c>
      <c r="D4" s="76">
        <v>1681</v>
      </c>
      <c r="E4" s="76">
        <v>2192</v>
      </c>
      <c r="F4" s="76">
        <v>2039</v>
      </c>
      <c r="G4" s="76">
        <v>2132</v>
      </c>
      <c r="H4" s="76">
        <v>2430</v>
      </c>
      <c r="I4" s="76">
        <v>2389</v>
      </c>
      <c r="J4" s="76">
        <v>1782</v>
      </c>
      <c r="K4" s="76">
        <v>2781</v>
      </c>
      <c r="L4" s="76">
        <v>2741</v>
      </c>
      <c r="M4" s="76">
        <v>3155</v>
      </c>
      <c r="N4" s="76">
        <v>2507</v>
      </c>
      <c r="O4" s="76">
        <f>SUM(C4:N4)/12</f>
        <v>2285.25</v>
      </c>
    </row>
    <row r="5" spans="1:15">
      <c r="A5" s="75" t="s">
        <v>17</v>
      </c>
      <c r="B5" s="75"/>
      <c r="C5" s="77" t="s">
        <v>20</v>
      </c>
      <c r="D5" s="77" t="s">
        <v>19</v>
      </c>
      <c r="E5" s="77" t="s">
        <v>22</v>
      </c>
      <c r="F5" s="77">
        <v>19</v>
      </c>
      <c r="G5" s="77">
        <v>21</v>
      </c>
      <c r="H5" s="77">
        <v>21</v>
      </c>
      <c r="I5" s="77">
        <v>21</v>
      </c>
      <c r="J5" s="77">
        <v>23</v>
      </c>
      <c r="K5" s="77">
        <v>22</v>
      </c>
      <c r="L5" s="77">
        <v>21</v>
      </c>
      <c r="M5" s="77">
        <v>22</v>
      </c>
      <c r="N5" s="77">
        <v>22</v>
      </c>
      <c r="O5" s="76">
        <v>125</v>
      </c>
    </row>
    <row r="6" spans="1:15">
      <c r="A6" s="75" t="s">
        <v>23</v>
      </c>
      <c r="B6" s="75"/>
      <c r="C6" s="78">
        <v>101</v>
      </c>
      <c r="D6" s="78">
        <v>101</v>
      </c>
      <c r="E6" s="78">
        <v>101</v>
      </c>
      <c r="F6" s="78">
        <v>101</v>
      </c>
      <c r="G6" s="78">
        <v>101</v>
      </c>
      <c r="H6" s="78">
        <v>101</v>
      </c>
      <c r="I6" s="78">
        <v>101</v>
      </c>
      <c r="J6" s="78">
        <v>101</v>
      </c>
      <c r="K6" s="78">
        <v>101</v>
      </c>
      <c r="L6" s="78">
        <v>101</v>
      </c>
      <c r="M6" s="78">
        <v>101</v>
      </c>
      <c r="N6" s="78">
        <v>101</v>
      </c>
      <c r="O6" s="76">
        <v>101</v>
      </c>
    </row>
    <row r="7" spans="1:15">
      <c r="A7" s="75" t="s">
        <v>24</v>
      </c>
      <c r="B7" s="75"/>
      <c r="C7" s="76">
        <v>75</v>
      </c>
      <c r="D7" s="76">
        <v>84</v>
      </c>
      <c r="E7" s="76">
        <v>95</v>
      </c>
      <c r="F7" s="76">
        <v>107</v>
      </c>
      <c r="G7" s="76">
        <v>101</v>
      </c>
      <c r="H7" s="76">
        <v>115</v>
      </c>
      <c r="I7" s="76">
        <v>113</v>
      </c>
      <c r="J7" s="76">
        <v>77</v>
      </c>
      <c r="K7" s="76">
        <v>126</v>
      </c>
      <c r="L7" s="76">
        <v>130</v>
      </c>
      <c r="M7" s="76">
        <v>143</v>
      </c>
      <c r="N7" s="76">
        <v>113</v>
      </c>
      <c r="O7" s="76">
        <f>SUM(C7:N7)/12</f>
        <v>106.58333333333333</v>
      </c>
    </row>
    <row r="8" spans="1:15">
      <c r="A8" s="75" t="s">
        <v>25</v>
      </c>
      <c r="B8" s="75"/>
      <c r="C8" s="79">
        <v>6088.6499885618696</v>
      </c>
      <c r="D8" s="79">
        <v>6387.7899924814701</v>
      </c>
      <c r="E8" s="79">
        <v>8726.5189557845006</v>
      </c>
      <c r="F8" s="79">
        <v>7540.07995890453</v>
      </c>
      <c r="G8" s="79">
        <v>8220.40995383263</v>
      </c>
      <c r="H8" s="79">
        <v>9442.2599449455702</v>
      </c>
      <c r="I8" s="79">
        <v>9449</v>
      </c>
      <c r="J8" s="79">
        <v>10092</v>
      </c>
      <c r="K8" s="79">
        <v>10291</v>
      </c>
      <c r="L8" s="79">
        <v>10291</v>
      </c>
      <c r="M8" s="79">
        <v>11397</v>
      </c>
      <c r="N8" s="79">
        <v>9193</v>
      </c>
      <c r="O8" s="79">
        <f>SUM(C8:N8)</f>
        <v>107118.70879451057</v>
      </c>
    </row>
    <row r="9" spans="1:15">
      <c r="A9" s="75" t="s">
        <v>26</v>
      </c>
      <c r="B9" s="75"/>
      <c r="C9" s="81">
        <v>3.81973023121824</v>
      </c>
      <c r="D9" s="81">
        <v>3.7999940466873698</v>
      </c>
      <c r="E9" s="81">
        <v>3.9810761659600802</v>
      </c>
      <c r="F9" s="81">
        <v>3.6979303378639199</v>
      </c>
      <c r="G9" s="81">
        <v>3.85572699523106</v>
      </c>
      <c r="H9" s="81">
        <v>3.88570368104756</v>
      </c>
      <c r="I9" s="81">
        <v>3.96</v>
      </c>
      <c r="J9" s="81">
        <v>3.63</v>
      </c>
      <c r="K9" s="81">
        <v>3.75</v>
      </c>
      <c r="L9" s="81">
        <v>3.75</v>
      </c>
      <c r="M9" s="81">
        <v>3.61</v>
      </c>
      <c r="N9" s="81">
        <v>3.67</v>
      </c>
      <c r="O9" s="80">
        <f>AVERAGE(C9:N9)</f>
        <v>3.7841801215006861</v>
      </c>
    </row>
    <row r="10" spans="1:15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</row>
    <row r="11" spans="1:15" ht="15">
      <c r="A11" s="73" t="s">
        <v>27</v>
      </c>
      <c r="B11" s="72"/>
      <c r="C11" s="73" t="s">
        <v>4</v>
      </c>
      <c r="D11" s="73" t="s">
        <v>5</v>
      </c>
      <c r="E11" s="73" t="s">
        <v>6</v>
      </c>
      <c r="F11" s="73" t="s">
        <v>7</v>
      </c>
      <c r="G11" s="73" t="s">
        <v>8</v>
      </c>
      <c r="H11" s="73" t="s">
        <v>9</v>
      </c>
      <c r="I11" s="73" t="s">
        <v>10</v>
      </c>
      <c r="J11" s="73" t="s">
        <v>11</v>
      </c>
      <c r="K11" s="73" t="s">
        <v>12</v>
      </c>
      <c r="L11" s="73" t="s">
        <v>13</v>
      </c>
      <c r="M11" s="73" t="s">
        <v>14</v>
      </c>
      <c r="N11" s="73" t="s">
        <v>15</v>
      </c>
      <c r="O11" s="73" t="s">
        <v>49</v>
      </c>
    </row>
    <row r="12" spans="1:15">
      <c r="A12" s="83" t="s">
        <v>28</v>
      </c>
      <c r="B12" s="75"/>
      <c r="C12" s="84">
        <v>0</v>
      </c>
      <c r="D12" s="84">
        <v>0</v>
      </c>
      <c r="E12" s="84">
        <v>2</v>
      </c>
      <c r="F12" s="84">
        <v>0</v>
      </c>
      <c r="G12" s="84">
        <v>0</v>
      </c>
      <c r="H12" s="84">
        <v>0</v>
      </c>
      <c r="I12" s="84">
        <v>1</v>
      </c>
      <c r="J12" s="84">
        <v>13</v>
      </c>
      <c r="K12" s="84">
        <v>8</v>
      </c>
      <c r="L12" s="84">
        <v>1</v>
      </c>
      <c r="M12" s="84">
        <v>0</v>
      </c>
      <c r="N12" s="84">
        <v>0</v>
      </c>
      <c r="O12" s="78">
        <f>SUM(C12:N12)</f>
        <v>25</v>
      </c>
    </row>
    <row r="13" spans="1:15">
      <c r="A13" s="83" t="s">
        <v>29</v>
      </c>
      <c r="B13" s="75"/>
      <c r="C13" s="84">
        <v>7</v>
      </c>
      <c r="D13" s="84">
        <v>4</v>
      </c>
      <c r="E13" s="84">
        <v>5</v>
      </c>
      <c r="F13" s="84">
        <v>3</v>
      </c>
      <c r="G13" s="84">
        <v>1</v>
      </c>
      <c r="H13" s="84">
        <v>7</v>
      </c>
      <c r="I13" s="84">
        <v>6</v>
      </c>
      <c r="J13" s="84">
        <v>3</v>
      </c>
      <c r="K13" s="84">
        <v>10</v>
      </c>
      <c r="L13" s="84">
        <v>1</v>
      </c>
      <c r="M13" s="84">
        <v>0</v>
      </c>
      <c r="N13" s="84">
        <v>0</v>
      </c>
      <c r="O13" s="78">
        <f t="shared" ref="O13:O32" si="0">SUM(C13:N13)</f>
        <v>47</v>
      </c>
    </row>
    <row r="14" spans="1:15">
      <c r="A14" s="83" t="s">
        <v>30</v>
      </c>
      <c r="B14" s="75"/>
      <c r="C14" s="84">
        <v>11</v>
      </c>
      <c r="D14" s="84">
        <v>2</v>
      </c>
      <c r="E14" s="84">
        <v>7</v>
      </c>
      <c r="F14" s="84">
        <v>1</v>
      </c>
      <c r="G14" s="84">
        <v>2</v>
      </c>
      <c r="H14" s="84">
        <v>6</v>
      </c>
      <c r="I14" s="84">
        <v>8</v>
      </c>
      <c r="J14" s="84">
        <v>10</v>
      </c>
      <c r="K14" s="84">
        <v>9</v>
      </c>
      <c r="L14" s="84">
        <v>4</v>
      </c>
      <c r="M14" s="84">
        <v>2</v>
      </c>
      <c r="N14" s="84">
        <v>0</v>
      </c>
      <c r="O14" s="78">
        <f t="shared" si="0"/>
        <v>62</v>
      </c>
    </row>
    <row r="15" spans="1:15">
      <c r="A15" s="83" t="s">
        <v>31</v>
      </c>
      <c r="B15" s="75"/>
      <c r="C15" s="84">
        <v>21</v>
      </c>
      <c r="D15" s="84">
        <v>15</v>
      </c>
      <c r="E15" s="84">
        <v>19</v>
      </c>
      <c r="F15" s="84">
        <v>17</v>
      </c>
      <c r="G15" s="84">
        <v>16</v>
      </c>
      <c r="H15" s="84">
        <v>26</v>
      </c>
      <c r="I15" s="84">
        <v>11</v>
      </c>
      <c r="J15" s="84">
        <v>21</v>
      </c>
      <c r="K15" s="84">
        <v>13</v>
      </c>
      <c r="L15" s="84">
        <v>22</v>
      </c>
      <c r="M15" s="84">
        <v>17</v>
      </c>
      <c r="N15" s="84">
        <v>6</v>
      </c>
      <c r="O15" s="78">
        <f t="shared" si="0"/>
        <v>204</v>
      </c>
    </row>
    <row r="16" spans="1:15">
      <c r="A16" s="83" t="s">
        <v>32</v>
      </c>
      <c r="B16" s="75"/>
      <c r="C16" s="84">
        <v>18</v>
      </c>
      <c r="D16" s="84">
        <v>17</v>
      </c>
      <c r="E16" s="84">
        <v>26</v>
      </c>
      <c r="F16" s="84">
        <v>13</v>
      </c>
      <c r="G16" s="84">
        <v>20</v>
      </c>
      <c r="H16" s="84">
        <v>32</v>
      </c>
      <c r="I16" s="84">
        <v>21</v>
      </c>
      <c r="J16" s="84">
        <v>14</v>
      </c>
      <c r="K16" s="84">
        <v>23</v>
      </c>
      <c r="L16" s="84">
        <v>20</v>
      </c>
      <c r="M16" s="84">
        <v>12</v>
      </c>
      <c r="N16" s="84">
        <v>4</v>
      </c>
      <c r="O16" s="78">
        <f t="shared" si="0"/>
        <v>220</v>
      </c>
    </row>
    <row r="17" spans="1:15">
      <c r="A17" s="83" t="s">
        <v>33</v>
      </c>
      <c r="B17" s="75"/>
      <c r="C17" s="84">
        <v>12</v>
      </c>
      <c r="D17" s="84">
        <v>9</v>
      </c>
      <c r="E17" s="84">
        <v>8</v>
      </c>
      <c r="F17" s="84">
        <v>9</v>
      </c>
      <c r="G17" s="84">
        <v>16</v>
      </c>
      <c r="H17" s="84">
        <v>17</v>
      </c>
      <c r="I17" s="84">
        <v>18</v>
      </c>
      <c r="J17" s="84">
        <v>15</v>
      </c>
      <c r="K17" s="84">
        <v>13</v>
      </c>
      <c r="L17" s="84">
        <v>17</v>
      </c>
      <c r="M17" s="84">
        <v>24</v>
      </c>
      <c r="N17" s="84">
        <v>19</v>
      </c>
      <c r="O17" s="78">
        <f t="shared" si="0"/>
        <v>177</v>
      </c>
    </row>
    <row r="18" spans="1:15">
      <c r="A18" s="83" t="s">
        <v>34</v>
      </c>
      <c r="B18" s="75"/>
      <c r="C18" s="84">
        <v>86</v>
      </c>
      <c r="D18" s="84">
        <v>91</v>
      </c>
      <c r="E18" s="84">
        <v>122</v>
      </c>
      <c r="F18" s="84">
        <v>101</v>
      </c>
      <c r="G18" s="84">
        <v>102</v>
      </c>
      <c r="H18" s="84">
        <v>120</v>
      </c>
      <c r="I18" s="84">
        <v>125</v>
      </c>
      <c r="J18" s="84">
        <v>69</v>
      </c>
      <c r="K18" s="84">
        <v>116</v>
      </c>
      <c r="L18" s="84">
        <v>141</v>
      </c>
      <c r="M18" s="84">
        <v>183</v>
      </c>
      <c r="N18" s="84">
        <v>134</v>
      </c>
      <c r="O18" s="78">
        <f t="shared" si="0"/>
        <v>1390</v>
      </c>
    </row>
    <row r="19" spans="1:15">
      <c r="A19" s="83" t="s">
        <v>35</v>
      </c>
      <c r="B19" s="75"/>
      <c r="C19" s="84">
        <v>672</v>
      </c>
      <c r="D19" s="84">
        <v>535</v>
      </c>
      <c r="E19" s="84">
        <v>853</v>
      </c>
      <c r="F19" s="84">
        <v>859</v>
      </c>
      <c r="G19" s="84">
        <v>845</v>
      </c>
      <c r="H19" s="84">
        <v>967</v>
      </c>
      <c r="I19" s="84">
        <v>974</v>
      </c>
      <c r="J19" s="84">
        <v>795</v>
      </c>
      <c r="K19" s="84">
        <v>1229</v>
      </c>
      <c r="L19" s="84">
        <v>1171</v>
      </c>
      <c r="M19" s="84">
        <v>1384</v>
      </c>
      <c r="N19" s="84">
        <v>1161</v>
      </c>
      <c r="O19" s="78">
        <f t="shared" si="0"/>
        <v>11445</v>
      </c>
    </row>
    <row r="20" spans="1:15">
      <c r="A20" s="83" t="s">
        <v>36</v>
      </c>
      <c r="B20" s="75"/>
      <c r="C20" s="84">
        <v>308</v>
      </c>
      <c r="D20" s="84">
        <v>350</v>
      </c>
      <c r="E20" s="84">
        <v>425</v>
      </c>
      <c r="F20" s="84">
        <v>424</v>
      </c>
      <c r="G20" s="84">
        <v>440</v>
      </c>
      <c r="H20" s="84">
        <v>472</v>
      </c>
      <c r="I20" s="84">
        <v>480</v>
      </c>
      <c r="J20" s="84">
        <v>333</v>
      </c>
      <c r="K20" s="84">
        <v>562</v>
      </c>
      <c r="L20" s="84">
        <v>591</v>
      </c>
      <c r="M20" s="84">
        <v>583</v>
      </c>
      <c r="N20" s="84">
        <v>461</v>
      </c>
      <c r="O20" s="78">
        <f t="shared" si="0"/>
        <v>5429</v>
      </c>
    </row>
    <row r="21" spans="1:15">
      <c r="A21" s="83" t="s">
        <v>37</v>
      </c>
      <c r="B21" s="75"/>
      <c r="C21" s="84">
        <v>305</v>
      </c>
      <c r="D21" s="84">
        <v>418</v>
      </c>
      <c r="E21" s="84">
        <v>376</v>
      </c>
      <c r="F21" s="84">
        <v>348</v>
      </c>
      <c r="G21" s="84">
        <v>392</v>
      </c>
      <c r="H21" s="84">
        <v>391</v>
      </c>
      <c r="I21" s="84">
        <v>400</v>
      </c>
      <c r="J21" s="84">
        <v>297</v>
      </c>
      <c r="K21" s="84">
        <v>433</v>
      </c>
      <c r="L21" s="84">
        <v>426</v>
      </c>
      <c r="M21" s="84">
        <v>512</v>
      </c>
      <c r="N21" s="84">
        <v>408</v>
      </c>
      <c r="O21" s="78">
        <f t="shared" si="0"/>
        <v>4706</v>
      </c>
    </row>
    <row r="22" spans="1:15">
      <c r="A22" s="83" t="s">
        <v>38</v>
      </c>
      <c r="B22" s="75"/>
      <c r="C22" s="84">
        <v>77</v>
      </c>
      <c r="D22" s="84">
        <v>105</v>
      </c>
      <c r="E22" s="84">
        <v>161</v>
      </c>
      <c r="F22" s="84">
        <v>128</v>
      </c>
      <c r="G22" s="84">
        <v>132</v>
      </c>
      <c r="H22" s="84">
        <v>191</v>
      </c>
      <c r="I22" s="84">
        <v>170</v>
      </c>
      <c r="J22" s="84">
        <v>112</v>
      </c>
      <c r="K22" s="84">
        <v>170</v>
      </c>
      <c r="L22" s="84">
        <v>152</v>
      </c>
      <c r="M22" s="84">
        <v>218</v>
      </c>
      <c r="N22" s="84">
        <v>165</v>
      </c>
      <c r="O22" s="78">
        <f t="shared" si="0"/>
        <v>1781</v>
      </c>
    </row>
    <row r="23" spans="1:15">
      <c r="A23" s="83" t="s">
        <v>39</v>
      </c>
      <c r="B23" s="75"/>
      <c r="C23" s="84">
        <v>51</v>
      </c>
      <c r="D23" s="84">
        <v>76</v>
      </c>
      <c r="E23" s="84">
        <v>110</v>
      </c>
      <c r="F23" s="84">
        <v>89</v>
      </c>
      <c r="G23" s="84">
        <v>111</v>
      </c>
      <c r="H23" s="84">
        <v>133</v>
      </c>
      <c r="I23" s="84">
        <v>120</v>
      </c>
      <c r="J23" s="84">
        <v>65</v>
      </c>
      <c r="K23" s="84">
        <v>113</v>
      </c>
      <c r="L23" s="84">
        <v>114</v>
      </c>
      <c r="M23" s="84">
        <v>122</v>
      </c>
      <c r="N23" s="84">
        <v>105</v>
      </c>
      <c r="O23" s="78">
        <f t="shared" si="0"/>
        <v>1209</v>
      </c>
    </row>
    <row r="24" spans="1:15">
      <c r="A24" s="83" t="s">
        <v>40</v>
      </c>
      <c r="B24" s="75"/>
      <c r="C24" s="84">
        <v>12</v>
      </c>
      <c r="D24" s="84">
        <v>30</v>
      </c>
      <c r="E24" s="84">
        <v>49</v>
      </c>
      <c r="F24" s="84">
        <v>29</v>
      </c>
      <c r="G24" s="84">
        <v>34</v>
      </c>
      <c r="H24" s="84">
        <v>37</v>
      </c>
      <c r="I24" s="84">
        <v>37</v>
      </c>
      <c r="J24" s="84">
        <v>21</v>
      </c>
      <c r="K24" s="84">
        <v>54</v>
      </c>
      <c r="L24" s="84">
        <v>46</v>
      </c>
      <c r="M24" s="84">
        <v>58</v>
      </c>
      <c r="N24" s="84">
        <v>29</v>
      </c>
      <c r="O24" s="78">
        <f t="shared" si="0"/>
        <v>436</v>
      </c>
    </row>
    <row r="25" spans="1:15">
      <c r="A25" s="83" t="s">
        <v>41</v>
      </c>
      <c r="B25" s="75"/>
      <c r="C25" s="84">
        <v>8</v>
      </c>
      <c r="D25" s="84">
        <v>22</v>
      </c>
      <c r="E25" s="84">
        <v>11</v>
      </c>
      <c r="F25" s="84">
        <v>10</v>
      </c>
      <c r="G25" s="84">
        <v>13</v>
      </c>
      <c r="H25" s="84">
        <v>20</v>
      </c>
      <c r="I25" s="84">
        <v>8</v>
      </c>
      <c r="J25" s="84">
        <v>8</v>
      </c>
      <c r="K25" s="84">
        <v>15</v>
      </c>
      <c r="L25" s="84">
        <v>26</v>
      </c>
      <c r="M25" s="84">
        <v>24</v>
      </c>
      <c r="N25" s="84">
        <v>11</v>
      </c>
      <c r="O25" s="78">
        <f t="shared" si="0"/>
        <v>176</v>
      </c>
    </row>
    <row r="26" spans="1:15">
      <c r="A26" s="83" t="s">
        <v>42</v>
      </c>
      <c r="B26" s="75"/>
      <c r="C26" s="84">
        <v>5</v>
      </c>
      <c r="D26" s="84">
        <v>5</v>
      </c>
      <c r="E26" s="84">
        <v>14</v>
      </c>
      <c r="F26" s="84">
        <v>6</v>
      </c>
      <c r="G26" s="84">
        <v>7</v>
      </c>
      <c r="H26" s="84">
        <v>10</v>
      </c>
      <c r="I26" s="84">
        <v>9</v>
      </c>
      <c r="J26" s="84">
        <v>3</v>
      </c>
      <c r="K26" s="84">
        <v>12</v>
      </c>
      <c r="L26" s="84">
        <v>7</v>
      </c>
      <c r="M26" s="84">
        <v>16</v>
      </c>
      <c r="N26" s="84">
        <v>3</v>
      </c>
      <c r="O26" s="78">
        <f t="shared" si="0"/>
        <v>97</v>
      </c>
    </row>
    <row r="27" spans="1:15">
      <c r="A27" s="83" t="s">
        <v>43</v>
      </c>
      <c r="B27" s="75"/>
      <c r="C27" s="84">
        <v>1</v>
      </c>
      <c r="D27" s="84">
        <v>2</v>
      </c>
      <c r="E27" s="84">
        <v>4</v>
      </c>
      <c r="F27" s="84">
        <v>1</v>
      </c>
      <c r="G27" s="84">
        <v>1</v>
      </c>
      <c r="H27" s="84">
        <v>1</v>
      </c>
      <c r="I27" s="84">
        <v>1</v>
      </c>
      <c r="J27" s="84">
        <v>2</v>
      </c>
      <c r="K27" s="84">
        <v>0</v>
      </c>
      <c r="L27" s="84">
        <v>1</v>
      </c>
      <c r="M27" s="84">
        <v>0</v>
      </c>
      <c r="N27" s="84">
        <v>1</v>
      </c>
      <c r="O27" s="78">
        <f t="shared" si="0"/>
        <v>15</v>
      </c>
    </row>
    <row r="28" spans="1:15">
      <c r="A28" s="83" t="s">
        <v>44</v>
      </c>
      <c r="B28" s="75"/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1</v>
      </c>
      <c r="L28" s="84">
        <v>1</v>
      </c>
      <c r="M28" s="84">
        <v>0</v>
      </c>
      <c r="N28" s="84">
        <v>0</v>
      </c>
      <c r="O28" s="78">
        <f t="shared" si="0"/>
        <v>2</v>
      </c>
    </row>
    <row r="29" spans="1:15">
      <c r="A29" s="83" t="s">
        <v>45</v>
      </c>
      <c r="B29" s="75"/>
      <c r="C29" s="84">
        <v>0</v>
      </c>
      <c r="D29" s="84">
        <v>0</v>
      </c>
      <c r="E29" s="84">
        <v>0</v>
      </c>
      <c r="F29" s="84">
        <v>1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v>0</v>
      </c>
      <c r="O29" s="78">
        <f t="shared" si="0"/>
        <v>1</v>
      </c>
    </row>
    <row r="30" spans="1:15">
      <c r="A30" s="83" t="s">
        <v>46</v>
      </c>
      <c r="B30" s="75"/>
      <c r="C30" s="84">
        <v>0</v>
      </c>
      <c r="D30" s="84">
        <v>0</v>
      </c>
      <c r="E30" s="84">
        <v>0</v>
      </c>
      <c r="F30" s="84">
        <v>0</v>
      </c>
      <c r="G30" s="84">
        <v>0</v>
      </c>
      <c r="H30" s="84">
        <v>0</v>
      </c>
      <c r="I30" s="84">
        <v>0</v>
      </c>
      <c r="J30" s="84">
        <v>0</v>
      </c>
      <c r="K30" s="84">
        <v>0</v>
      </c>
      <c r="L30" s="84">
        <v>0</v>
      </c>
      <c r="M30" s="84">
        <v>0</v>
      </c>
      <c r="N30" s="84">
        <v>0</v>
      </c>
      <c r="O30" s="78">
        <f t="shared" si="0"/>
        <v>0</v>
      </c>
    </row>
    <row r="31" spans="1:15">
      <c r="A31" s="83" t="s">
        <v>47</v>
      </c>
      <c r="B31" s="75"/>
      <c r="C31" s="84">
        <v>0</v>
      </c>
      <c r="D31" s="84">
        <v>0</v>
      </c>
      <c r="E31" s="84">
        <v>0</v>
      </c>
      <c r="F31" s="84">
        <v>0</v>
      </c>
      <c r="G31" s="84">
        <v>0</v>
      </c>
      <c r="H31" s="84">
        <v>0</v>
      </c>
      <c r="I31" s="84">
        <v>0</v>
      </c>
      <c r="J31" s="84">
        <v>0</v>
      </c>
      <c r="K31" s="84">
        <v>0</v>
      </c>
      <c r="L31" s="84">
        <v>0</v>
      </c>
      <c r="M31" s="84">
        <v>0</v>
      </c>
      <c r="N31" s="84">
        <v>0</v>
      </c>
      <c r="O31" s="78">
        <f t="shared" si="0"/>
        <v>0</v>
      </c>
    </row>
    <row r="32" spans="1:15">
      <c r="A32" s="83" t="s">
        <v>48</v>
      </c>
      <c r="B32" s="75"/>
      <c r="C32" s="84">
        <v>0</v>
      </c>
      <c r="D32" s="84">
        <v>0</v>
      </c>
      <c r="E32" s="84">
        <v>0</v>
      </c>
      <c r="F32" s="84">
        <v>0</v>
      </c>
      <c r="G32" s="84">
        <v>0</v>
      </c>
      <c r="H32" s="84">
        <v>0</v>
      </c>
      <c r="I32" s="84">
        <v>0</v>
      </c>
      <c r="J32" s="84">
        <v>0</v>
      </c>
      <c r="K32" s="84">
        <v>0</v>
      </c>
      <c r="L32" s="84">
        <v>0</v>
      </c>
      <c r="M32" s="84">
        <v>0</v>
      </c>
      <c r="N32" s="84">
        <v>0</v>
      </c>
      <c r="O32" s="78">
        <f t="shared" si="0"/>
        <v>0</v>
      </c>
    </row>
    <row r="33" spans="1:15" ht="15">
      <c r="A33" s="85" t="s">
        <v>49</v>
      </c>
      <c r="B33" s="72"/>
      <c r="C33" s="86">
        <v>1594</v>
      </c>
      <c r="D33" s="86">
        <v>1681</v>
      </c>
      <c r="E33" s="86">
        <v>2192</v>
      </c>
      <c r="F33" s="86">
        <v>2039</v>
      </c>
      <c r="G33" s="86">
        <v>2132</v>
      </c>
      <c r="H33" s="86">
        <v>2430</v>
      </c>
      <c r="I33" s="86">
        <f>SUM(I12:I32)</f>
        <v>2389</v>
      </c>
      <c r="J33" s="86">
        <f t="shared" ref="J33:N33" si="1">SUM(J12:J32)</f>
        <v>1781</v>
      </c>
      <c r="K33" s="86">
        <f t="shared" si="1"/>
        <v>2781</v>
      </c>
      <c r="L33" s="86">
        <f t="shared" si="1"/>
        <v>2741</v>
      </c>
      <c r="M33" s="86">
        <f t="shared" si="1"/>
        <v>3155</v>
      </c>
      <c r="N33" s="86">
        <f t="shared" si="1"/>
        <v>2507</v>
      </c>
      <c r="O33" s="86">
        <f>SUM(O12:O32)</f>
        <v>27422</v>
      </c>
    </row>
    <row r="34" spans="1:15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</row>
    <row r="35" spans="1:1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</row>
    <row r="36" spans="1:1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</row>
    <row r="37" spans="1: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</row>
    <row r="38" spans="1:1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</row>
    <row r="39" spans="1:1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</row>
    <row r="40" spans="1:1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</row>
    <row r="41" spans="1:1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</row>
    <row r="42" spans="1:1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</row>
    <row r="43" spans="1:1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</row>
    <row r="44" spans="1:1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</row>
    <row r="45" spans="1:1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</row>
    <row r="46" spans="1:1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</row>
    <row r="47" spans="1:1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</row>
    <row r="48" spans="1:1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</row>
    <row r="49" spans="1:1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</row>
    <row r="50" spans="1:1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</row>
    <row r="51" spans="1:1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</row>
    <row r="52" spans="1:1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</row>
    <row r="53" spans="1:1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</row>
    <row r="54" spans="1:1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</row>
    <row r="55" spans="1:1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</row>
    <row r="56" spans="1:1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</row>
    <row r="57" spans="1:1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</row>
    <row r="58" spans="1:15" ht="15">
      <c r="A58" s="85" t="s">
        <v>3</v>
      </c>
      <c r="B58" s="85"/>
      <c r="C58" s="88" t="s">
        <v>50</v>
      </c>
      <c r="D58" s="88" t="s">
        <v>51</v>
      </c>
      <c r="E58" s="88" t="s">
        <v>73</v>
      </c>
      <c r="F58" s="82"/>
      <c r="G58" s="82"/>
      <c r="H58" s="82"/>
      <c r="I58" s="82"/>
      <c r="J58" s="82"/>
      <c r="K58" s="82"/>
      <c r="L58" s="82"/>
      <c r="M58" s="82"/>
      <c r="N58" s="82"/>
      <c r="O58" s="82"/>
    </row>
    <row r="59" spans="1:15">
      <c r="A59" s="75" t="s">
        <v>24</v>
      </c>
      <c r="B59" s="75"/>
      <c r="C59" s="76">
        <v>0</v>
      </c>
      <c r="D59" s="84">
        <v>101</v>
      </c>
      <c r="E59" s="76">
        <v>107</v>
      </c>
      <c r="F59" s="82"/>
      <c r="G59" s="82"/>
      <c r="H59" s="82"/>
      <c r="I59" s="82"/>
      <c r="J59" s="82"/>
      <c r="K59" s="82"/>
      <c r="L59" s="82"/>
      <c r="M59" s="82"/>
      <c r="N59" s="82"/>
      <c r="O59" s="82"/>
    </row>
    <row r="60" spans="1:15">
      <c r="A60" s="75" t="s">
        <v>26</v>
      </c>
      <c r="B60" s="75"/>
      <c r="C60" s="81">
        <v>2.5499999999999998</v>
      </c>
      <c r="D60" s="81">
        <v>3.41</v>
      </c>
      <c r="E60" s="81">
        <v>3.78</v>
      </c>
      <c r="F60" s="82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5">
      <c r="A61" s="87"/>
      <c r="B61" s="87"/>
      <c r="C61" s="87"/>
      <c r="D61" s="87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4307-2302-4DE0-9388-491CBF79E4FC}">
  <dimension ref="A1:O80"/>
  <sheetViews>
    <sheetView topLeftCell="A31" workbookViewId="0">
      <selection activeCell="E56" sqref="E56"/>
    </sheetView>
  </sheetViews>
  <sheetFormatPr defaultColWidth="8.75" defaultRowHeight="14.25"/>
  <cols>
    <col min="1" max="1" width="31.75" style="89" customWidth="1"/>
    <col min="2" max="14" width="10.5" style="89" customWidth="1"/>
    <col min="15" max="15" width="16.5" style="89" customWidth="1"/>
    <col min="16" max="16384" width="8.75" style="89"/>
  </cols>
  <sheetData>
    <row r="1" spans="1:15" ht="15">
      <c r="A1" s="91" t="s">
        <v>74</v>
      </c>
      <c r="B1" s="91"/>
      <c r="C1" s="91"/>
      <c r="D1" s="91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15" ht="15">
      <c r="A2" s="91" t="s">
        <v>54</v>
      </c>
      <c r="B2" s="91"/>
      <c r="C2" s="91"/>
      <c r="D2" s="91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 ht="27.6" customHeight="1">
      <c r="A3" s="73" t="s">
        <v>3</v>
      </c>
      <c r="B3" s="72"/>
      <c r="C3" s="73" t="s">
        <v>4</v>
      </c>
      <c r="D3" s="73" t="s">
        <v>5</v>
      </c>
      <c r="E3" s="73" t="s">
        <v>6</v>
      </c>
      <c r="F3" s="73" t="s">
        <v>7</v>
      </c>
      <c r="G3" s="73" t="s">
        <v>8</v>
      </c>
      <c r="H3" s="73" t="s">
        <v>9</v>
      </c>
      <c r="I3" s="73" t="s">
        <v>10</v>
      </c>
      <c r="J3" s="73" t="s">
        <v>11</v>
      </c>
      <c r="K3" s="73" t="s">
        <v>12</v>
      </c>
      <c r="L3" s="73" t="s">
        <v>13</v>
      </c>
      <c r="M3" s="73" t="s">
        <v>14</v>
      </c>
      <c r="N3" s="73" t="s">
        <v>15</v>
      </c>
      <c r="O3" s="74" t="s">
        <v>72</v>
      </c>
    </row>
    <row r="4" spans="1:15">
      <c r="A4" s="92" t="s">
        <v>16</v>
      </c>
      <c r="B4" s="92"/>
      <c r="C4" s="94">
        <v>495</v>
      </c>
      <c r="D4" s="94">
        <v>376</v>
      </c>
      <c r="E4" s="94">
        <v>486</v>
      </c>
      <c r="F4" s="94">
        <v>435</v>
      </c>
      <c r="G4" s="94">
        <v>482</v>
      </c>
      <c r="H4" s="94">
        <v>480</v>
      </c>
      <c r="I4" s="94">
        <v>487</v>
      </c>
      <c r="J4" s="94">
        <v>369</v>
      </c>
      <c r="K4" s="94">
        <v>515</v>
      </c>
      <c r="L4" s="94">
        <v>491</v>
      </c>
      <c r="M4" s="94">
        <v>610</v>
      </c>
      <c r="N4" s="94">
        <v>373</v>
      </c>
      <c r="O4" s="94">
        <f>AVERAGE(C4:N4)</f>
        <v>466.58333333333331</v>
      </c>
    </row>
    <row r="5" spans="1:15">
      <c r="A5" s="92" t="s">
        <v>17</v>
      </c>
      <c r="B5" s="92"/>
      <c r="C5" s="95" t="s">
        <v>20</v>
      </c>
      <c r="D5" s="95" t="s">
        <v>19</v>
      </c>
      <c r="E5" s="95" t="s">
        <v>22</v>
      </c>
      <c r="F5" s="95">
        <v>19</v>
      </c>
      <c r="G5" s="95">
        <v>21</v>
      </c>
      <c r="H5" s="95">
        <v>21</v>
      </c>
      <c r="I5" s="95">
        <v>21</v>
      </c>
      <c r="J5" s="95">
        <v>23</v>
      </c>
      <c r="K5" s="95">
        <v>22</v>
      </c>
      <c r="L5" s="95">
        <v>21</v>
      </c>
      <c r="M5" s="95">
        <v>22</v>
      </c>
      <c r="N5" s="95">
        <v>22</v>
      </c>
      <c r="O5" s="94">
        <f>SUM(C5:N5)</f>
        <v>192</v>
      </c>
    </row>
    <row r="6" spans="1:15">
      <c r="A6" s="92" t="s">
        <v>23</v>
      </c>
      <c r="B6" s="92"/>
      <c r="C6" s="96">
        <v>19</v>
      </c>
      <c r="D6" s="96">
        <v>19</v>
      </c>
      <c r="E6" s="96">
        <v>19</v>
      </c>
      <c r="F6" s="96">
        <v>19</v>
      </c>
      <c r="G6" s="96">
        <v>19</v>
      </c>
      <c r="H6" s="96">
        <v>19</v>
      </c>
      <c r="I6" s="96">
        <v>19</v>
      </c>
      <c r="J6" s="96">
        <v>19</v>
      </c>
      <c r="K6" s="96">
        <v>19</v>
      </c>
      <c r="L6" s="96">
        <v>19</v>
      </c>
      <c r="M6" s="96">
        <v>19</v>
      </c>
      <c r="N6" s="96">
        <v>19</v>
      </c>
      <c r="O6" s="94">
        <f t="shared" ref="O5:O9" si="0">AVERAGE(C6:N6)</f>
        <v>19</v>
      </c>
    </row>
    <row r="7" spans="1:15">
      <c r="A7" s="92" t="s">
        <v>24</v>
      </c>
      <c r="B7" s="92"/>
      <c r="C7" s="94">
        <v>23</v>
      </c>
      <c r="D7" s="94">
        <v>18</v>
      </c>
      <c r="E7" s="94">
        <v>21</v>
      </c>
      <c r="F7" s="94">
        <v>22</v>
      </c>
      <c r="G7" s="94">
        <v>22</v>
      </c>
      <c r="H7" s="94">
        <v>22</v>
      </c>
      <c r="I7" s="94">
        <v>23</v>
      </c>
      <c r="J7" s="94">
        <v>16</v>
      </c>
      <c r="K7" s="94">
        <v>23</v>
      </c>
      <c r="L7" s="94">
        <v>23</v>
      </c>
      <c r="M7" s="94">
        <v>27</v>
      </c>
      <c r="N7" s="94">
        <v>16</v>
      </c>
      <c r="O7" s="94">
        <f t="shared" si="0"/>
        <v>21.333333333333332</v>
      </c>
    </row>
    <row r="8" spans="1:15">
      <c r="A8" s="92" t="s">
        <v>25</v>
      </c>
      <c r="B8" s="92"/>
      <c r="C8" s="97">
        <v>1296.5900066792999</v>
      </c>
      <c r="D8" s="97">
        <v>1030.2100020945099</v>
      </c>
      <c r="E8" s="97">
        <v>1241.44000563025</v>
      </c>
      <c r="F8" s="97">
        <v>1221.32000547647</v>
      </c>
      <c r="G8" s="97">
        <v>1298.4800035655501</v>
      </c>
      <c r="H8" s="97">
        <v>1364.98000353575</v>
      </c>
      <c r="I8" s="97">
        <v>1373</v>
      </c>
      <c r="J8" s="97">
        <v>1000</v>
      </c>
      <c r="K8" s="97">
        <v>1639</v>
      </c>
      <c r="L8" s="97">
        <v>1458</v>
      </c>
      <c r="M8" s="97">
        <v>1808</v>
      </c>
      <c r="N8" s="97">
        <v>1022</v>
      </c>
      <c r="O8" s="94">
        <f>SUM(C8:N8)</f>
        <v>15753.020026981831</v>
      </c>
    </row>
    <row r="9" spans="1:15">
      <c r="A9" s="92" t="s">
        <v>26</v>
      </c>
      <c r="B9" s="92"/>
      <c r="C9" s="98">
        <v>2.6193737508672701</v>
      </c>
      <c r="D9" s="98">
        <v>2.7399202183364602</v>
      </c>
      <c r="E9" s="98">
        <v>2.5544033037659601</v>
      </c>
      <c r="F9" s="98">
        <v>2.8076321964976398</v>
      </c>
      <c r="G9" s="98">
        <v>2.6939419161111</v>
      </c>
      <c r="H9" s="98">
        <v>2.8437083406994699</v>
      </c>
      <c r="I9" s="98">
        <v>2.82</v>
      </c>
      <c r="J9" s="98">
        <v>2.71</v>
      </c>
      <c r="K9" s="98">
        <v>2.97</v>
      </c>
      <c r="L9" s="98">
        <v>2.97</v>
      </c>
      <c r="M9" s="98">
        <v>2.96</v>
      </c>
      <c r="N9" s="98">
        <v>2.74</v>
      </c>
      <c r="O9" s="102">
        <f t="shared" si="0"/>
        <v>2.7857483105231586</v>
      </c>
    </row>
    <row r="10" spans="1:1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</row>
    <row r="11" spans="1:15" ht="15">
      <c r="A11" s="73" t="s">
        <v>27</v>
      </c>
      <c r="B11" s="72"/>
      <c r="C11" s="73" t="s">
        <v>4</v>
      </c>
      <c r="D11" s="73" t="s">
        <v>5</v>
      </c>
      <c r="E11" s="73" t="s">
        <v>6</v>
      </c>
      <c r="F11" s="73" t="s">
        <v>7</v>
      </c>
      <c r="G11" s="73" t="s">
        <v>8</v>
      </c>
      <c r="H11" s="73" t="s">
        <v>9</v>
      </c>
      <c r="I11" s="73" t="s">
        <v>10</v>
      </c>
      <c r="J11" s="73" t="s">
        <v>11</v>
      </c>
      <c r="K11" s="73" t="s">
        <v>12</v>
      </c>
      <c r="L11" s="73" t="s">
        <v>13</v>
      </c>
      <c r="M11" s="73" t="s">
        <v>14</v>
      </c>
      <c r="N11" s="73" t="s">
        <v>15</v>
      </c>
      <c r="O11" s="73" t="s">
        <v>49</v>
      </c>
    </row>
    <row r="12" spans="1:15">
      <c r="A12" s="99" t="s">
        <v>28</v>
      </c>
      <c r="B12" s="92"/>
      <c r="C12" s="100">
        <v>0</v>
      </c>
      <c r="D12" s="100">
        <v>0</v>
      </c>
      <c r="E12" s="100">
        <v>0</v>
      </c>
      <c r="F12" s="100">
        <v>0</v>
      </c>
      <c r="G12" s="100">
        <v>0</v>
      </c>
      <c r="H12" s="100">
        <v>0</v>
      </c>
      <c r="I12" s="100">
        <v>0</v>
      </c>
      <c r="J12" s="100">
        <v>0</v>
      </c>
      <c r="K12" s="100">
        <v>0</v>
      </c>
      <c r="L12" s="100">
        <v>0</v>
      </c>
      <c r="M12" s="100">
        <v>0</v>
      </c>
      <c r="N12" s="100">
        <v>0</v>
      </c>
      <c r="O12" s="96">
        <f>SUM(C12:N12)</f>
        <v>0</v>
      </c>
    </row>
    <row r="13" spans="1:15">
      <c r="A13" s="99" t="s">
        <v>29</v>
      </c>
      <c r="B13" s="92"/>
      <c r="C13" s="100">
        <v>0</v>
      </c>
      <c r="D13" s="100">
        <v>0</v>
      </c>
      <c r="E13" s="100">
        <v>0</v>
      </c>
      <c r="F13" s="100">
        <v>0</v>
      </c>
      <c r="G13" s="100">
        <v>0</v>
      </c>
      <c r="H13" s="100">
        <v>0</v>
      </c>
      <c r="I13" s="100">
        <v>0</v>
      </c>
      <c r="J13" s="100">
        <v>0</v>
      </c>
      <c r="K13" s="100">
        <v>0</v>
      </c>
      <c r="L13" s="100">
        <v>0</v>
      </c>
      <c r="M13" s="100">
        <v>0</v>
      </c>
      <c r="N13" s="100">
        <v>0</v>
      </c>
      <c r="O13" s="96">
        <f t="shared" ref="O13:O32" si="1">SUM(C13:N13)</f>
        <v>0</v>
      </c>
    </row>
    <row r="14" spans="1:15">
      <c r="A14" s="99" t="s">
        <v>30</v>
      </c>
      <c r="B14" s="92"/>
      <c r="C14" s="100">
        <v>0</v>
      </c>
      <c r="D14" s="100">
        <v>0</v>
      </c>
      <c r="E14" s="100">
        <v>0</v>
      </c>
      <c r="F14" s="100">
        <v>0</v>
      </c>
      <c r="G14" s="100">
        <v>0</v>
      </c>
      <c r="H14" s="100">
        <v>0</v>
      </c>
      <c r="I14" s="100">
        <v>0</v>
      </c>
      <c r="J14" s="100">
        <v>0</v>
      </c>
      <c r="K14" s="100">
        <v>0</v>
      </c>
      <c r="L14" s="100">
        <v>0</v>
      </c>
      <c r="M14" s="100">
        <v>0</v>
      </c>
      <c r="N14" s="100">
        <v>0</v>
      </c>
      <c r="O14" s="96">
        <f t="shared" si="1"/>
        <v>0</v>
      </c>
    </row>
    <row r="15" spans="1:15">
      <c r="A15" s="99" t="s">
        <v>31</v>
      </c>
      <c r="B15" s="92"/>
      <c r="C15" s="100">
        <v>0</v>
      </c>
      <c r="D15" s="100">
        <v>0</v>
      </c>
      <c r="E15" s="100">
        <v>0</v>
      </c>
      <c r="F15" s="100">
        <v>0</v>
      </c>
      <c r="G15" s="100">
        <v>0</v>
      </c>
      <c r="H15" s="100">
        <v>0</v>
      </c>
      <c r="I15" s="100">
        <v>0</v>
      </c>
      <c r="J15" s="100">
        <v>0</v>
      </c>
      <c r="K15" s="100">
        <v>0</v>
      </c>
      <c r="L15" s="100">
        <v>2</v>
      </c>
      <c r="M15" s="100">
        <v>0</v>
      </c>
      <c r="N15" s="100">
        <v>0</v>
      </c>
      <c r="O15" s="96">
        <f t="shared" si="1"/>
        <v>2</v>
      </c>
    </row>
    <row r="16" spans="1:15">
      <c r="A16" s="99" t="s">
        <v>32</v>
      </c>
      <c r="B16" s="92"/>
      <c r="C16" s="100">
        <v>4</v>
      </c>
      <c r="D16" s="100">
        <v>1</v>
      </c>
      <c r="E16" s="100">
        <v>1</v>
      </c>
      <c r="F16" s="100">
        <v>0</v>
      </c>
      <c r="G16" s="100">
        <v>0</v>
      </c>
      <c r="H16" s="100">
        <v>2</v>
      </c>
      <c r="I16" s="100">
        <v>0</v>
      </c>
      <c r="J16" s="100">
        <v>2</v>
      </c>
      <c r="K16" s="100">
        <v>0</v>
      </c>
      <c r="L16" s="100">
        <v>0</v>
      </c>
      <c r="M16" s="100">
        <v>1</v>
      </c>
      <c r="N16" s="100">
        <v>0</v>
      </c>
      <c r="O16" s="96">
        <f t="shared" si="1"/>
        <v>11</v>
      </c>
    </row>
    <row r="17" spans="1:15">
      <c r="A17" s="99" t="s">
        <v>33</v>
      </c>
      <c r="B17" s="92"/>
      <c r="C17" s="100">
        <v>0</v>
      </c>
      <c r="D17" s="100">
        <v>1</v>
      </c>
      <c r="E17" s="100">
        <v>10</v>
      </c>
      <c r="F17" s="100">
        <v>1</v>
      </c>
      <c r="G17" s="100">
        <v>1</v>
      </c>
      <c r="H17" s="100">
        <v>0</v>
      </c>
      <c r="I17" s="100">
        <v>1</v>
      </c>
      <c r="J17" s="100">
        <v>1</v>
      </c>
      <c r="K17" s="100">
        <v>0</v>
      </c>
      <c r="L17" s="100">
        <v>1</v>
      </c>
      <c r="M17" s="100">
        <v>1</v>
      </c>
      <c r="N17" s="100">
        <v>1</v>
      </c>
      <c r="O17" s="96">
        <f t="shared" si="1"/>
        <v>18</v>
      </c>
    </row>
    <row r="18" spans="1:15">
      <c r="A18" s="99" t="s">
        <v>34</v>
      </c>
      <c r="B18" s="92"/>
      <c r="C18" s="100">
        <v>201</v>
      </c>
      <c r="D18" s="100">
        <v>153</v>
      </c>
      <c r="E18" s="100">
        <v>243</v>
      </c>
      <c r="F18" s="100">
        <v>187</v>
      </c>
      <c r="G18" s="100">
        <v>200</v>
      </c>
      <c r="H18" s="100">
        <v>163</v>
      </c>
      <c r="I18" s="100">
        <v>132</v>
      </c>
      <c r="J18" s="100">
        <v>96</v>
      </c>
      <c r="K18" s="100">
        <v>171</v>
      </c>
      <c r="L18" s="100">
        <v>112</v>
      </c>
      <c r="M18" s="100">
        <v>166</v>
      </c>
      <c r="N18" s="100">
        <v>124</v>
      </c>
      <c r="O18" s="96">
        <f t="shared" si="1"/>
        <v>1948</v>
      </c>
    </row>
    <row r="19" spans="1:15">
      <c r="A19" s="99" t="s">
        <v>35</v>
      </c>
      <c r="B19" s="92"/>
      <c r="C19" s="100">
        <v>170</v>
      </c>
      <c r="D19" s="100">
        <v>128</v>
      </c>
      <c r="E19" s="100">
        <v>158</v>
      </c>
      <c r="F19" s="100">
        <v>155</v>
      </c>
      <c r="G19" s="100">
        <v>148</v>
      </c>
      <c r="H19" s="100">
        <v>185</v>
      </c>
      <c r="I19" s="100">
        <v>214</v>
      </c>
      <c r="J19" s="100">
        <v>156</v>
      </c>
      <c r="K19" s="100">
        <v>201</v>
      </c>
      <c r="L19" s="100">
        <v>220</v>
      </c>
      <c r="M19" s="100">
        <v>275</v>
      </c>
      <c r="N19" s="100">
        <v>155</v>
      </c>
      <c r="O19" s="96">
        <f t="shared" si="1"/>
        <v>2165</v>
      </c>
    </row>
    <row r="20" spans="1:15">
      <c r="A20" s="99" t="s">
        <v>36</v>
      </c>
      <c r="B20" s="92"/>
      <c r="C20" s="100">
        <v>58</v>
      </c>
      <c r="D20" s="100">
        <v>41</v>
      </c>
      <c r="E20" s="100">
        <v>37</v>
      </c>
      <c r="F20" s="100">
        <v>40</v>
      </c>
      <c r="G20" s="100">
        <v>61</v>
      </c>
      <c r="H20" s="100">
        <v>47</v>
      </c>
      <c r="I20" s="100">
        <v>48</v>
      </c>
      <c r="J20" s="100">
        <v>46</v>
      </c>
      <c r="K20" s="100">
        <v>65</v>
      </c>
      <c r="L20" s="100">
        <v>72</v>
      </c>
      <c r="M20" s="100">
        <v>91</v>
      </c>
      <c r="N20" s="100">
        <v>54</v>
      </c>
      <c r="O20" s="96">
        <f t="shared" si="1"/>
        <v>660</v>
      </c>
    </row>
    <row r="21" spans="1:15">
      <c r="A21" s="99" t="s">
        <v>37</v>
      </c>
      <c r="B21" s="92"/>
      <c r="C21" s="100">
        <v>50</v>
      </c>
      <c r="D21" s="100">
        <v>43</v>
      </c>
      <c r="E21" s="100">
        <v>31</v>
      </c>
      <c r="F21" s="100">
        <v>44</v>
      </c>
      <c r="G21" s="100">
        <v>71</v>
      </c>
      <c r="H21" s="100">
        <v>72</v>
      </c>
      <c r="I21" s="100">
        <v>85</v>
      </c>
      <c r="J21" s="100">
        <v>60</v>
      </c>
      <c r="K21" s="100">
        <v>49</v>
      </c>
      <c r="L21" s="100">
        <v>72</v>
      </c>
      <c r="M21" s="100">
        <v>62</v>
      </c>
      <c r="N21" s="100">
        <v>36</v>
      </c>
      <c r="O21" s="96">
        <f t="shared" si="1"/>
        <v>675</v>
      </c>
    </row>
    <row r="22" spans="1:15">
      <c r="A22" s="99" t="s">
        <v>38</v>
      </c>
      <c r="B22" s="92"/>
      <c r="C22" s="100">
        <v>9</v>
      </c>
      <c r="D22" s="100">
        <v>7</v>
      </c>
      <c r="E22" s="100">
        <v>6</v>
      </c>
      <c r="F22" s="100">
        <v>8</v>
      </c>
      <c r="G22" s="100">
        <v>1</v>
      </c>
      <c r="H22" s="100">
        <v>11</v>
      </c>
      <c r="I22" s="100">
        <v>7</v>
      </c>
      <c r="J22" s="100">
        <v>5</v>
      </c>
      <c r="K22" s="100">
        <v>27</v>
      </c>
      <c r="L22" s="100">
        <v>11</v>
      </c>
      <c r="M22" s="100">
        <v>11</v>
      </c>
      <c r="N22" s="100">
        <v>3</v>
      </c>
      <c r="O22" s="96">
        <f t="shared" si="1"/>
        <v>106</v>
      </c>
    </row>
    <row r="23" spans="1:15">
      <c r="A23" s="99" t="s">
        <v>39</v>
      </c>
      <c r="B23" s="92"/>
      <c r="C23" s="100">
        <v>3</v>
      </c>
      <c r="D23" s="100">
        <v>1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2</v>
      </c>
      <c r="K23" s="100">
        <v>2</v>
      </c>
      <c r="L23" s="100">
        <v>1</v>
      </c>
      <c r="M23" s="100">
        <v>2</v>
      </c>
      <c r="N23" s="100">
        <v>0</v>
      </c>
      <c r="O23" s="96">
        <f t="shared" si="1"/>
        <v>11</v>
      </c>
    </row>
    <row r="24" spans="1:15">
      <c r="A24" s="99" t="s">
        <v>40</v>
      </c>
      <c r="B24" s="92"/>
      <c r="C24" s="100">
        <v>0</v>
      </c>
      <c r="D24" s="100">
        <v>1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1</v>
      </c>
      <c r="K24" s="100">
        <v>0</v>
      </c>
      <c r="L24" s="100">
        <v>0</v>
      </c>
      <c r="M24" s="100">
        <v>1</v>
      </c>
      <c r="N24" s="100">
        <v>0</v>
      </c>
      <c r="O24" s="96">
        <f t="shared" si="1"/>
        <v>3</v>
      </c>
    </row>
    <row r="25" spans="1:15">
      <c r="A25" s="99" t="s">
        <v>41</v>
      </c>
      <c r="B25" s="92"/>
      <c r="C25" s="100">
        <v>0</v>
      </c>
      <c r="D25" s="100">
        <v>0</v>
      </c>
      <c r="E25" s="100">
        <v>0</v>
      </c>
      <c r="F25" s="100">
        <v>0</v>
      </c>
      <c r="G25" s="100">
        <v>0</v>
      </c>
      <c r="H25" s="100">
        <v>0</v>
      </c>
      <c r="I25" s="100">
        <v>0</v>
      </c>
      <c r="J25" s="100">
        <v>0</v>
      </c>
      <c r="K25" s="100">
        <v>0</v>
      </c>
      <c r="L25" s="100">
        <v>0</v>
      </c>
      <c r="M25" s="100">
        <v>0</v>
      </c>
      <c r="N25" s="100">
        <v>0</v>
      </c>
      <c r="O25" s="96">
        <f t="shared" si="1"/>
        <v>0</v>
      </c>
    </row>
    <row r="26" spans="1:15">
      <c r="A26" s="99" t="s">
        <v>42</v>
      </c>
      <c r="B26" s="92"/>
      <c r="C26" s="100">
        <v>0</v>
      </c>
      <c r="D26" s="100">
        <v>0</v>
      </c>
      <c r="E26" s="100">
        <v>0</v>
      </c>
      <c r="F26" s="100">
        <v>0</v>
      </c>
      <c r="G26" s="100">
        <v>0</v>
      </c>
      <c r="H26" s="100">
        <v>0</v>
      </c>
      <c r="I26" s="100">
        <v>0</v>
      </c>
      <c r="J26" s="100">
        <v>0</v>
      </c>
      <c r="K26" s="100">
        <v>0</v>
      </c>
      <c r="L26" s="100">
        <v>0</v>
      </c>
      <c r="M26" s="100">
        <v>0</v>
      </c>
      <c r="N26" s="100">
        <v>0</v>
      </c>
      <c r="O26" s="96">
        <f t="shared" si="1"/>
        <v>0</v>
      </c>
    </row>
    <row r="27" spans="1:15">
      <c r="A27" s="99" t="s">
        <v>43</v>
      </c>
      <c r="B27" s="92"/>
      <c r="C27" s="100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96">
        <f t="shared" si="1"/>
        <v>0</v>
      </c>
    </row>
    <row r="28" spans="1:15">
      <c r="A28" s="99" t="s">
        <v>44</v>
      </c>
      <c r="B28" s="92"/>
      <c r="C28" s="100">
        <v>0</v>
      </c>
      <c r="D28" s="100">
        <v>0</v>
      </c>
      <c r="E28" s="100">
        <v>0</v>
      </c>
      <c r="F28" s="100">
        <v>0</v>
      </c>
      <c r="G28" s="100">
        <v>0</v>
      </c>
      <c r="H28" s="100">
        <v>0</v>
      </c>
      <c r="I28" s="100">
        <v>0</v>
      </c>
      <c r="J28" s="100">
        <v>0</v>
      </c>
      <c r="K28" s="100">
        <v>0</v>
      </c>
      <c r="L28" s="100">
        <v>0</v>
      </c>
      <c r="M28" s="100">
        <v>0</v>
      </c>
      <c r="N28" s="100">
        <v>0</v>
      </c>
      <c r="O28" s="96">
        <f t="shared" si="1"/>
        <v>0</v>
      </c>
    </row>
    <row r="29" spans="1:15">
      <c r="A29" s="99" t="s">
        <v>45</v>
      </c>
      <c r="B29" s="92"/>
      <c r="C29" s="100">
        <v>0</v>
      </c>
      <c r="D29" s="100">
        <v>0</v>
      </c>
      <c r="E29" s="100">
        <v>0</v>
      </c>
      <c r="F29" s="100">
        <v>0</v>
      </c>
      <c r="G29" s="100">
        <v>0</v>
      </c>
      <c r="H29" s="100">
        <v>0</v>
      </c>
      <c r="I29" s="100">
        <v>0</v>
      </c>
      <c r="J29" s="100">
        <v>0</v>
      </c>
      <c r="K29" s="100">
        <v>0</v>
      </c>
      <c r="L29" s="100">
        <v>0</v>
      </c>
      <c r="M29" s="100">
        <v>0</v>
      </c>
      <c r="N29" s="100">
        <v>0</v>
      </c>
      <c r="O29" s="96">
        <f t="shared" si="1"/>
        <v>0</v>
      </c>
    </row>
    <row r="30" spans="1:15">
      <c r="A30" s="99" t="s">
        <v>46</v>
      </c>
      <c r="B30" s="92"/>
      <c r="C30" s="100">
        <v>0</v>
      </c>
      <c r="D30" s="100">
        <v>0</v>
      </c>
      <c r="E30" s="100">
        <v>0</v>
      </c>
      <c r="F30" s="100">
        <v>0</v>
      </c>
      <c r="G30" s="100">
        <v>0</v>
      </c>
      <c r="H30" s="100">
        <v>0</v>
      </c>
      <c r="I30" s="100">
        <v>0</v>
      </c>
      <c r="J30" s="100">
        <v>0</v>
      </c>
      <c r="K30" s="100">
        <v>0</v>
      </c>
      <c r="L30" s="100">
        <v>0</v>
      </c>
      <c r="M30" s="100">
        <v>0</v>
      </c>
      <c r="N30" s="100">
        <v>0</v>
      </c>
      <c r="O30" s="96">
        <f t="shared" si="1"/>
        <v>0</v>
      </c>
    </row>
    <row r="31" spans="1:15">
      <c r="A31" s="99" t="s">
        <v>47</v>
      </c>
      <c r="B31" s="92"/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0</v>
      </c>
      <c r="L31" s="100">
        <v>0</v>
      </c>
      <c r="M31" s="100">
        <v>0</v>
      </c>
      <c r="N31" s="100">
        <v>0</v>
      </c>
      <c r="O31" s="96">
        <f t="shared" si="1"/>
        <v>0</v>
      </c>
    </row>
    <row r="32" spans="1:15">
      <c r="A32" s="99" t="s">
        <v>48</v>
      </c>
      <c r="B32" s="92"/>
      <c r="C32" s="100">
        <v>0</v>
      </c>
      <c r="D32" s="100">
        <v>0</v>
      </c>
      <c r="E32" s="100">
        <v>0</v>
      </c>
      <c r="F32" s="100">
        <v>0</v>
      </c>
      <c r="G32" s="100">
        <v>0</v>
      </c>
      <c r="H32" s="100">
        <v>0</v>
      </c>
      <c r="I32" s="100">
        <v>0</v>
      </c>
      <c r="J32" s="100">
        <v>0</v>
      </c>
      <c r="K32" s="100">
        <v>0</v>
      </c>
      <c r="L32" s="100">
        <v>0</v>
      </c>
      <c r="M32" s="100">
        <v>0</v>
      </c>
      <c r="N32" s="100">
        <v>0</v>
      </c>
      <c r="O32" s="96">
        <f t="shared" si="1"/>
        <v>0</v>
      </c>
    </row>
    <row r="33" spans="1:15" ht="15">
      <c r="A33" s="93" t="s">
        <v>49</v>
      </c>
      <c r="B33" s="92"/>
      <c r="C33" s="101">
        <v>495</v>
      </c>
      <c r="D33" s="101">
        <v>376</v>
      </c>
      <c r="E33" s="101">
        <v>486</v>
      </c>
      <c r="F33" s="101">
        <v>435</v>
      </c>
      <c r="G33" s="101">
        <v>482</v>
      </c>
      <c r="H33" s="101">
        <v>480</v>
      </c>
      <c r="I33" s="101">
        <f>SUM(I12:I32)</f>
        <v>487</v>
      </c>
      <c r="J33" s="101">
        <f t="shared" ref="J33:N33" si="2">SUM(J12:J32)</f>
        <v>369</v>
      </c>
      <c r="K33" s="101">
        <f t="shared" si="2"/>
        <v>515</v>
      </c>
      <c r="L33" s="101">
        <f t="shared" si="2"/>
        <v>491</v>
      </c>
      <c r="M33" s="101">
        <f t="shared" si="2"/>
        <v>610</v>
      </c>
      <c r="N33" s="101">
        <f t="shared" si="2"/>
        <v>373</v>
      </c>
      <c r="O33" s="101">
        <f>SUM(O12:O32)</f>
        <v>5599</v>
      </c>
    </row>
    <row r="34" spans="1:15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5">
      <c r="A35" s="90"/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1:15">
      <c r="A36" s="90"/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1:1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  <row r="38" spans="1:15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</row>
    <row r="39" spans="1:15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</row>
    <row r="40" spans="1:15">
      <c r="A40" s="90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</row>
    <row r="41" spans="1:15">
      <c r="A41" s="90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</row>
    <row r="42" spans="1:1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</row>
    <row r="43" spans="1:1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</row>
    <row r="44" spans="1:1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</row>
    <row r="45" spans="1:1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</row>
    <row r="46" spans="1:1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</row>
    <row r="47" spans="1:15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</row>
    <row r="48" spans="1:15">
      <c r="A48" s="90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</row>
    <row r="49" spans="1:1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</row>
    <row r="50" spans="1:1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</row>
    <row r="51" spans="1:1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</row>
    <row r="52" spans="1:1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</row>
    <row r="53" spans="1:15" ht="15">
      <c r="A53" s="85" t="s">
        <v>3</v>
      </c>
      <c r="B53" s="85"/>
      <c r="C53" s="88" t="s">
        <v>50</v>
      </c>
      <c r="D53" s="88" t="s">
        <v>51</v>
      </c>
      <c r="E53" s="88" t="s">
        <v>75</v>
      </c>
      <c r="F53" s="90"/>
      <c r="G53" s="90"/>
      <c r="H53" s="90"/>
      <c r="I53" s="90"/>
      <c r="J53" s="90"/>
      <c r="K53" s="90"/>
      <c r="L53" s="90"/>
      <c r="M53" s="90"/>
      <c r="N53" s="90"/>
      <c r="O53" s="90"/>
    </row>
    <row r="54" spans="1:15">
      <c r="A54" s="92" t="s">
        <v>24</v>
      </c>
      <c r="B54" s="92"/>
      <c r="C54" s="94">
        <v>40</v>
      </c>
      <c r="D54" s="100">
        <v>19</v>
      </c>
      <c r="E54" s="94">
        <v>22.032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</row>
    <row r="55" spans="1:15">
      <c r="A55" s="92" t="s">
        <v>26</v>
      </c>
      <c r="B55" s="92"/>
      <c r="C55" s="98">
        <v>1.55</v>
      </c>
      <c r="D55" s="98">
        <v>2.08</v>
      </c>
      <c r="E55" s="98">
        <v>2.81</v>
      </c>
      <c r="F55" s="90"/>
      <c r="G55" s="90"/>
      <c r="H55" s="90"/>
      <c r="I55" s="90"/>
      <c r="J55" s="90"/>
      <c r="K55" s="90"/>
      <c r="L55" s="90"/>
      <c r="M55" s="90"/>
      <c r="N55" s="90"/>
      <c r="O55" s="90"/>
    </row>
    <row r="56" spans="1:1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1:1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1:1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1:1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1:1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1:1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1:1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1:1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1:1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1:15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1:15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1:15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1:15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1:15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1:15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1:15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1:15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1:15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1:15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1:15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1:15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1:15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1:15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1:15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1:15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1d377c9d-9e61-4786-9868-ad5e699e2c75" ContentTypeId="0x0101006AEE41F936ACAA4288B163F9CA8106A00107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XQJ5SJ5EZSHC-1589874280-374</_dlc_DocId>
    <_dlc_DocIdUrl xmlns="93e8cefb-cfd1-4367-b854-dfbc52d153f8">
      <Url>https://portal.venlo.nl/sites/t-facility-management/_layouts/15/DocIdRedir.aspx?ID=XQJ5SJ5EZSHC-1589874280-374</Url>
      <Description>XQJ5SJ5EZSHC-1589874280-374</Description>
    </_dlc_DocIdUrl>
    <TaxCatchAll xmlns="60ed63e6-c27a-449b-a515-30104fdca44d"/>
    <KpiDescription xmlns="http://schemas.microsoft.com/sharepoint/v3" xsi:nil="true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6AEE41F936ACAA4288B163F9CA8106A001070001E847B7DF77D34CAAC6710699CDA0A4" ma:contentTypeVersion="2" ma:contentTypeDescription="" ma:contentTypeScope="" ma:versionID="453002a64030ecd38caabf1b87633501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fa1610530b84443989f36486eef723ef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2FF745-C27B-4E0D-B3EB-10EAEC272E5B}"/>
</file>

<file path=customXml/itemProps2.xml><?xml version="1.0" encoding="utf-8"?>
<ds:datastoreItem xmlns:ds="http://schemas.openxmlformats.org/officeDocument/2006/customXml" ds:itemID="{3158CEEE-E7A7-45F4-A2C4-973CB4A23B35}"/>
</file>

<file path=customXml/itemProps3.xml><?xml version="1.0" encoding="utf-8"?>
<ds:datastoreItem xmlns:ds="http://schemas.openxmlformats.org/officeDocument/2006/customXml" ds:itemID="{D29972A3-425A-45C3-8D67-F7816E1423ED}"/>
</file>

<file path=customXml/itemProps4.xml><?xml version="1.0" encoding="utf-8"?>
<ds:datastoreItem xmlns:ds="http://schemas.openxmlformats.org/officeDocument/2006/customXml" ds:itemID="{8C28D17D-EF0E-45E9-B5B2-3FE65A712ADE}"/>
</file>

<file path=customXml/itemProps5.xml><?xml version="1.0" encoding="utf-8"?>
<ds:datastoreItem xmlns:ds="http://schemas.openxmlformats.org/officeDocument/2006/customXml" ds:itemID="{1424C407-9601-47C5-A548-49FAA389F7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 Bijlage 2.2.1b Omzet per outlet</dc:title>
  <dc:subject/>
  <dc:creator>Hatert van den, Esmee (ECP)</dc:creator>
  <cp:keywords/>
  <dc:description/>
  <cp:lastModifiedBy>Didden van, Rik (RJJ)</cp:lastModifiedBy>
  <cp:revision/>
  <dcterms:created xsi:type="dcterms:W3CDTF">2022-08-18T11:08:32Z</dcterms:created>
  <dcterms:modified xsi:type="dcterms:W3CDTF">2023-03-29T12:33:38Z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0x0101006AEE41F936ACAA4288B163F9CA8106A001070001E847B7DF77D34CAAC6710699CDA0A4</vt:lpwstr>
  </property>
  <property fmtid="{D5CDD505-2E9C-101B-9397-08002B2CF9AE}" pid="3" name="_dlc_DocIdItemGuid">
    <vt:lpwstr>f409a3bc-58bc-4bad-b6c0-250929423e3f</vt:lpwstr>
  </property>
  <property fmtid="{D5CDD505-2E9C-101B-9397-08002B2CF9AE}" pid="4" name="vnl_Documentsoort">
    <vt:lpwstr/>
  </property>
  <property fmtid="{D5CDD505-2E9C-101B-9397-08002B2CF9AE}" pid="5" name="vnl_Steekwoord">
    <vt:lpwstr/>
  </property>
  <property fmtid="{D5CDD505-2E9C-101B-9397-08002B2CF9AE}" pid="6" name="qnh_Zaaktype">
    <vt:lpwstr>131;#Inkoop|ae1da352-3b28-4667-a5ef-3b02baf2e98b</vt:lpwstr>
  </property>
  <property fmtid="{D5CDD505-2E9C-101B-9397-08002B2CF9AE}" pid="7" name="qnh_ZaaktypeTaxHTField0">
    <vt:lpwstr>Inkoop|ae1da352-3b28-4667-a5ef-3b02baf2e98b</vt:lpwstr>
  </property>
  <property fmtid="{D5CDD505-2E9C-101B-9397-08002B2CF9AE}" pid="8" name="_docset_NoMedatataSyncRequired">
    <vt:lpwstr>False</vt:lpwstr>
  </property>
</Properties>
</file>