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N:\Teams\KDV\Algemeen\Inkoop\01 Aanbestedingen\2023\EA Effect gestuurd beheer 2024-2034\Aanbesteding\Documenten aanbesteding\"/>
    </mc:Choice>
  </mc:AlternateContent>
  <xr:revisionPtr revIDLastSave="0" documentId="13_ncr:1_{365CC162-F70F-41D7-9D82-F5AA0925EC53}" xr6:coauthVersionLast="47" xr6:coauthVersionMax="47" xr10:uidLastSave="{00000000-0000-0000-0000-000000000000}"/>
  <bookViews>
    <workbookView xWindow="28635" yWindow="-165" windowWidth="38730" windowHeight="15930" xr2:uid="{00000000-000D-0000-FFFF-FFFF00000000}"/>
  </bookViews>
  <sheets>
    <sheet name="offer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wmHTNUYNsPbSC4/le3dRHrD21c8cc5W8uFWJBnva2I4="/>
    </ext>
  </extLst>
</workbook>
</file>

<file path=xl/calcChain.xml><?xml version="1.0" encoding="utf-8"?>
<calcChain xmlns="http://schemas.openxmlformats.org/spreadsheetml/2006/main">
  <c r="E39" i="1" l="1"/>
  <c r="E38" i="1"/>
  <c r="E37" i="1"/>
  <c r="E36" i="1"/>
  <c r="E35" i="1"/>
  <c r="E34" i="1"/>
  <c r="E33" i="1"/>
  <c r="E32" i="1"/>
  <c r="E31" i="1"/>
  <c r="E30" i="1"/>
  <c r="C21" i="1"/>
  <c r="C20" i="1"/>
  <c r="C19" i="1"/>
  <c r="C18" i="1"/>
  <c r="C17" i="1"/>
  <c r="C16" i="1"/>
  <c r="E41" i="1" l="1"/>
</calcChain>
</file>

<file path=xl/sharedStrings.xml><?xml version="1.0" encoding="utf-8"?>
<sst xmlns="http://schemas.openxmlformats.org/spreadsheetml/2006/main" count="52" uniqueCount="51">
  <si>
    <t>OFFERTEFORMULIER</t>
  </si>
  <si>
    <t xml:space="preserve">LET OP: VUL ALLE  GEEL GEARCEERDE CELLEN IN </t>
  </si>
  <si>
    <t>Europese Aaanbesteding Wijkonderhoud Nijkerk 2024-2034</t>
  </si>
  <si>
    <t>Gegevens bedrijf</t>
  </si>
  <si>
    <t>Naam bedrijf/bedrijven</t>
  </si>
  <si>
    <t>Naam ondertekenaar(s) conform handelsregister KvK</t>
  </si>
  <si>
    <t>KvK nummer(s)</t>
  </si>
  <si>
    <t>BTW Nummer(s)</t>
  </si>
  <si>
    <t>Adres (straatnaam en nummer) (penvoerder)</t>
  </si>
  <si>
    <t>Postcode en plaatsnaam (penvoerder)</t>
  </si>
  <si>
    <t>E-mail adres contactpersoon (penvoerder) inschrijving</t>
  </si>
  <si>
    <t>Telefoonnummer (mobiel) contactpersoon (penvoerder) inschrijving</t>
  </si>
  <si>
    <t>Vereisten (knock-out)</t>
  </si>
  <si>
    <t>Uw bedrijf beschikt over een gecertificeerd kwaliteitsmanagementsysteem.</t>
  </si>
  <si>
    <t>Uw bedrijf beschikt over adequaat systematisch veiligheidsbeleid.</t>
  </si>
  <si>
    <t>Uw bedrijf is VCA gecertificeerd.</t>
  </si>
  <si>
    <t>Uw bedrijf beschikt over een adequaat gevuld en opgevolgd verbeterregister.</t>
  </si>
  <si>
    <t>Uw bedrijf heeft aantoonbaar positieve resultaten geboekt bij het minimaliseren van afvalstromen en/of het opwekken van energie daaruit, in een vergelijkbare situatie (gemeente, provincie, waterschap).</t>
  </si>
  <si>
    <r>
      <rPr>
        <sz val="10"/>
        <color rgb="FF000000"/>
        <rFont val="Arial"/>
      </rPr>
      <t xml:space="preserve">Uw bedrijf stelt een ploeg met minimaal 10 uitvoerende medewerkers beschikbaar per 1/1/24 </t>
    </r>
    <r>
      <rPr>
        <b/>
        <sz val="10"/>
        <color rgb="FF000000"/>
        <rFont val="Arial"/>
      </rPr>
      <t>en</t>
    </r>
    <r>
      <rPr>
        <sz val="10"/>
        <color rgb="FF000000"/>
        <rFont val="Arial"/>
      </rPr>
      <t xml:space="preserve"> uw organisatie stelt per 01/12/2023 een adequaat voorbereidingsteam (minimaal projectleider, omgevingsmanager, hoofduitvoerder, planner, assetmanager) beschikbaar.</t>
    </r>
  </si>
  <si>
    <t>Uw bedrijf mag op concern niveau 1 offerte indienen. 
Let op als u met een combinatie inschrijft en als er zusterbedrijven inschrijven.</t>
  </si>
  <si>
    <t xml:space="preserve">Neem bij twijfel contact met ons op. </t>
  </si>
  <si>
    <t>Geef de tarieven op voor de volgende items:</t>
  </si>
  <si>
    <t>Eenheidsprijs*</t>
  </si>
  <si>
    <t>Eenheid</t>
  </si>
  <si>
    <t>Fictief aantal</t>
  </si>
  <si>
    <t>Fictieve Inschrijfsom</t>
  </si>
  <si>
    <t>Vast fictief jaarbudget per aannemer/partner. Wij vragen geen prijzen omdat het dan lijkt dat we op prijs selecteren ipv op relatie. 
Na gunning stellen we gezamenlijk met de 2 aannemers/partners een prijslijst op (open calculatie) om te komen tot de driehoek van kosten/prestaties/risico's</t>
  </si>
  <si>
    <t xml:space="preserve">Vrijkomende materialen worden in principe afgevoerd naar de werf met behulp van materieel van de gemeente (vrachtauto's). In de toekomst gaan we samen energie winnen uit de afvalstromen. Zie  ook dialoog.
Bij de werf is - in goed overleg - plaats voor materialen en materieel van de partners van het convenant. Wij gaan in overleg met andere partners en afdelingen zoeken naar plaatsen in de gemeente waar ploegen kunnen pauzeren en gebruik kunnen maken van sanitaire voorzieningen in de wijk, bijv gemeentehuis, wijkcentra, bibliotheek en buurthuizen. </t>
  </si>
  <si>
    <t>Kwalitatieve aspecten (fictieve aftrek of fictieve bijtelling)</t>
  </si>
  <si>
    <t>Minimaal 2%. 
Geen fictieve bijtelling tot 2%. 
Elke % hoger geeft 100.000 € fictieve bijtelling</t>
  </si>
  <si>
    <t>Opleiding: gemiddelde kosten per medewerker in 2022 van extern ingekochte opleidingen, 
training en coaching. Deel het totaal van de uitgaven door het gemiddelde aantal mensen dat u in 2022 in dienst had.</t>
  </si>
  <si>
    <t>Per Euro 50 € fictieve aftrek</t>
  </si>
  <si>
    <t>Aantoonbare doelmatige ervaring met het systematische databeheer en daarop gebaseerd 
risicogestuurd beheer van cyclisch gebiedsonderhoud (ook in het veld)</t>
  </si>
  <si>
    <t>Indien NIET aantoonbaar (nee): 
€ 250.000 bijtelling</t>
  </si>
  <si>
    <t>Veiligheids cultuur ladder (NEN), vul de behaalde trede in. Indien niet aanwezig, vul 0 in.</t>
  </si>
  <si>
    <t>Per trede 15.000 € fictieve aftrek</t>
  </si>
  <si>
    <t>PSO-ladder (Prestatieladder Socialer Ondernemen van TNO), certificaat, minimaal trede 3</t>
  </si>
  <si>
    <t>Indien u dit kunt aantonen: 75.000 € fictieve aftrek</t>
  </si>
  <si>
    <t>Afstand vestigingsplaats inschrijver tot gemeentewerf Nijkerk in kilometers 
(kortste route via de weg)</t>
  </si>
  <si>
    <t>Per km 500 € fictieve bijtelling</t>
  </si>
  <si>
    <t>Fictieve aftrek wegens inzet &gt; 75% elektrisch handgereedschap</t>
  </si>
  <si>
    <t xml:space="preserve">Fictieve aftrek: 75.000 € </t>
  </si>
  <si>
    <t>Fictieve aftrek wegens inzet &gt;75% elektrisch of H2 vervoer van medewerkers (m.n. werkbussen)</t>
  </si>
  <si>
    <t xml:space="preserve">Fictieve aftrek: 50.000 € </t>
  </si>
  <si>
    <t>Fictieve aftrek wegens 100% gebruik van HVO 100 (biodiesel) bij gebruik van dieselmotoren</t>
  </si>
  <si>
    <r>
      <rPr>
        <sz val="10"/>
        <color theme="1"/>
        <rFont val="Arial"/>
      </rPr>
      <t>Relatiemonitor (eigen inschatting, zorgvuldig te documenteren en te beargumenteren (denk aan tevredenheidsmetingen), zie document Thermometer, minimaal</t>
    </r>
    <r>
      <rPr>
        <b/>
        <sz val="10"/>
        <color theme="1"/>
        <rFont val="Arial"/>
      </rPr>
      <t xml:space="preserve"> 2</t>
    </r>
    <r>
      <rPr>
        <sz val="10"/>
        <color theme="1"/>
        <rFont val="Arial"/>
      </rPr>
      <t xml:space="preserve"> en maximaal </t>
    </r>
    <r>
      <rPr>
        <b/>
        <sz val="10"/>
        <color theme="1"/>
        <rFont val="Arial"/>
      </rPr>
      <t>3,8</t>
    </r>
    <r>
      <rPr>
        <sz val="10"/>
        <color theme="1"/>
        <rFont val="Arial"/>
      </rPr>
      <t>)</t>
    </r>
  </si>
  <si>
    <t>Fictieve aftrek: 210.000 € per heel cijfer.</t>
  </si>
  <si>
    <r>
      <rPr>
        <b/>
        <sz val="10"/>
        <color theme="1"/>
        <rFont val="Arial"/>
      </rPr>
      <t xml:space="preserve">Fictief totaal (inschrijfprijs) </t>
    </r>
    <r>
      <rPr>
        <sz val="10"/>
        <color theme="1"/>
        <rFont val="Arial"/>
      </rPr>
      <t>-  kan theoretisch een negatief getal zijn, maar praktisch realistisch niet!</t>
    </r>
  </si>
  <si>
    <r>
      <rPr>
        <b/>
        <sz val="10"/>
        <color rgb="FF000000"/>
        <rFont val="Arial"/>
      </rPr>
      <t xml:space="preserve">LET OP: 
</t>
    </r>
    <r>
      <rPr>
        <sz val="10"/>
        <color rgb="FF000000"/>
        <rFont val="Arial"/>
      </rPr>
      <t xml:space="preserve">Fictieve aftrek betekent 'denkbeeldige aftrek'. Maar als u de door u gedane beloftes niet nakomt, dan wordt het contract ontbonden. Let dus goed op met wat u toezegt.
U kunt bij de inschrijving geen andere bewijsstukken indienen. Tijdens de verificatie na inschrijving moet u alle bewijsstukken en gedocumenteerde informatie direct op aanvraag tonen. 
U moet </t>
    </r>
    <r>
      <rPr>
        <b/>
        <sz val="10"/>
        <color rgb="FF000000"/>
        <rFont val="Arial"/>
      </rPr>
      <t>alle</t>
    </r>
    <r>
      <rPr>
        <sz val="10"/>
        <color rgb="FF000000"/>
        <rFont val="Arial"/>
      </rPr>
      <t xml:space="preserve"> geel gearceerde cellen invullen. Doe dat zorgvuldig en maak geen fouten, anders is uw offerte ongeldig. 
Alles wat u belooft moet u aantonen en nakomen.  
Wij hebben - helaas - ervaring met pogingen tot misbruik van deze vereenvoudigde methode. Bij het teamassessment blijkt dan hoe men in de race zit, en dan verliest men. Altijd.
Strategische inschrijvingen die het gelijke speelveld verstoren leggen wij terzijde. Neem bij twijfel of bij evidente vergissingen onzerzijds direct contact met ons op. 
</t>
    </r>
    <r>
      <rPr>
        <b/>
        <sz val="12"/>
        <color rgb="FF000000"/>
        <rFont val="Arial"/>
      </rPr>
      <t xml:space="preserve">Als u vragen heeft, stel die dan direct via Tenderned of via inkoop@nijkerk.eu
</t>
    </r>
  </si>
  <si>
    <r>
      <rPr>
        <b/>
        <sz val="10"/>
        <color theme="1"/>
        <rFont val="Arial"/>
      </rPr>
      <t>Jaarlijks EBIT</t>
    </r>
    <r>
      <rPr>
        <sz val="10"/>
        <color theme="1"/>
        <rFont val="Arial"/>
      </rPr>
      <t xml:space="preserve"> percentage dat u wilt behalen op deze overeenkomst (minimaal 2 en maximaal 10%) 
https://nl.wikipedia.org/wiki/EBIT 
Jaarlijks wordt de EBIT op de overeenkomst samen met de gemeente geëvalueerd en en verbeterplan opgesteld. Als tijdens de uitvoering de gerealiseerde EBIT hoger is dan aangeboden, dan geeft u 50% van het hogere deel terug aan de gemeente. In overleg kan gezamenlijk besloten worden om met dat overschot een speciale reserve aan te leggen. Bij twijfel verifieert een onafhankelijke accountant de gerealiseerde EBIT op kosten van de aannemer.</t>
    </r>
  </si>
  <si>
    <t>TN 428357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</si>
</sst>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2]\ #,##0.00"/>
    <numFmt numFmtId="165" formatCode="_ * #,##0.0_ ;_ * \-#,##0.0_ ;_ * &quot;-&quot;??_ ;_ @_ "/>
    <numFmt numFmtId="166" formatCode="_ * #,##0_ ;_ * \-#,##0_ ;_ * &quot;-&quot;??_ ;_ @_ "/>
  </numFmts>
  <fonts count="12" x14ac:knownFonts="1">
    <font>
      <sz val="10"/>
      <color rgb="FF000000"/>
      <name val="Arial"/>
      <scheme val="minor"/>
    </font>
    <font>
      <b/>
      <sz val="10"/>
      <color rgb="FF000000"/>
      <name val="Arial"/>
    </font>
    <font>
      <sz val="10"/>
      <color rgb="FF000000"/>
      <name val="Arial"/>
    </font>
    <font>
      <sz val="10"/>
      <name val="Arial"/>
    </font>
    <font>
      <b/>
      <sz val="10"/>
      <color theme="1"/>
      <name val="Arial"/>
    </font>
    <font>
      <i/>
      <sz val="10"/>
      <color rgb="FF000000"/>
      <name val="Arial"/>
    </font>
    <font>
      <b/>
      <sz val="11"/>
      <color rgb="FF000000"/>
      <name val="Arial"/>
    </font>
    <font>
      <sz val="10"/>
      <color theme="1"/>
      <name val="Arial"/>
    </font>
    <font>
      <sz val="9"/>
      <color theme="1"/>
      <name val="Arial"/>
    </font>
    <font>
      <b/>
      <sz val="12"/>
      <color rgb="FF000000"/>
      <name val="Arial"/>
    </font>
    <font>
      <sz val="10"/>
      <color theme="1"/>
      <name val="Arial"/>
      <family val="2"/>
    </font>
    <font>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rgb="FFFF9900"/>
        <bgColor rgb="FFFF9900"/>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35">
    <xf numFmtId="0" fontId="0" fillId="0" borderId="0" xfId="0" applyFont="1" applyAlignment="1"/>
    <xf numFmtId="0" fontId="1" fillId="0" borderId="0" xfId="0" applyFont="1" applyAlignment="1">
      <alignment vertical="top"/>
    </xf>
    <xf numFmtId="0" fontId="2" fillId="0" borderId="0" xfId="0" applyFont="1" applyAlignment="1">
      <alignment vertical="top"/>
    </xf>
    <xf numFmtId="0" fontId="1" fillId="0" borderId="0" xfId="0" applyFont="1" applyAlignment="1">
      <alignment vertical="top"/>
    </xf>
    <xf numFmtId="14" fontId="2" fillId="0" borderId="0" xfId="0" applyNumberFormat="1" applyFont="1" applyAlignment="1">
      <alignment vertical="top"/>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wrapText="1"/>
    </xf>
    <xf numFmtId="0" fontId="5" fillId="0" borderId="0" xfId="0" applyFont="1" applyAlignment="1">
      <alignment horizontal="left" vertical="top" wrapText="1"/>
    </xf>
    <xf numFmtId="0" fontId="6" fillId="0" borderId="0" xfId="0" applyFont="1" applyAlignment="1">
      <alignment vertical="top"/>
    </xf>
    <xf numFmtId="44" fontId="4" fillId="0" borderId="0" xfId="0" applyNumberFormat="1" applyFont="1" applyAlignment="1">
      <alignment vertical="top"/>
    </xf>
    <xf numFmtId="0" fontId="4" fillId="0" borderId="0" xfId="0" applyFont="1" applyAlignment="1">
      <alignment vertical="top"/>
    </xf>
    <xf numFmtId="0" fontId="2" fillId="3" borderId="0" xfId="0" applyFont="1" applyFill="1" applyAlignment="1">
      <alignment vertical="top" wrapText="1"/>
    </xf>
    <xf numFmtId="0" fontId="7" fillId="0" borderId="0" xfId="0" applyFont="1" applyAlignment="1">
      <alignment vertical="top"/>
    </xf>
    <xf numFmtId="164" fontId="2" fillId="0" borderId="0" xfId="0" applyNumberFormat="1" applyFont="1" applyAlignment="1">
      <alignment vertical="top"/>
    </xf>
    <xf numFmtId="0" fontId="8" fillId="0" borderId="0" xfId="0" applyFont="1" applyAlignment="1">
      <alignment vertical="center" wrapText="1"/>
    </xf>
    <xf numFmtId="164" fontId="2" fillId="0" borderId="0" xfId="0" applyNumberFormat="1" applyFont="1" applyAlignment="1">
      <alignment vertical="top"/>
    </xf>
    <xf numFmtId="0" fontId="7" fillId="0" borderId="0" xfId="0" applyFont="1" applyAlignment="1">
      <alignment vertical="top" wrapText="1"/>
    </xf>
    <xf numFmtId="0" fontId="7" fillId="0" borderId="0" xfId="0" applyFont="1" applyAlignment="1">
      <alignment vertical="top" wrapText="1"/>
    </xf>
    <xf numFmtId="0" fontId="2" fillId="0" borderId="0" xfId="0" applyFont="1" applyAlignment="1">
      <alignment vertical="top" wrapText="1"/>
    </xf>
    <xf numFmtId="0" fontId="7" fillId="0" borderId="0" xfId="0" applyFont="1" applyAlignment="1">
      <alignment vertical="top"/>
    </xf>
    <xf numFmtId="164" fontId="1" fillId="0" borderId="5" xfId="0" applyNumberFormat="1" applyFont="1" applyBorder="1" applyAlignment="1">
      <alignment vertical="top"/>
    </xf>
    <xf numFmtId="44" fontId="2" fillId="0" borderId="0" xfId="0" applyNumberFormat="1" applyFont="1" applyAlignment="1">
      <alignment vertical="top"/>
    </xf>
    <xf numFmtId="0" fontId="2" fillId="0" borderId="0" xfId="0" applyFont="1" applyAlignment="1">
      <alignment vertical="top" wrapText="1"/>
    </xf>
    <xf numFmtId="0" fontId="0" fillId="0" borderId="0" xfId="0" applyFont="1" applyAlignment="1"/>
    <xf numFmtId="44" fontId="2" fillId="0" borderId="0" xfId="0" applyNumberFormat="1" applyFont="1" applyFill="1" applyBorder="1" applyAlignment="1">
      <alignment vertical="top"/>
    </xf>
    <xf numFmtId="0" fontId="10" fillId="0" borderId="0" xfId="0" applyFont="1" applyAlignment="1">
      <alignment vertical="top" wrapText="1"/>
    </xf>
    <xf numFmtId="0" fontId="11" fillId="0" borderId="0" xfId="0" applyFont="1" applyAlignment="1">
      <alignment vertical="top"/>
    </xf>
    <xf numFmtId="0" fontId="2" fillId="2" borderId="1" xfId="0" applyFont="1" applyFill="1" applyBorder="1" applyAlignment="1" applyProtection="1">
      <alignment horizontal="left" vertical="top"/>
      <protection locked="0"/>
    </xf>
    <xf numFmtId="0" fontId="3" fillId="0" borderId="2" xfId="0" applyFont="1" applyBorder="1" applyProtection="1">
      <protection locked="0"/>
    </xf>
    <xf numFmtId="0" fontId="3" fillId="0" borderId="3" xfId="0" applyFont="1" applyBorder="1" applyProtection="1">
      <protection locked="0"/>
    </xf>
    <xf numFmtId="44" fontId="4" fillId="2" borderId="4" xfId="0" applyNumberFormat="1" applyFont="1" applyFill="1" applyBorder="1" applyAlignment="1" applyProtection="1">
      <alignment vertical="top"/>
      <protection locked="0"/>
    </xf>
    <xf numFmtId="165" fontId="2" fillId="2" borderId="4" xfId="0" applyNumberFormat="1" applyFont="1" applyFill="1" applyBorder="1" applyAlignment="1" applyProtection="1">
      <alignment vertical="top"/>
      <protection locked="0"/>
    </xf>
    <xf numFmtId="44" fontId="2" fillId="2" borderId="4" xfId="0" applyNumberFormat="1" applyFont="1" applyFill="1" applyBorder="1" applyAlignment="1" applyProtection="1">
      <alignment vertical="top"/>
      <protection locked="0"/>
    </xf>
    <xf numFmtId="166" fontId="2" fillId="2" borderId="4" xfId="0" applyNumberFormat="1" applyFont="1" applyFill="1" applyBorder="1" applyAlignment="1" applyProtection="1">
      <alignment vertical="top"/>
      <protection locked="0"/>
    </xf>
  </cellXfs>
  <cellStyles count="1">
    <cellStyle name="Standaard" xfId="0" builtinId="0"/>
  </cellStyles>
  <dxfs count="11">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59"/>
  <sheetViews>
    <sheetView tabSelected="1" workbookViewId="0">
      <pane ySplit="1" topLeftCell="A2" activePane="bottomLeft" state="frozen"/>
      <selection pane="bottomLeft" activeCell="K18" sqref="K18"/>
    </sheetView>
  </sheetViews>
  <sheetFormatPr defaultColWidth="12.6328125" defaultRowHeight="15" customHeight="1" x14ac:dyDescent="0.25"/>
  <cols>
    <col min="1" max="1" width="78.08984375" customWidth="1"/>
    <col min="2" max="2" width="13.90625" customWidth="1"/>
    <col min="3" max="3" width="33.453125" customWidth="1"/>
    <col min="4" max="4" width="12.36328125" customWidth="1"/>
    <col min="5" max="5" width="18.90625" customWidth="1"/>
    <col min="6" max="26" width="11.08984375" customWidth="1"/>
  </cols>
  <sheetData>
    <row r="1" spans="1:26" ht="15" customHeight="1" x14ac:dyDescent="0.25">
      <c r="A1" s="1" t="s">
        <v>0</v>
      </c>
      <c r="B1" s="1" t="s">
        <v>1</v>
      </c>
      <c r="C1" s="2"/>
      <c r="D1" s="2"/>
      <c r="E1" s="2"/>
      <c r="F1" s="2"/>
      <c r="G1" s="2"/>
      <c r="H1" s="2"/>
      <c r="I1" s="2"/>
      <c r="J1" s="2"/>
      <c r="K1" s="2"/>
      <c r="L1" s="2"/>
      <c r="M1" s="2"/>
      <c r="N1" s="2"/>
      <c r="O1" s="2"/>
      <c r="P1" s="2"/>
      <c r="Q1" s="2"/>
      <c r="R1" s="2"/>
      <c r="S1" s="2"/>
      <c r="T1" s="2"/>
      <c r="U1" s="2"/>
      <c r="V1" s="2"/>
      <c r="W1" s="2"/>
      <c r="X1" s="2"/>
      <c r="Y1" s="2"/>
      <c r="Z1" s="2"/>
    </row>
    <row r="2" spans="1:26" ht="15" customHeight="1" x14ac:dyDescent="0.25">
      <c r="A2" s="1"/>
      <c r="B2" s="2"/>
      <c r="C2" s="2"/>
      <c r="D2" s="2"/>
      <c r="E2" s="2"/>
      <c r="F2" s="2"/>
      <c r="G2" s="2"/>
      <c r="H2" s="2"/>
      <c r="I2" s="2"/>
      <c r="J2" s="2"/>
      <c r="K2" s="2"/>
      <c r="L2" s="2"/>
      <c r="M2" s="2"/>
      <c r="N2" s="2"/>
      <c r="O2" s="2"/>
      <c r="P2" s="2"/>
      <c r="Q2" s="2"/>
      <c r="R2" s="2"/>
      <c r="S2" s="2"/>
      <c r="T2" s="2"/>
      <c r="U2" s="2"/>
      <c r="V2" s="2"/>
      <c r="W2" s="2"/>
      <c r="X2" s="2"/>
      <c r="Y2" s="2"/>
      <c r="Z2" s="2"/>
    </row>
    <row r="3" spans="1:26" ht="15" customHeight="1" x14ac:dyDescent="0.25">
      <c r="A3" s="3" t="s">
        <v>2</v>
      </c>
      <c r="B3" s="27" t="s">
        <v>50</v>
      </c>
      <c r="C3" s="2"/>
      <c r="D3" s="4"/>
      <c r="E3" s="2"/>
      <c r="F3" s="2"/>
      <c r="G3" s="2"/>
      <c r="H3" s="2"/>
      <c r="I3" s="2"/>
      <c r="J3" s="2"/>
      <c r="K3" s="2"/>
      <c r="L3" s="2"/>
      <c r="M3" s="2"/>
      <c r="N3" s="2"/>
      <c r="O3" s="2"/>
      <c r="P3" s="2"/>
      <c r="Q3" s="2"/>
      <c r="R3" s="2"/>
      <c r="S3" s="2"/>
      <c r="T3" s="2"/>
      <c r="U3" s="2"/>
      <c r="V3" s="2"/>
      <c r="W3" s="2"/>
      <c r="X3" s="2"/>
      <c r="Y3" s="2"/>
      <c r="Z3" s="2"/>
    </row>
    <row r="4" spans="1:26" ht="12.5" x14ac:dyDescent="0.25">
      <c r="A4" s="2"/>
      <c r="B4" s="2"/>
      <c r="C4" s="2"/>
      <c r="D4" s="2"/>
      <c r="E4" s="2"/>
      <c r="F4" s="2"/>
      <c r="G4" s="2"/>
      <c r="H4" s="2"/>
      <c r="I4" s="2"/>
      <c r="J4" s="2"/>
      <c r="K4" s="2"/>
      <c r="L4" s="2"/>
      <c r="M4" s="2"/>
      <c r="N4" s="2"/>
      <c r="O4" s="2"/>
      <c r="P4" s="2"/>
      <c r="Q4" s="2"/>
      <c r="R4" s="2"/>
      <c r="S4" s="2"/>
      <c r="T4" s="2"/>
      <c r="U4" s="2"/>
      <c r="V4" s="2"/>
      <c r="W4" s="2"/>
      <c r="X4" s="2"/>
      <c r="Y4" s="2"/>
      <c r="Z4" s="2"/>
    </row>
    <row r="5" spans="1:26" ht="15" customHeight="1" x14ac:dyDescent="0.25">
      <c r="A5" s="1" t="s">
        <v>3</v>
      </c>
      <c r="B5" s="2"/>
      <c r="C5" s="2"/>
      <c r="D5" s="2"/>
      <c r="E5" s="2"/>
      <c r="F5" s="2"/>
      <c r="G5" s="2"/>
      <c r="H5" s="2"/>
      <c r="I5" s="2"/>
      <c r="J5" s="2"/>
      <c r="K5" s="2"/>
      <c r="L5" s="2"/>
      <c r="M5" s="2"/>
      <c r="N5" s="2"/>
      <c r="O5" s="2"/>
      <c r="P5" s="2"/>
      <c r="Q5" s="2"/>
      <c r="R5" s="2"/>
      <c r="S5" s="2"/>
      <c r="T5" s="2"/>
      <c r="U5" s="2"/>
      <c r="V5" s="2"/>
      <c r="W5" s="2"/>
      <c r="X5" s="2"/>
      <c r="Y5" s="2"/>
      <c r="Z5" s="2"/>
    </row>
    <row r="6" spans="1:26" ht="15" customHeight="1" x14ac:dyDescent="0.25">
      <c r="A6" s="2" t="s">
        <v>4</v>
      </c>
      <c r="B6" s="28"/>
      <c r="C6" s="29"/>
      <c r="D6" s="29"/>
      <c r="E6" s="30"/>
      <c r="F6" s="2"/>
      <c r="G6" s="2"/>
      <c r="H6" s="2"/>
      <c r="I6" s="2"/>
      <c r="J6" s="2"/>
      <c r="K6" s="2"/>
      <c r="L6" s="2"/>
      <c r="M6" s="2"/>
      <c r="N6" s="2"/>
      <c r="O6" s="2"/>
      <c r="P6" s="2"/>
      <c r="Q6" s="2"/>
      <c r="R6" s="2"/>
      <c r="S6" s="2"/>
      <c r="T6" s="2"/>
      <c r="U6" s="2"/>
      <c r="V6" s="2"/>
      <c r="W6" s="2"/>
      <c r="X6" s="2"/>
      <c r="Y6" s="2"/>
      <c r="Z6" s="2"/>
    </row>
    <row r="7" spans="1:26" ht="15" customHeight="1" x14ac:dyDescent="0.25">
      <c r="A7" s="2" t="s">
        <v>5</v>
      </c>
      <c r="B7" s="28"/>
      <c r="C7" s="29"/>
      <c r="D7" s="29"/>
      <c r="E7" s="30"/>
      <c r="F7" s="2"/>
      <c r="G7" s="2"/>
      <c r="H7" s="2"/>
      <c r="I7" s="2"/>
      <c r="J7" s="2"/>
      <c r="K7" s="2"/>
      <c r="L7" s="2"/>
      <c r="M7" s="2"/>
      <c r="N7" s="2"/>
      <c r="O7" s="2"/>
      <c r="P7" s="2"/>
      <c r="Q7" s="2"/>
      <c r="R7" s="2"/>
      <c r="S7" s="2"/>
      <c r="T7" s="2"/>
      <c r="U7" s="2"/>
      <c r="V7" s="2"/>
      <c r="W7" s="2"/>
      <c r="X7" s="2"/>
      <c r="Y7" s="2"/>
      <c r="Z7" s="2"/>
    </row>
    <row r="8" spans="1:26" ht="15" customHeight="1" x14ac:dyDescent="0.25">
      <c r="A8" s="2" t="s">
        <v>6</v>
      </c>
      <c r="B8" s="28"/>
      <c r="C8" s="29"/>
      <c r="D8" s="29"/>
      <c r="E8" s="30"/>
      <c r="F8" s="2"/>
      <c r="G8" s="2"/>
      <c r="H8" s="2"/>
      <c r="I8" s="2"/>
      <c r="J8" s="2"/>
      <c r="K8" s="2"/>
      <c r="L8" s="2"/>
      <c r="M8" s="2"/>
      <c r="N8" s="2"/>
      <c r="O8" s="2"/>
      <c r="P8" s="2"/>
      <c r="Q8" s="2"/>
      <c r="R8" s="2"/>
      <c r="S8" s="2"/>
      <c r="T8" s="2"/>
      <c r="U8" s="2"/>
      <c r="V8" s="2"/>
      <c r="W8" s="2"/>
      <c r="X8" s="2"/>
      <c r="Y8" s="2"/>
      <c r="Z8" s="2"/>
    </row>
    <row r="9" spans="1:26" ht="15" customHeight="1" x14ac:dyDescent="0.25">
      <c r="A9" s="2" t="s">
        <v>7</v>
      </c>
      <c r="B9" s="28"/>
      <c r="C9" s="29"/>
      <c r="D9" s="29"/>
      <c r="E9" s="30"/>
      <c r="F9" s="2"/>
      <c r="G9" s="2"/>
      <c r="H9" s="2"/>
      <c r="I9" s="2"/>
      <c r="J9" s="2"/>
      <c r="K9" s="2"/>
      <c r="L9" s="2"/>
      <c r="M9" s="2"/>
      <c r="N9" s="2"/>
      <c r="O9" s="2"/>
      <c r="P9" s="2"/>
      <c r="Q9" s="2"/>
      <c r="R9" s="2"/>
      <c r="S9" s="2"/>
      <c r="T9" s="2"/>
      <c r="U9" s="2"/>
      <c r="V9" s="2"/>
      <c r="W9" s="2"/>
      <c r="X9" s="2"/>
      <c r="Y9" s="2"/>
      <c r="Z9" s="2"/>
    </row>
    <row r="10" spans="1:26" ht="15" customHeight="1" x14ac:dyDescent="0.25">
      <c r="A10" s="2" t="s">
        <v>8</v>
      </c>
      <c r="B10" s="28"/>
      <c r="C10" s="29"/>
      <c r="D10" s="29"/>
      <c r="E10" s="30"/>
      <c r="F10" s="2"/>
      <c r="G10" s="2"/>
      <c r="H10" s="2"/>
      <c r="I10" s="2"/>
      <c r="J10" s="2"/>
      <c r="K10" s="2"/>
      <c r="L10" s="2"/>
      <c r="M10" s="2"/>
      <c r="N10" s="2"/>
      <c r="O10" s="2"/>
      <c r="P10" s="2"/>
      <c r="Q10" s="2"/>
      <c r="R10" s="2"/>
      <c r="S10" s="2"/>
      <c r="T10" s="2"/>
      <c r="U10" s="2"/>
      <c r="V10" s="2"/>
      <c r="W10" s="2"/>
      <c r="X10" s="2"/>
      <c r="Y10" s="2"/>
      <c r="Z10" s="2"/>
    </row>
    <row r="11" spans="1:26" ht="15" customHeight="1" x14ac:dyDescent="0.25">
      <c r="A11" s="2" t="s">
        <v>9</v>
      </c>
      <c r="B11" s="28"/>
      <c r="C11" s="29"/>
      <c r="D11" s="29"/>
      <c r="E11" s="30"/>
      <c r="F11" s="2"/>
      <c r="G11" s="2"/>
      <c r="H11" s="2"/>
      <c r="I11" s="2"/>
      <c r="J11" s="2"/>
      <c r="K11" s="2"/>
      <c r="L11" s="2"/>
      <c r="M11" s="2"/>
      <c r="N11" s="2"/>
      <c r="O11" s="2"/>
      <c r="P11" s="2"/>
      <c r="Q11" s="2"/>
      <c r="R11" s="2"/>
      <c r="S11" s="2"/>
      <c r="T11" s="2"/>
      <c r="U11" s="2"/>
      <c r="V11" s="2"/>
      <c r="W11" s="2"/>
      <c r="X11" s="2"/>
      <c r="Y11" s="2"/>
      <c r="Z11" s="2"/>
    </row>
    <row r="12" spans="1:26" ht="15" customHeight="1" x14ac:dyDescent="0.25">
      <c r="A12" s="5" t="s">
        <v>10</v>
      </c>
      <c r="B12" s="28"/>
      <c r="C12" s="29"/>
      <c r="D12" s="29"/>
      <c r="E12" s="30"/>
      <c r="F12" s="2"/>
      <c r="G12" s="2"/>
      <c r="H12" s="2"/>
      <c r="I12" s="2"/>
      <c r="J12" s="2"/>
      <c r="K12" s="2"/>
      <c r="L12" s="2"/>
      <c r="M12" s="2"/>
      <c r="N12" s="2"/>
      <c r="O12" s="2"/>
      <c r="P12" s="2"/>
      <c r="Q12" s="2"/>
      <c r="R12" s="2"/>
      <c r="S12" s="2"/>
      <c r="T12" s="2"/>
      <c r="U12" s="2"/>
      <c r="V12" s="2"/>
      <c r="W12" s="2"/>
      <c r="X12" s="2"/>
      <c r="Y12" s="2"/>
      <c r="Z12" s="2"/>
    </row>
    <row r="13" spans="1:26" ht="15" customHeight="1" x14ac:dyDescent="0.25">
      <c r="A13" s="5" t="s">
        <v>11</v>
      </c>
      <c r="B13" s="28"/>
      <c r="C13" s="29"/>
      <c r="D13" s="29"/>
      <c r="E13" s="30"/>
      <c r="F13" s="2"/>
      <c r="G13" s="2"/>
      <c r="H13" s="2"/>
      <c r="I13" s="2"/>
      <c r="J13" s="2"/>
      <c r="K13" s="2"/>
      <c r="L13" s="2"/>
      <c r="M13" s="2"/>
      <c r="N13" s="2"/>
      <c r="O13" s="2"/>
      <c r="P13" s="2"/>
      <c r="Q13" s="2"/>
      <c r="R13" s="2"/>
      <c r="S13" s="2"/>
      <c r="T13" s="2"/>
      <c r="U13" s="2"/>
      <c r="V13" s="2"/>
      <c r="W13" s="2"/>
      <c r="X13" s="2"/>
      <c r="Y13" s="2"/>
      <c r="Z13" s="2"/>
    </row>
    <row r="14" spans="1:26" ht="15" customHeight="1" x14ac:dyDescent="0.25">
      <c r="A14" s="2"/>
      <c r="B14" s="6"/>
      <c r="C14" s="6"/>
      <c r="D14" s="6"/>
      <c r="E14" s="6"/>
      <c r="F14" s="2"/>
      <c r="G14" s="2"/>
      <c r="H14" s="2"/>
      <c r="I14" s="2"/>
      <c r="J14" s="2"/>
      <c r="K14" s="2"/>
      <c r="L14" s="2"/>
      <c r="M14" s="2"/>
      <c r="N14" s="2"/>
      <c r="O14" s="2"/>
      <c r="P14" s="2"/>
      <c r="Q14" s="2"/>
      <c r="R14" s="2"/>
      <c r="S14" s="2"/>
      <c r="T14" s="2"/>
      <c r="U14" s="2"/>
      <c r="V14" s="2"/>
      <c r="W14" s="2"/>
      <c r="X14" s="2"/>
      <c r="Y14" s="2"/>
      <c r="Z14" s="2"/>
    </row>
    <row r="15" spans="1:26" ht="15" customHeight="1" x14ac:dyDescent="0.25">
      <c r="A15" s="1" t="s">
        <v>12</v>
      </c>
      <c r="B15" s="6"/>
      <c r="C15" s="6"/>
      <c r="D15" s="6"/>
      <c r="E15" s="6"/>
      <c r="F15" s="2"/>
      <c r="G15" s="2"/>
      <c r="H15" s="2"/>
      <c r="I15" s="2"/>
      <c r="J15" s="2"/>
      <c r="K15" s="2"/>
      <c r="L15" s="2"/>
      <c r="M15" s="2"/>
      <c r="N15" s="2"/>
      <c r="O15" s="2"/>
      <c r="P15" s="2"/>
      <c r="Q15" s="2"/>
      <c r="R15" s="2"/>
      <c r="S15" s="2"/>
      <c r="T15" s="2"/>
      <c r="U15" s="2"/>
      <c r="V15" s="2"/>
      <c r="W15" s="2"/>
      <c r="X15" s="2"/>
      <c r="Y15" s="2"/>
      <c r="Z15" s="2"/>
    </row>
    <row r="16" spans="1:26" ht="15" customHeight="1" x14ac:dyDescent="0.25">
      <c r="A16" s="5" t="s">
        <v>13</v>
      </c>
      <c r="B16" s="31"/>
      <c r="C16" s="6" t="str">
        <f t="shared" ref="C16:C21" si="0">IF(B16="Nee", "ONGELDIG!", " ")</f>
        <v xml:space="preserve"> </v>
      </c>
      <c r="D16" s="6"/>
      <c r="E16" s="6"/>
      <c r="F16" s="2"/>
      <c r="G16" s="2"/>
      <c r="H16" s="2"/>
      <c r="I16" s="2"/>
      <c r="J16" s="2"/>
      <c r="K16" s="2"/>
      <c r="L16" s="2"/>
      <c r="M16" s="2"/>
      <c r="N16" s="2"/>
      <c r="O16" s="2"/>
      <c r="P16" s="2"/>
      <c r="Q16" s="2"/>
      <c r="R16" s="2"/>
      <c r="S16" s="2"/>
      <c r="T16" s="2"/>
      <c r="U16" s="2"/>
      <c r="V16" s="2"/>
      <c r="W16" s="2"/>
      <c r="X16" s="2"/>
      <c r="Y16" s="2"/>
      <c r="Z16" s="2"/>
    </row>
    <row r="17" spans="1:26" ht="15" customHeight="1" x14ac:dyDescent="0.25">
      <c r="A17" s="5" t="s">
        <v>14</v>
      </c>
      <c r="B17" s="31"/>
      <c r="C17" s="6" t="str">
        <f t="shared" si="0"/>
        <v xml:space="preserve"> </v>
      </c>
      <c r="D17" s="6"/>
      <c r="E17" s="6"/>
      <c r="F17" s="2"/>
      <c r="G17" s="2"/>
      <c r="H17" s="2"/>
      <c r="I17" s="2"/>
      <c r="J17" s="2"/>
      <c r="K17" s="2"/>
      <c r="L17" s="2"/>
      <c r="M17" s="2"/>
      <c r="N17" s="2"/>
      <c r="O17" s="2"/>
      <c r="P17" s="2"/>
      <c r="Q17" s="2"/>
      <c r="R17" s="2"/>
      <c r="S17" s="2"/>
      <c r="T17" s="2"/>
      <c r="U17" s="2"/>
      <c r="V17" s="2"/>
      <c r="W17" s="2"/>
      <c r="X17" s="2"/>
      <c r="Y17" s="2"/>
      <c r="Z17" s="2"/>
    </row>
    <row r="18" spans="1:26" ht="15" customHeight="1" x14ac:dyDescent="0.25">
      <c r="A18" s="5" t="s">
        <v>15</v>
      </c>
      <c r="B18" s="31"/>
      <c r="C18" s="6" t="str">
        <f t="shared" si="0"/>
        <v xml:space="preserve"> </v>
      </c>
      <c r="D18" s="6"/>
      <c r="E18" s="6"/>
      <c r="F18" s="2"/>
      <c r="G18" s="2"/>
      <c r="H18" s="2"/>
      <c r="I18" s="2"/>
      <c r="J18" s="2"/>
      <c r="K18" s="2"/>
      <c r="L18" s="2"/>
      <c r="M18" s="2"/>
      <c r="N18" s="2"/>
      <c r="O18" s="2"/>
      <c r="P18" s="2"/>
      <c r="Q18" s="2"/>
      <c r="R18" s="2"/>
      <c r="S18" s="2"/>
      <c r="T18" s="2"/>
      <c r="U18" s="2"/>
      <c r="V18" s="2"/>
      <c r="W18" s="2"/>
      <c r="X18" s="2"/>
      <c r="Y18" s="2"/>
      <c r="Z18" s="2"/>
    </row>
    <row r="19" spans="1:26" ht="15" customHeight="1" x14ac:dyDescent="0.25">
      <c r="A19" s="5" t="s">
        <v>16</v>
      </c>
      <c r="B19" s="31"/>
      <c r="C19" s="6" t="str">
        <f t="shared" si="0"/>
        <v xml:space="preserve"> </v>
      </c>
      <c r="D19" s="6"/>
      <c r="E19" s="6"/>
      <c r="F19" s="2"/>
      <c r="G19" s="2"/>
      <c r="H19" s="2"/>
      <c r="I19" s="2"/>
      <c r="J19" s="2"/>
      <c r="K19" s="2"/>
      <c r="L19" s="2"/>
      <c r="M19" s="2"/>
      <c r="N19" s="2"/>
      <c r="O19" s="2"/>
      <c r="P19" s="2"/>
      <c r="Q19" s="2"/>
      <c r="R19" s="2"/>
      <c r="S19" s="2"/>
      <c r="T19" s="2"/>
      <c r="U19" s="2"/>
      <c r="V19" s="2"/>
      <c r="W19" s="2"/>
      <c r="X19" s="2"/>
      <c r="Y19" s="2"/>
      <c r="Z19" s="2"/>
    </row>
    <row r="20" spans="1:26" ht="30.75" customHeight="1" x14ac:dyDescent="0.25">
      <c r="A20" s="7" t="s">
        <v>17</v>
      </c>
      <c r="B20" s="31"/>
      <c r="C20" s="6" t="str">
        <f t="shared" si="0"/>
        <v xml:space="preserve"> </v>
      </c>
      <c r="D20" s="6"/>
      <c r="E20" s="6"/>
      <c r="F20" s="2"/>
      <c r="G20" s="2"/>
      <c r="H20" s="2"/>
      <c r="I20" s="2"/>
      <c r="J20" s="2"/>
      <c r="K20" s="2"/>
      <c r="L20" s="2"/>
      <c r="M20" s="2"/>
      <c r="N20" s="2"/>
      <c r="O20" s="2"/>
      <c r="P20" s="2"/>
      <c r="Q20" s="2"/>
      <c r="R20" s="2"/>
      <c r="S20" s="2"/>
      <c r="T20" s="2"/>
      <c r="U20" s="2"/>
      <c r="V20" s="2"/>
      <c r="W20" s="2"/>
      <c r="X20" s="2"/>
      <c r="Y20" s="2"/>
      <c r="Z20" s="2"/>
    </row>
    <row r="21" spans="1:26" ht="55.5" customHeight="1" x14ac:dyDescent="0.25">
      <c r="A21" s="7" t="s">
        <v>18</v>
      </c>
      <c r="B21" s="31"/>
      <c r="C21" s="6" t="str">
        <f t="shared" si="0"/>
        <v xml:space="preserve"> </v>
      </c>
      <c r="D21" s="6"/>
      <c r="E21" s="6"/>
      <c r="F21" s="2"/>
      <c r="G21" s="2"/>
      <c r="H21" s="2"/>
      <c r="I21" s="2"/>
      <c r="J21" s="2"/>
      <c r="K21" s="2"/>
      <c r="L21" s="2"/>
      <c r="M21" s="2"/>
      <c r="N21" s="2"/>
      <c r="O21" s="2"/>
      <c r="P21" s="2"/>
      <c r="Q21" s="2"/>
      <c r="R21" s="2"/>
      <c r="S21" s="2"/>
      <c r="T21" s="2"/>
      <c r="U21" s="2"/>
      <c r="V21" s="2"/>
      <c r="W21" s="2"/>
      <c r="X21" s="2"/>
      <c r="Y21" s="2"/>
      <c r="Z21" s="2"/>
    </row>
    <row r="22" spans="1:26" ht="46.5" customHeight="1" x14ac:dyDescent="0.25">
      <c r="A22" s="7" t="s">
        <v>19</v>
      </c>
      <c r="B22" s="31"/>
      <c r="C22" s="8" t="s">
        <v>20</v>
      </c>
      <c r="D22" s="6"/>
      <c r="E22" s="6"/>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6"/>
      <c r="C23" s="6"/>
      <c r="D23" s="6"/>
      <c r="E23" s="6"/>
      <c r="F23" s="2"/>
      <c r="G23" s="2"/>
      <c r="H23" s="2"/>
      <c r="I23" s="2"/>
      <c r="J23" s="2"/>
      <c r="K23" s="2"/>
      <c r="L23" s="2"/>
      <c r="M23" s="2"/>
      <c r="N23" s="2"/>
      <c r="O23" s="2"/>
      <c r="P23" s="2"/>
      <c r="Q23" s="2"/>
      <c r="R23" s="2"/>
      <c r="S23" s="2"/>
      <c r="T23" s="2"/>
      <c r="U23" s="2"/>
      <c r="V23" s="2"/>
      <c r="W23" s="2"/>
      <c r="X23" s="2"/>
      <c r="Y23" s="2"/>
      <c r="Z23" s="2"/>
    </row>
    <row r="24" spans="1:26" ht="15.75" customHeight="1" x14ac:dyDescent="0.25">
      <c r="A24" s="9" t="s">
        <v>21</v>
      </c>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10" t="s">
        <v>22</v>
      </c>
      <c r="C25" s="11" t="s">
        <v>23</v>
      </c>
      <c r="D25" s="11" t="s">
        <v>24</v>
      </c>
      <c r="E25" s="11" t="s">
        <v>25</v>
      </c>
      <c r="F25" s="2"/>
      <c r="G25" s="2"/>
      <c r="H25" s="2"/>
      <c r="I25" s="2"/>
      <c r="J25" s="2"/>
      <c r="K25" s="2"/>
      <c r="L25" s="2"/>
      <c r="M25" s="2"/>
      <c r="N25" s="2"/>
      <c r="O25" s="2"/>
      <c r="P25" s="2"/>
      <c r="Q25" s="2"/>
      <c r="R25" s="2"/>
      <c r="S25" s="2"/>
      <c r="T25" s="2"/>
      <c r="U25" s="2"/>
      <c r="V25" s="2"/>
      <c r="W25" s="2"/>
      <c r="X25" s="2"/>
      <c r="Y25" s="2"/>
      <c r="Z25" s="2"/>
    </row>
    <row r="26" spans="1:26" ht="79.5" customHeight="1" x14ac:dyDescent="0.25">
      <c r="A26" s="12" t="s">
        <v>26</v>
      </c>
      <c r="B26" s="25"/>
      <c r="C26" s="13"/>
      <c r="D26" s="13"/>
      <c r="E26" s="14">
        <v>800000</v>
      </c>
      <c r="F26" s="2"/>
      <c r="G26" s="2"/>
      <c r="H26" s="2"/>
      <c r="I26" s="2"/>
      <c r="J26" s="2"/>
      <c r="K26" s="2"/>
      <c r="L26" s="2"/>
      <c r="M26" s="2"/>
      <c r="N26" s="2"/>
      <c r="O26" s="2"/>
      <c r="P26" s="2"/>
      <c r="Q26" s="2"/>
      <c r="R26" s="2"/>
      <c r="S26" s="2"/>
      <c r="T26" s="2"/>
      <c r="U26" s="2"/>
      <c r="V26" s="2"/>
      <c r="W26" s="2"/>
      <c r="X26" s="2"/>
      <c r="Y26" s="2"/>
      <c r="Z26" s="2"/>
    </row>
    <row r="27" spans="1:26" ht="91.5" customHeight="1" x14ac:dyDescent="0.25">
      <c r="A27" s="15" t="s">
        <v>27</v>
      </c>
      <c r="B27" s="13"/>
      <c r="C27" s="13"/>
      <c r="D27" s="13"/>
      <c r="E27" s="13"/>
      <c r="F27" s="13"/>
      <c r="G27" s="2"/>
      <c r="H27" s="2"/>
      <c r="I27" s="2"/>
      <c r="J27" s="2"/>
      <c r="K27" s="2"/>
      <c r="L27" s="2"/>
      <c r="M27" s="2"/>
      <c r="N27" s="2"/>
      <c r="O27" s="2"/>
      <c r="P27" s="2"/>
      <c r="Q27" s="2"/>
      <c r="R27" s="2"/>
      <c r="S27" s="2"/>
      <c r="T27" s="2"/>
      <c r="U27" s="2"/>
      <c r="V27" s="2"/>
      <c r="W27" s="2"/>
      <c r="X27" s="2"/>
      <c r="Y27" s="2"/>
      <c r="Z27" s="2"/>
    </row>
    <row r="28" spans="1:26" ht="15.75" customHeight="1" x14ac:dyDescent="0.25">
      <c r="A28" s="13"/>
      <c r="B28" s="13"/>
      <c r="C28" s="13"/>
      <c r="D28" s="13"/>
      <c r="E28" s="13"/>
      <c r="F28" s="13"/>
      <c r="G28" s="2"/>
      <c r="H28" s="2"/>
      <c r="I28" s="2"/>
      <c r="J28" s="2"/>
      <c r="K28" s="2"/>
      <c r="L28" s="2"/>
      <c r="M28" s="2"/>
      <c r="N28" s="2"/>
      <c r="O28" s="2"/>
      <c r="P28" s="2"/>
      <c r="Q28" s="2"/>
      <c r="R28" s="2"/>
      <c r="S28" s="2"/>
      <c r="T28" s="2"/>
      <c r="U28" s="2"/>
      <c r="V28" s="2"/>
      <c r="W28" s="2"/>
      <c r="X28" s="2"/>
      <c r="Y28" s="2"/>
      <c r="Z28" s="2"/>
    </row>
    <row r="29" spans="1:26" ht="21" customHeight="1" x14ac:dyDescent="0.25">
      <c r="A29" s="9" t="s">
        <v>28</v>
      </c>
      <c r="B29" s="13"/>
      <c r="C29" s="13"/>
      <c r="D29" s="13"/>
      <c r="E29" s="16"/>
      <c r="F29" s="2"/>
      <c r="G29" s="2"/>
      <c r="H29" s="2"/>
      <c r="I29" s="2"/>
      <c r="J29" s="2"/>
      <c r="K29" s="2"/>
      <c r="L29" s="2"/>
      <c r="M29" s="2"/>
      <c r="N29" s="2"/>
      <c r="O29" s="2"/>
      <c r="P29" s="2"/>
      <c r="Q29" s="2"/>
      <c r="R29" s="2"/>
      <c r="S29" s="2"/>
      <c r="T29" s="2"/>
      <c r="U29" s="2"/>
      <c r="V29" s="2"/>
      <c r="W29" s="2"/>
      <c r="X29" s="2"/>
      <c r="Y29" s="2"/>
      <c r="Z29" s="2"/>
    </row>
    <row r="30" spans="1:26" ht="102.75" customHeight="1" x14ac:dyDescent="0.25">
      <c r="A30" s="26" t="s">
        <v>49</v>
      </c>
      <c r="B30" s="32"/>
      <c r="C30" s="7" t="s">
        <v>29</v>
      </c>
      <c r="D30" s="13"/>
      <c r="E30" s="16">
        <f>(IF(B30&lt;2.01,0,((B30-2)*100000)))</f>
        <v>0</v>
      </c>
      <c r="F30" s="2"/>
      <c r="G30" s="2"/>
      <c r="H30" s="2"/>
      <c r="I30" s="2"/>
      <c r="J30" s="2"/>
      <c r="K30" s="2"/>
      <c r="L30" s="2"/>
      <c r="M30" s="2"/>
      <c r="N30" s="2"/>
      <c r="O30" s="2"/>
      <c r="P30" s="2"/>
      <c r="Q30" s="2"/>
      <c r="R30" s="2"/>
      <c r="S30" s="2"/>
      <c r="T30" s="2"/>
      <c r="U30" s="2"/>
      <c r="V30" s="2"/>
      <c r="W30" s="2"/>
      <c r="X30" s="2"/>
      <c r="Y30" s="2"/>
      <c r="Z30" s="2"/>
    </row>
    <row r="31" spans="1:26" ht="43.5" customHeight="1" x14ac:dyDescent="0.25">
      <c r="A31" s="17" t="s">
        <v>30</v>
      </c>
      <c r="B31" s="33"/>
      <c r="C31" s="7" t="s">
        <v>31</v>
      </c>
      <c r="D31" s="13"/>
      <c r="E31" s="16">
        <f>B31*-50</f>
        <v>0</v>
      </c>
      <c r="F31" s="2"/>
      <c r="G31" s="2"/>
      <c r="H31" s="2"/>
      <c r="I31" s="2"/>
      <c r="J31" s="2"/>
      <c r="K31" s="2"/>
      <c r="L31" s="2"/>
      <c r="M31" s="2"/>
      <c r="N31" s="2"/>
      <c r="O31" s="2"/>
      <c r="P31" s="2"/>
      <c r="Q31" s="2"/>
      <c r="R31" s="2"/>
      <c r="S31" s="2"/>
      <c r="T31" s="2"/>
      <c r="U31" s="2"/>
      <c r="V31" s="2"/>
      <c r="W31" s="2"/>
      <c r="X31" s="2"/>
      <c r="Y31" s="2"/>
      <c r="Z31" s="2"/>
    </row>
    <row r="32" spans="1:26" ht="34.5" customHeight="1" x14ac:dyDescent="0.25">
      <c r="A32" s="18" t="s">
        <v>32</v>
      </c>
      <c r="B32" s="31"/>
      <c r="C32" s="7" t="s">
        <v>33</v>
      </c>
      <c r="D32" s="13"/>
      <c r="E32" s="16">
        <f>IF(B32="nee",250000,0)</f>
        <v>0</v>
      </c>
      <c r="F32" s="2"/>
      <c r="G32" s="2"/>
      <c r="H32" s="2"/>
      <c r="I32" s="2"/>
      <c r="J32" s="2"/>
      <c r="K32" s="2"/>
      <c r="L32" s="2"/>
      <c r="M32" s="2"/>
      <c r="N32" s="2"/>
      <c r="O32" s="2"/>
      <c r="P32" s="2"/>
      <c r="Q32" s="2"/>
      <c r="R32" s="2"/>
      <c r="S32" s="2"/>
      <c r="T32" s="2"/>
      <c r="U32" s="2"/>
      <c r="V32" s="2"/>
      <c r="W32" s="2"/>
      <c r="X32" s="2"/>
      <c r="Y32" s="2"/>
      <c r="Z32" s="2"/>
    </row>
    <row r="33" spans="1:26" ht="34.5" customHeight="1" x14ac:dyDescent="0.25">
      <c r="A33" s="18" t="s">
        <v>34</v>
      </c>
      <c r="B33" s="34"/>
      <c r="C33" s="7" t="s">
        <v>35</v>
      </c>
      <c r="D33" s="13"/>
      <c r="E33" s="16">
        <f>B33*-15000</f>
        <v>0</v>
      </c>
      <c r="F33" s="2"/>
      <c r="G33" s="2"/>
      <c r="H33" s="2"/>
      <c r="I33" s="2"/>
      <c r="J33" s="2"/>
      <c r="K33" s="2"/>
      <c r="L33" s="2"/>
      <c r="M33" s="2"/>
      <c r="N33" s="2"/>
      <c r="O33" s="2"/>
      <c r="P33" s="2"/>
      <c r="Q33" s="2"/>
      <c r="R33" s="2"/>
      <c r="S33" s="2"/>
      <c r="T33" s="2"/>
      <c r="U33" s="2"/>
      <c r="V33" s="2"/>
      <c r="W33" s="2"/>
      <c r="X33" s="2"/>
      <c r="Y33" s="2"/>
      <c r="Z33" s="2"/>
    </row>
    <row r="34" spans="1:26" ht="34.5" customHeight="1" x14ac:dyDescent="0.25">
      <c r="A34" s="18" t="s">
        <v>36</v>
      </c>
      <c r="B34" s="31"/>
      <c r="C34" s="7" t="s">
        <v>37</v>
      </c>
      <c r="D34" s="13"/>
      <c r="E34" s="16">
        <f>IF(B34="Ja",-75000,0)</f>
        <v>0</v>
      </c>
      <c r="F34" s="2"/>
      <c r="G34" s="2"/>
      <c r="H34" s="2"/>
      <c r="I34" s="2"/>
      <c r="J34" s="2"/>
      <c r="K34" s="2"/>
      <c r="L34" s="2"/>
      <c r="M34" s="2"/>
      <c r="N34" s="2"/>
      <c r="O34" s="2"/>
      <c r="P34" s="2"/>
      <c r="Q34" s="2"/>
      <c r="R34" s="2"/>
      <c r="S34" s="2"/>
      <c r="T34" s="2"/>
      <c r="U34" s="2"/>
      <c r="V34" s="2"/>
      <c r="W34" s="2"/>
      <c r="X34" s="2"/>
      <c r="Y34" s="2"/>
      <c r="Z34" s="2"/>
    </row>
    <row r="35" spans="1:26" ht="34.5" customHeight="1" x14ac:dyDescent="0.25">
      <c r="A35" s="19" t="s">
        <v>38</v>
      </c>
      <c r="B35" s="32"/>
      <c r="C35" s="19" t="s">
        <v>39</v>
      </c>
      <c r="D35" s="13"/>
      <c r="E35" s="16">
        <f>B35*500</f>
        <v>0</v>
      </c>
      <c r="F35" s="2"/>
      <c r="G35" s="2"/>
      <c r="H35" s="2"/>
      <c r="I35" s="2"/>
      <c r="J35" s="2"/>
      <c r="K35" s="2"/>
      <c r="L35" s="2"/>
      <c r="M35" s="2"/>
      <c r="N35" s="2"/>
      <c r="O35" s="2"/>
      <c r="P35" s="2"/>
      <c r="Q35" s="2"/>
      <c r="R35" s="2"/>
      <c r="S35" s="2"/>
      <c r="T35" s="2"/>
      <c r="U35" s="2"/>
      <c r="V35" s="2"/>
      <c r="W35" s="2"/>
      <c r="X35" s="2"/>
      <c r="Y35" s="2"/>
      <c r="Z35" s="2"/>
    </row>
    <row r="36" spans="1:26" ht="18.75" customHeight="1" x14ac:dyDescent="0.25">
      <c r="A36" s="13" t="s">
        <v>40</v>
      </c>
      <c r="B36" s="31"/>
      <c r="C36" s="20" t="s">
        <v>41</v>
      </c>
      <c r="D36" s="13"/>
      <c r="E36" s="16">
        <f>IF(B36="Ja",-75000,0)</f>
        <v>0</v>
      </c>
      <c r="F36" s="2"/>
      <c r="G36" s="2"/>
      <c r="H36" s="2"/>
      <c r="I36" s="2"/>
      <c r="J36" s="2"/>
      <c r="K36" s="2"/>
      <c r="L36" s="2"/>
      <c r="M36" s="2"/>
      <c r="N36" s="2"/>
      <c r="O36" s="2"/>
      <c r="P36" s="2"/>
      <c r="Q36" s="2"/>
      <c r="R36" s="2"/>
      <c r="S36" s="2"/>
      <c r="T36" s="2"/>
      <c r="U36" s="2"/>
      <c r="V36" s="2"/>
      <c r="W36" s="2"/>
      <c r="X36" s="2"/>
      <c r="Y36" s="2"/>
      <c r="Z36" s="2"/>
    </row>
    <row r="37" spans="1:26" ht="18.75" customHeight="1" x14ac:dyDescent="0.25">
      <c r="A37" s="13" t="s">
        <v>42</v>
      </c>
      <c r="B37" s="31"/>
      <c r="C37" s="13" t="s">
        <v>43</v>
      </c>
      <c r="D37" s="13"/>
      <c r="E37" s="16">
        <f>IF(B37="Ja",-50000,0)</f>
        <v>0</v>
      </c>
      <c r="F37" s="2"/>
      <c r="G37" s="2"/>
      <c r="H37" s="2"/>
      <c r="I37" s="2"/>
      <c r="J37" s="2"/>
      <c r="K37" s="2"/>
      <c r="L37" s="2"/>
      <c r="M37" s="2"/>
      <c r="N37" s="2"/>
      <c r="O37" s="2"/>
      <c r="P37" s="2"/>
      <c r="Q37" s="2"/>
      <c r="R37" s="2"/>
      <c r="S37" s="2"/>
      <c r="T37" s="2"/>
      <c r="U37" s="2"/>
      <c r="V37" s="2"/>
      <c r="W37" s="2"/>
      <c r="X37" s="2"/>
      <c r="Y37" s="2"/>
      <c r="Z37" s="2"/>
    </row>
    <row r="38" spans="1:26" ht="18.75" customHeight="1" x14ac:dyDescent="0.25">
      <c r="A38" s="13" t="s">
        <v>44</v>
      </c>
      <c r="B38" s="31"/>
      <c r="C38" s="20" t="s">
        <v>43</v>
      </c>
      <c r="D38" s="13"/>
      <c r="E38" s="16">
        <f>IF(B38="Ja",-50000,0)</f>
        <v>0</v>
      </c>
      <c r="F38" s="2"/>
      <c r="G38" s="2"/>
      <c r="H38" s="2"/>
      <c r="I38" s="2"/>
      <c r="J38" s="2"/>
      <c r="K38" s="2"/>
      <c r="L38" s="2"/>
      <c r="M38" s="2"/>
      <c r="N38" s="2"/>
      <c r="O38" s="2"/>
      <c r="P38" s="2"/>
      <c r="Q38" s="2"/>
      <c r="R38" s="2"/>
      <c r="S38" s="2"/>
      <c r="T38" s="2"/>
      <c r="U38" s="2"/>
      <c r="V38" s="2"/>
      <c r="W38" s="2"/>
      <c r="X38" s="2"/>
      <c r="Y38" s="2"/>
      <c r="Z38" s="2"/>
    </row>
    <row r="39" spans="1:26" ht="35.25" customHeight="1" x14ac:dyDescent="0.25">
      <c r="A39" s="18" t="s">
        <v>45</v>
      </c>
      <c r="B39" s="32"/>
      <c r="C39" s="20" t="s">
        <v>46</v>
      </c>
      <c r="D39" s="13"/>
      <c r="E39" s="16">
        <f>(B39-2)*-210000</f>
        <v>420000</v>
      </c>
      <c r="F39" s="2"/>
      <c r="G39" s="2"/>
      <c r="H39" s="2"/>
      <c r="I39" s="2"/>
      <c r="J39" s="2"/>
      <c r="K39" s="2"/>
      <c r="L39" s="2"/>
      <c r="M39" s="2"/>
      <c r="N39" s="2"/>
      <c r="O39" s="2"/>
      <c r="P39" s="2"/>
      <c r="Q39" s="2"/>
      <c r="R39" s="2"/>
      <c r="S39" s="2"/>
      <c r="T39" s="2"/>
      <c r="U39" s="2"/>
      <c r="V39" s="2"/>
      <c r="W39" s="2"/>
      <c r="X39" s="2"/>
      <c r="Y39" s="2"/>
      <c r="Z39" s="2"/>
    </row>
    <row r="40" spans="1:26" ht="18.75" customHeight="1" x14ac:dyDescent="0.25">
      <c r="A40" s="13"/>
      <c r="B40" s="13"/>
      <c r="C40" s="13"/>
      <c r="D40" s="13"/>
      <c r="E40" s="16"/>
      <c r="F40" s="2"/>
      <c r="G40" s="2"/>
      <c r="H40" s="2"/>
      <c r="I40" s="2"/>
      <c r="J40" s="2"/>
      <c r="K40" s="2"/>
      <c r="L40" s="2"/>
      <c r="M40" s="2"/>
      <c r="N40" s="2"/>
      <c r="O40" s="2"/>
      <c r="P40" s="2"/>
      <c r="Q40" s="2"/>
      <c r="R40" s="2"/>
      <c r="S40" s="2"/>
      <c r="T40" s="2"/>
      <c r="U40" s="2"/>
      <c r="V40" s="2"/>
      <c r="W40" s="2"/>
      <c r="X40" s="2"/>
      <c r="Y40" s="2"/>
      <c r="Z40" s="2"/>
    </row>
    <row r="41" spans="1:26" ht="15" customHeight="1" x14ac:dyDescent="0.25">
      <c r="A41" s="11" t="s">
        <v>47</v>
      </c>
      <c r="B41" s="13"/>
      <c r="C41" s="13"/>
      <c r="D41" s="13"/>
      <c r="E41" s="21">
        <f>SUM(E26:E40)</f>
        <v>1220000</v>
      </c>
      <c r="F41" s="2"/>
      <c r="G41" s="2"/>
      <c r="H41" s="2"/>
      <c r="I41" s="2"/>
      <c r="J41" s="2"/>
      <c r="K41" s="2"/>
      <c r="L41" s="2"/>
      <c r="M41" s="2"/>
      <c r="N41" s="2"/>
      <c r="O41" s="2"/>
      <c r="P41" s="2"/>
      <c r="Q41" s="2"/>
      <c r="R41" s="2"/>
      <c r="S41" s="2"/>
      <c r="T41" s="2"/>
      <c r="U41" s="2"/>
      <c r="V41" s="2"/>
      <c r="W41" s="2"/>
      <c r="X41" s="2"/>
      <c r="Y41" s="2"/>
      <c r="Z41" s="2"/>
    </row>
    <row r="42" spans="1:26" ht="15" customHeight="1" x14ac:dyDescent="0.25">
      <c r="A42" s="13"/>
      <c r="B42" s="10"/>
      <c r="C42" s="13"/>
      <c r="D42" s="2"/>
      <c r="E42" s="16"/>
      <c r="F42" s="2"/>
      <c r="G42" s="2"/>
      <c r="H42" s="2"/>
      <c r="I42" s="2"/>
      <c r="J42" s="2"/>
      <c r="K42" s="2"/>
      <c r="L42" s="2"/>
      <c r="M42" s="2"/>
      <c r="N42" s="2"/>
      <c r="O42" s="2"/>
      <c r="P42" s="2"/>
      <c r="Q42" s="2"/>
      <c r="R42" s="2"/>
      <c r="S42" s="2"/>
      <c r="T42" s="2"/>
      <c r="U42" s="2"/>
      <c r="V42" s="2"/>
      <c r="W42" s="2"/>
      <c r="X42" s="2"/>
      <c r="Y42" s="2"/>
      <c r="Z42" s="2"/>
    </row>
    <row r="43" spans="1:26" ht="203.25" customHeight="1" x14ac:dyDescent="0.25">
      <c r="A43" s="23" t="s">
        <v>48</v>
      </c>
      <c r="B43" s="24"/>
      <c r="C43" s="24"/>
      <c r="D43" s="24"/>
      <c r="E43" s="24"/>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sheetData>
  <sheetProtection algorithmName="SHA-512" hashValue="bT1HWkMObNn9RrA9vf8G1NrK6QF397CL6ClSng2rsav8rg6jiDBu6xyyfIl/mxn5+zB2L2Yn/TlZIL6AD2CXoA==" saltValue="GNGm5wRfrruiztjFU3p8EA==" spinCount="100000" sheet="1" objects="1" scenarios="1"/>
  <mergeCells count="9">
    <mergeCell ref="B13:E13"/>
    <mergeCell ref="A43:E43"/>
    <mergeCell ref="B6:E6"/>
    <mergeCell ref="B7:E7"/>
    <mergeCell ref="B8:E8"/>
    <mergeCell ref="B9:E9"/>
    <mergeCell ref="B10:E10"/>
    <mergeCell ref="B11:E11"/>
    <mergeCell ref="B12:E12"/>
  </mergeCells>
  <conditionalFormatting sqref="B16:B18 B20">
    <cfRule type="colorScale" priority="1">
      <colorScale>
        <cfvo type="formula" val="&quot;Ja&quot;"/>
        <cfvo type="max"/>
        <color theme="7"/>
        <color rgb="FFFF0000"/>
      </colorScale>
    </cfRule>
  </conditionalFormatting>
  <conditionalFormatting sqref="B16:B18 B20:B22">
    <cfRule type="containsText" dxfId="10" priority="2" operator="containsText" text="Nee">
      <formula>NOT(ISERROR(SEARCH(("Nee"),(B16))))</formula>
    </cfRule>
  </conditionalFormatting>
  <conditionalFormatting sqref="B16:B18 B20:B22">
    <cfRule type="containsText" dxfId="9" priority="3" operator="containsText" text="Ja">
      <formula>NOT(ISERROR(SEARCH(("Ja"),(B16))))</formula>
    </cfRule>
  </conditionalFormatting>
  <conditionalFormatting sqref="B21:B22">
    <cfRule type="colorScale" priority="4">
      <colorScale>
        <cfvo type="formula" val="&quot;Ja&quot;"/>
        <cfvo type="max"/>
        <color theme="7"/>
        <color rgb="FFFF0000"/>
      </colorScale>
    </cfRule>
  </conditionalFormatting>
  <conditionalFormatting sqref="B37:B38">
    <cfRule type="containsText" dxfId="8" priority="5" operator="containsText" text="Ja">
      <formula>NOT(ISERROR(SEARCH(("Ja"),(B37))))</formula>
    </cfRule>
  </conditionalFormatting>
  <conditionalFormatting sqref="B37:B38">
    <cfRule type="colorScale" priority="6">
      <colorScale>
        <cfvo type="formula" val="&quot;Ja&quot;"/>
        <cfvo type="max"/>
        <color theme="7"/>
        <color rgb="FFFF0000"/>
      </colorScale>
    </cfRule>
  </conditionalFormatting>
  <conditionalFormatting sqref="C16:C22">
    <cfRule type="containsText" dxfId="7" priority="7" operator="containsText" text="ONGELDIG">
      <formula>NOT(ISERROR(SEARCH(("ONGELDIG"),(C16))))</formula>
    </cfRule>
  </conditionalFormatting>
  <conditionalFormatting sqref="B32">
    <cfRule type="containsText" dxfId="6" priority="8" operator="containsText" text="Nee">
      <formula>NOT(ISERROR(SEARCH(("Nee"),(B32))))</formula>
    </cfRule>
  </conditionalFormatting>
  <conditionalFormatting sqref="B32">
    <cfRule type="containsText" dxfId="5" priority="9" operator="containsText" text="Ja">
      <formula>NOT(ISERROR(SEARCH(("Ja"),(B32))))</formula>
    </cfRule>
  </conditionalFormatting>
  <conditionalFormatting sqref="B32">
    <cfRule type="colorScale" priority="10">
      <colorScale>
        <cfvo type="formula" val="&quot;Ja&quot;"/>
        <cfvo type="max"/>
        <color theme="7"/>
        <color rgb="FFFF0000"/>
      </colorScale>
    </cfRule>
  </conditionalFormatting>
  <conditionalFormatting sqref="B34">
    <cfRule type="containsText" dxfId="4" priority="11" operator="containsText" text="Ja">
      <formula>NOT(ISERROR(SEARCH(("Ja"),(B34))))</formula>
    </cfRule>
  </conditionalFormatting>
  <conditionalFormatting sqref="B34">
    <cfRule type="colorScale" priority="12">
      <colorScale>
        <cfvo type="formula" val="&quot;Ja&quot;"/>
        <cfvo type="max"/>
        <color theme="7"/>
        <color rgb="FFFF0000"/>
      </colorScale>
    </cfRule>
  </conditionalFormatting>
  <conditionalFormatting sqref="B36:B38">
    <cfRule type="containsText" dxfId="3" priority="13" operator="containsText" text="Ja">
      <formula>NOT(ISERROR(SEARCH(("Ja"),(B36))))</formula>
    </cfRule>
  </conditionalFormatting>
  <conditionalFormatting sqref="B36:B38">
    <cfRule type="colorScale" priority="14">
      <colorScale>
        <cfvo type="formula" val="&quot;Ja&quot;"/>
        <cfvo type="max"/>
        <color theme="7"/>
        <color rgb="FFFF0000"/>
      </colorScale>
    </cfRule>
  </conditionalFormatting>
  <conditionalFormatting sqref="B19">
    <cfRule type="colorScale" priority="15">
      <colorScale>
        <cfvo type="formula" val="&quot;Ja&quot;"/>
        <cfvo type="max"/>
        <color theme="7"/>
        <color rgb="FFFF0000"/>
      </colorScale>
    </cfRule>
  </conditionalFormatting>
  <conditionalFormatting sqref="B19">
    <cfRule type="containsText" dxfId="2" priority="16" operator="containsText" text="Nee">
      <formula>NOT(ISERROR(SEARCH(("Nee"),(B19))))</formula>
    </cfRule>
  </conditionalFormatting>
  <conditionalFormatting sqref="B19">
    <cfRule type="containsText" dxfId="1" priority="17" operator="containsText" text="Ja">
      <formula>NOT(ISERROR(SEARCH(("Ja"),(B19))))</formula>
    </cfRule>
  </conditionalFormatting>
  <conditionalFormatting sqref="B38">
    <cfRule type="containsText" dxfId="0" priority="18" operator="containsText" text="Ja">
      <formula>NOT(ISERROR(SEARCH(("Ja"),(B38))))</formula>
    </cfRule>
  </conditionalFormatting>
  <conditionalFormatting sqref="B38">
    <cfRule type="colorScale" priority="19">
      <colorScale>
        <cfvo type="formula" val="&quot;Ja&quot;"/>
        <cfvo type="max"/>
        <color theme="7"/>
        <color rgb="FFFF0000"/>
      </colorScale>
    </cfRule>
  </conditionalFormatting>
  <dataValidations count="5">
    <dataValidation type="decimal" allowBlank="1" showErrorMessage="1" sqref="B30" xr:uid="{00000000-0002-0000-0000-000000000000}">
      <formula1>0</formula1>
      <formula2>10</formula2>
    </dataValidation>
    <dataValidation type="decimal" allowBlank="1" showErrorMessage="1" sqref="B39" xr:uid="{00000000-0002-0000-0000-000001000000}">
      <formula1>2</formula1>
      <formula2>3.8</formula2>
    </dataValidation>
    <dataValidation type="decimal" operator="greaterThan" allowBlank="1" showErrorMessage="1" sqref="B26 B31 B35" xr:uid="{00000000-0002-0000-0000-000002000000}">
      <formula1>0</formula1>
    </dataValidation>
    <dataValidation type="decimal" allowBlank="1" showErrorMessage="1" sqref="B33" xr:uid="{00000000-0002-0000-0000-000003000000}">
      <formula1>0</formula1>
      <formula2>5</formula2>
    </dataValidation>
    <dataValidation type="list" allowBlank="1" showErrorMessage="1" sqref="B16:B22 B32 B34 B36:B38" xr:uid="{00000000-0002-0000-0000-000004000000}">
      <formula1>"Ja,Nee"</formula1>
    </dataValidation>
  </dataValidations>
  <pageMargins left="0.7" right="0.7" top="0.75" bottom="0.75"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offerte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Gertjan de Jong</cp:lastModifiedBy>
  <dcterms:created xsi:type="dcterms:W3CDTF">2022-07-27T14:24:51Z</dcterms:created>
  <dcterms:modified xsi:type="dcterms:W3CDTF">2023-09-07T11:39:57Z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0x01010005B2AD9F96DC61468FD43964FE980419</vt:lpwstr>
  </property>
  <property fmtid="{D5CDD505-2E9C-101B-9397-08002B2CF9AE}" pid="3" name="MediaServiceImageTags">
    <vt:lpwstr/>
  </property>
</Properties>
</file>