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WI-AanbestedingSchuldhulpverlening-Project/Gedeelde documenten/General/Aanbestedingsdocumenten/Bijlagen/"/>
    </mc:Choice>
  </mc:AlternateContent>
  <xr:revisionPtr revIDLastSave="161" documentId="8_{91EE3E19-3498-478F-BD69-C04D7ADF117A}" xr6:coauthVersionLast="47" xr6:coauthVersionMax="47" xr10:uidLastSave="{85D227DC-F6B6-4241-B0DE-18731C0EEA23}"/>
  <bookViews>
    <workbookView xWindow="28680" yWindow="-120" windowWidth="29040" windowHeight="15840" xr2:uid="{00000000-000D-0000-FFFF-FFFF00000000}"/>
  </bookViews>
  <sheets>
    <sheet name="invul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5" i="1" l="1"/>
  <c r="F96" i="1"/>
  <c r="F88" i="1"/>
  <c r="F72" i="1"/>
  <c r="E104" i="1"/>
  <c r="D104" i="1"/>
  <c r="C104" i="1"/>
  <c r="B104" i="1"/>
  <c r="B105" i="1" s="1"/>
  <c r="E103" i="1"/>
  <c r="D103" i="1"/>
  <c r="C103" i="1"/>
  <c r="B103" i="1"/>
  <c r="B102" i="1"/>
  <c r="E95" i="1"/>
  <c r="D95" i="1"/>
  <c r="C95" i="1"/>
  <c r="B95" i="1"/>
  <c r="E94" i="1"/>
  <c r="D94" i="1"/>
  <c r="C94" i="1"/>
  <c r="B94" i="1"/>
  <c r="E87" i="1"/>
  <c r="D87" i="1"/>
  <c r="C87" i="1"/>
  <c r="E86" i="1"/>
  <c r="D86" i="1"/>
  <c r="C86" i="1"/>
  <c r="B87" i="1"/>
  <c r="B86" i="1"/>
  <c r="F80" i="1"/>
  <c r="B79" i="1"/>
  <c r="B78" i="1"/>
  <c r="F44" i="1"/>
  <c r="B71" i="1"/>
  <c r="B70" i="1"/>
  <c r="E93" i="1"/>
  <c r="D93" i="1"/>
  <c r="C93" i="1"/>
  <c r="B93" i="1"/>
  <c r="D85" i="1"/>
  <c r="C85" i="1"/>
  <c r="B85" i="1"/>
  <c r="E77" i="1"/>
  <c r="D77" i="1"/>
  <c r="C77" i="1"/>
  <c r="B77" i="1"/>
  <c r="E70" i="1"/>
  <c r="D70" i="1"/>
  <c r="C70" i="1"/>
  <c r="E69" i="1"/>
  <c r="D69" i="1"/>
  <c r="C69" i="1"/>
  <c r="B69" i="1"/>
  <c r="F64" i="1"/>
  <c r="F54" i="1"/>
  <c r="E53" i="1"/>
  <c r="E54" i="1" s="1"/>
  <c r="D53" i="1"/>
  <c r="D54" i="1" s="1"/>
  <c r="C53" i="1"/>
  <c r="C54" i="1" s="1"/>
  <c r="B53" i="1"/>
  <c r="B54" i="1" s="1"/>
  <c r="F59" i="1"/>
  <c r="F49" i="1"/>
  <c r="E58" i="1"/>
  <c r="E59" i="1" s="1"/>
  <c r="D58" i="1"/>
  <c r="D59" i="1" s="1"/>
  <c r="C58" i="1"/>
  <c r="C59" i="1" s="1"/>
  <c r="B58" i="1"/>
  <c r="B59" i="1" s="1"/>
  <c r="I13" i="1"/>
  <c r="I14" i="1" s="1"/>
  <c r="J13" i="1"/>
  <c r="J14" i="1" s="1"/>
  <c r="K14" i="1"/>
  <c r="E79" i="1"/>
  <c r="D79" i="1"/>
  <c r="C79" i="1"/>
  <c r="E78" i="1"/>
  <c r="D78" i="1"/>
  <c r="C78" i="1"/>
  <c r="E71" i="1"/>
  <c r="D71" i="1"/>
  <c r="C71" i="1"/>
  <c r="E114" i="1"/>
  <c r="E115" i="1" s="1"/>
  <c r="E109" i="1"/>
  <c r="E110" i="1" s="1"/>
  <c r="E102" i="1"/>
  <c r="E63" i="1"/>
  <c r="E64" i="1" s="1"/>
  <c r="E43" i="1"/>
  <c r="E44" i="1" s="1"/>
  <c r="E38" i="1"/>
  <c r="E39" i="1" s="1"/>
  <c r="E48" i="1"/>
  <c r="E49" i="1" s="1"/>
  <c r="E33" i="1"/>
  <c r="E34" i="1" s="1"/>
  <c r="E28" i="1"/>
  <c r="E29" i="1" s="1"/>
  <c r="E23" i="1"/>
  <c r="E24" i="1" s="1"/>
  <c r="E18" i="1"/>
  <c r="E19" i="1" s="1"/>
  <c r="J19" i="1"/>
  <c r="J20" i="1" s="1"/>
  <c r="E13" i="1"/>
  <c r="E14" i="1" s="1"/>
  <c r="C102" i="1"/>
  <c r="D102" i="1"/>
  <c r="K20" i="1"/>
  <c r="F24" i="1"/>
  <c r="D63" i="1"/>
  <c r="D64" i="1" s="1"/>
  <c r="C63" i="1"/>
  <c r="C64" i="1" s="1"/>
  <c r="B63" i="1"/>
  <c r="B64" i="1" s="1"/>
  <c r="F14" i="1"/>
  <c r="D13" i="1"/>
  <c r="D14" i="1" s="1"/>
  <c r="C13" i="1"/>
  <c r="C14" i="1" s="1"/>
  <c r="B13" i="1"/>
  <c r="B14" i="1" s="1"/>
  <c r="F115" i="1"/>
  <c r="F110" i="1"/>
  <c r="F39" i="1"/>
  <c r="F29" i="1"/>
  <c r="D48" i="1"/>
  <c r="D49" i="1" s="1"/>
  <c r="C48" i="1"/>
  <c r="C49" i="1" s="1"/>
  <c r="B48" i="1"/>
  <c r="B49" i="1" s="1"/>
  <c r="F34" i="1"/>
  <c r="F19" i="1"/>
  <c r="D114" i="1"/>
  <c r="D115" i="1" s="1"/>
  <c r="C114" i="1"/>
  <c r="C115" i="1" s="1"/>
  <c r="B114" i="1"/>
  <c r="B115" i="1" s="1"/>
  <c r="D43" i="1"/>
  <c r="D44" i="1" s="1"/>
  <c r="C43" i="1"/>
  <c r="C44" i="1" s="1"/>
  <c r="B43" i="1"/>
  <c r="B44" i="1" s="1"/>
  <c r="D38" i="1"/>
  <c r="D39" i="1" s="1"/>
  <c r="C38" i="1"/>
  <c r="C39" i="1" s="1"/>
  <c r="B38" i="1"/>
  <c r="B39" i="1" s="1"/>
  <c r="D28" i="1"/>
  <c r="D29" i="1" s="1"/>
  <c r="C28" i="1"/>
  <c r="C29" i="1" s="1"/>
  <c r="B28" i="1"/>
  <c r="B29" i="1" s="1"/>
  <c r="D23" i="1"/>
  <c r="D24" i="1" s="1"/>
  <c r="C23" i="1"/>
  <c r="C24" i="1" s="1"/>
  <c r="B23" i="1"/>
  <c r="B24" i="1" s="1"/>
  <c r="D33" i="1"/>
  <c r="D34" i="1" s="1"/>
  <c r="C33" i="1"/>
  <c r="C34" i="1" s="1"/>
  <c r="B33" i="1"/>
  <c r="B34" i="1" s="1"/>
  <c r="D18" i="1"/>
  <c r="D19" i="1" s="1"/>
  <c r="C18" i="1"/>
  <c r="C19" i="1" s="1"/>
  <c r="B18" i="1"/>
  <c r="B19" i="1" s="1"/>
  <c r="I19" i="1"/>
  <c r="I20" i="1" s="1"/>
  <c r="D105" i="1" l="1"/>
  <c r="D88" i="1"/>
  <c r="I22" i="1"/>
  <c r="C105" i="1"/>
  <c r="E105" i="1"/>
  <c r="E72" i="1"/>
  <c r="K22" i="1"/>
  <c r="J22" i="1"/>
  <c r="B96" i="1"/>
  <c r="C96" i="1"/>
  <c r="D96" i="1"/>
  <c r="E96" i="1"/>
  <c r="B88" i="1"/>
  <c r="E88" i="1"/>
  <c r="C88" i="1"/>
  <c r="B80" i="1"/>
  <c r="C72" i="1"/>
  <c r="B72" i="1"/>
  <c r="D72" i="1"/>
  <c r="F117" i="1"/>
  <c r="C80" i="1"/>
  <c r="D80" i="1"/>
  <c r="E80" i="1"/>
  <c r="D117" i="1" l="1"/>
  <c r="C117" i="1"/>
  <c r="E117" i="1"/>
  <c r="B117" i="1"/>
  <c r="B119" i="1" l="1"/>
</calcChain>
</file>

<file path=xl/sharedStrings.xml><?xml version="1.0" encoding="utf-8"?>
<sst xmlns="http://schemas.openxmlformats.org/spreadsheetml/2006/main" count="122" uniqueCount="62">
  <si>
    <t>Kostenopgave</t>
  </si>
  <si>
    <t>Gegadigde:</t>
  </si>
  <si>
    <t>Preventie (in uren)</t>
  </si>
  <si>
    <t>Verwachte investering in uren</t>
  </si>
  <si>
    <t>Kosten per uur</t>
  </si>
  <si>
    <t>Verwacht aantal signalen</t>
  </si>
  <si>
    <t>Verwacht aantal uren werk</t>
  </si>
  <si>
    <t>Verwacht aantal te bezoeken huishoudens</t>
  </si>
  <si>
    <t>Kosten per te bezoeken huishouden</t>
  </si>
  <si>
    <t>Verwacht aantal klanten</t>
  </si>
  <si>
    <t>Kosten per klant</t>
  </si>
  <si>
    <t>Advies</t>
  </si>
  <si>
    <t>Verwacht aantal gesprekken</t>
  </si>
  <si>
    <t>Kosten per adviesgesprek</t>
  </si>
  <si>
    <t>Crisis</t>
  </si>
  <si>
    <t>Dwangakkoord</t>
  </si>
  <si>
    <t>Opstart kosten (eenmalig per klant)</t>
  </si>
  <si>
    <t>Duurzame Financiële Dienstverlening tijdens OSS in uren</t>
  </si>
  <si>
    <t>Verwacht aantal uren</t>
  </si>
  <si>
    <t>Jaartotalen:</t>
  </si>
  <si>
    <t>Totale inschrijfprijs:</t>
  </si>
  <si>
    <t>U dient de gele velden in te vullen</t>
  </si>
  <si>
    <t>* De aan te bieden prijzen omvatten alle kosten in verband met de nakoming van de verplichtingen van de leverancier (zoals, maar niet beperkt tot, eenmalige kosten, overheadkosten, kostenopslagen);</t>
  </si>
  <si>
    <t>Naam Rechtsgeldig vertegenwoordiger</t>
  </si>
  <si>
    <t>Functie</t>
  </si>
  <si>
    <t>Bedrijf</t>
  </si>
  <si>
    <t>Plaats en datum</t>
  </si>
  <si>
    <t>Handtekening</t>
  </si>
  <si>
    <t>Nazorg (vanaf 2026)</t>
  </si>
  <si>
    <t>Vroegsignalering Administratie (optioneel vanaf 2025: zie paragraaf 1.7.1 offerteaanvraag)</t>
  </si>
  <si>
    <t>Intake SDV en Toetsing</t>
  </si>
  <si>
    <t xml:space="preserve">Aanmelding en screening SHV </t>
  </si>
  <si>
    <t>Voorbereiden schuldregeling (NVVK modules: intake en stabilisatie)</t>
  </si>
  <si>
    <t>Vroegsignalering Huisbezoeken (optioneel vanaf 2025: zie paragraaf 1.7.1 offerteaanvraag)</t>
  </si>
  <si>
    <t>* Aan de indicatie van de af te nemen hoeveelheden kan geen rechten worden ontleend;</t>
  </si>
  <si>
    <t>Totale kosten per jaar:</t>
  </si>
  <si>
    <t>Budgetcoaching tijdens MSNP / WSNP</t>
  </si>
  <si>
    <t>Totalen kosten per jaar:</t>
  </si>
  <si>
    <r>
      <t xml:space="preserve">Kosten per klant </t>
    </r>
    <r>
      <rPr>
        <u/>
        <sz val="9"/>
        <color theme="1"/>
        <rFont val="Arial"/>
        <family val="2"/>
        <scheme val="minor"/>
      </rPr>
      <t>per maand</t>
    </r>
  </si>
  <si>
    <t>* Uw prijs is afgegeven in EURO (€), exclusief btw en prijspeil 2022;</t>
  </si>
  <si>
    <t>Totale kosten Vroegsignalering</t>
  </si>
  <si>
    <t>Verwacht aantal klanten enkel</t>
  </si>
  <si>
    <t>Verwacht aantal klanten dubbel</t>
  </si>
  <si>
    <t>Breed Moratorium</t>
  </si>
  <si>
    <t>Voorlopige Voorziening</t>
  </si>
  <si>
    <t>Smal Moratorium</t>
  </si>
  <si>
    <t>Kosten per klant met drie gesprekken</t>
  </si>
  <si>
    <t>Verwacht aantal klanten met drie gesprekken per jaar</t>
  </si>
  <si>
    <t>Verwacht aantal klanten met zes gesprekken per jaar</t>
  </si>
  <si>
    <t>Verwacht aantal klanten met negen gesprekken per jaar</t>
  </si>
  <si>
    <t>Kosten per klant met zes gesprekken</t>
  </si>
  <si>
    <t>Kosten per klant met negen gesprekken</t>
  </si>
  <si>
    <t>Schuldregeling (prijs per maand)</t>
  </si>
  <si>
    <t>niet van toepassing</t>
  </si>
  <si>
    <t xml:space="preserve"> </t>
  </si>
  <si>
    <r>
      <t xml:space="preserve">Kosten </t>
    </r>
    <r>
      <rPr>
        <u/>
        <sz val="9"/>
        <color theme="1"/>
        <rFont val="Arial"/>
        <family val="2"/>
        <scheme val="minor"/>
      </rPr>
      <t>per maand</t>
    </r>
    <r>
      <rPr>
        <sz val="9"/>
        <color theme="1"/>
        <rFont val="Arial"/>
        <family val="2"/>
        <scheme val="minor"/>
      </rPr>
      <t xml:space="preserve"> - enkel (één persoon uit het huishouden)</t>
    </r>
  </si>
  <si>
    <r>
      <t xml:space="preserve">Kosten </t>
    </r>
    <r>
      <rPr>
        <u/>
        <sz val="9"/>
        <color theme="1"/>
        <rFont val="Arial"/>
        <family val="2"/>
        <scheme val="minor"/>
      </rPr>
      <t>per maand</t>
    </r>
    <r>
      <rPr>
        <sz val="9"/>
        <color theme="1"/>
        <rFont val="Arial"/>
        <family val="2"/>
        <scheme val="minor"/>
      </rPr>
      <t xml:space="preserve"> - dubbel (twee personen uit het huishouden)</t>
    </r>
  </si>
  <si>
    <t>Budgetbeheer tijdens MSNP / WSNP - 1 service (prijs per maand)</t>
  </si>
  <si>
    <t>Budgetbeheer tijdens MSNP / WSNP / OSS / Nazorg - 2 basis (prijs per maand)</t>
  </si>
  <si>
    <t>Budgetbeheer tijdens MSNP / WSNP / OSS / Nazorg - 3 middel (prijs per maand)</t>
  </si>
  <si>
    <t>Budgetbeheer tijdens MSNP / WSNP / OSS / Nazorg - 4 totaal (prijs per maand)</t>
  </si>
  <si>
    <t>* De jaartotalen (cellen: B117, C117, D117, E117 &amp; F117), de totale inschrijfprijs(cel B119) en totale kosten per jaar Vroegsignalering (Huisbezoeken en Vroegsignalering samen) Administratie (cellen: I22, J22 en K22) dienen allemaal op 'groen' te staan. Indien een van deze cellen rood kleurt is de inschrijving ongeldig;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</si>
</sst>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€&quot;\ #,##0;&quot;€&quot;\ \-#,##0"/>
    <numFmt numFmtId="164" formatCode="&quot;€&quot;\ #,##0.00"/>
    <numFmt numFmtId="165" formatCode="&quot;€&quot;\ #,##0"/>
  </numFmts>
  <fonts count="8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theme="1"/>
      <name val="Arial"/>
      <family val="2"/>
      <scheme val="minor"/>
    </font>
    <font>
      <sz val="9"/>
      <color rgb="FFFF0000"/>
      <name val="Arial"/>
      <family val="2"/>
      <scheme val="minor"/>
    </font>
    <font>
      <i/>
      <sz val="9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5" fontId="0" fillId="2" borderId="4" xfId="0" applyNumberFormat="1" applyFill="1" applyBorder="1" applyProtection="1">
      <protection locked="0"/>
    </xf>
    <xf numFmtId="0" fontId="1" fillId="0" borderId="0" xfId="0" applyFont="1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2" borderId="4" xfId="0" applyFill="1" applyBorder="1" applyAlignment="1" applyProtection="1">
      <alignment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Font="1" applyAlignment="1" applyProtection="1">
      <alignment wrapText="1"/>
    </xf>
    <xf numFmtId="0" fontId="2" fillId="6" borderId="2" xfId="0" applyFont="1" applyFill="1" applyBorder="1" applyAlignment="1" applyProtection="1">
      <alignment wrapText="1"/>
    </xf>
    <xf numFmtId="0" fontId="2" fillId="6" borderId="2" xfId="0" applyFont="1" applyFill="1" applyBorder="1" applyProtection="1"/>
    <xf numFmtId="0" fontId="2" fillId="0" borderId="0" xfId="0" applyFont="1" applyProtection="1"/>
    <xf numFmtId="0" fontId="2" fillId="7" borderId="23" xfId="0" applyFont="1" applyFill="1" applyBorder="1" applyProtection="1"/>
    <xf numFmtId="0" fontId="0" fillId="3" borderId="3" xfId="0" applyFill="1" applyBorder="1" applyAlignment="1" applyProtection="1">
      <alignment wrapText="1"/>
    </xf>
    <xf numFmtId="0" fontId="0" fillId="3" borderId="3" xfId="0" applyFill="1" applyBorder="1" applyProtection="1"/>
    <xf numFmtId="0" fontId="0" fillId="3" borderId="6" xfId="0" applyFill="1" applyBorder="1" applyProtection="1"/>
    <xf numFmtId="0" fontId="0" fillId="0" borderId="22" xfId="0" applyBorder="1" applyProtection="1"/>
    <xf numFmtId="0" fontId="0" fillId="0" borderId="24" xfId="0" applyBorder="1" applyProtection="1"/>
    <xf numFmtId="165" fontId="0" fillId="3" borderId="1" xfId="0" applyNumberFormat="1" applyFill="1" applyBorder="1" applyProtection="1"/>
    <xf numFmtId="0" fontId="0" fillId="0" borderId="8" xfId="0" applyBorder="1" applyProtection="1"/>
    <xf numFmtId="0" fontId="2" fillId="4" borderId="1" xfId="0" applyFont="1" applyFill="1" applyBorder="1" applyAlignment="1" applyProtection="1">
      <alignment horizontal="right" wrapText="1"/>
    </xf>
    <xf numFmtId="165" fontId="2" fillId="4" borderId="1" xfId="0" applyNumberFormat="1" applyFont="1" applyFill="1" applyBorder="1" applyAlignment="1" applyProtection="1">
      <alignment horizontal="right"/>
    </xf>
    <xf numFmtId="165" fontId="2" fillId="4" borderId="3" xfId="0" applyNumberFormat="1" applyFont="1" applyFill="1" applyBorder="1" applyAlignment="1" applyProtection="1">
      <alignment horizontal="right"/>
    </xf>
    <xf numFmtId="0" fontId="4" fillId="0" borderId="8" xfId="0" applyFont="1" applyBorder="1" applyProtection="1"/>
    <xf numFmtId="0" fontId="3" fillId="0" borderId="0" xfId="0" applyFont="1" applyProtection="1"/>
    <xf numFmtId="165" fontId="0" fillId="3" borderId="0" xfId="0" applyNumberFormat="1" applyFill="1" applyProtection="1"/>
    <xf numFmtId="0" fontId="2" fillId="7" borderId="2" xfId="0" applyFont="1" applyFill="1" applyBorder="1" applyAlignment="1" applyProtection="1">
      <alignment wrapText="1"/>
    </xf>
    <xf numFmtId="0" fontId="2" fillId="7" borderId="2" xfId="0" applyFont="1" applyFill="1" applyBorder="1" applyProtection="1"/>
    <xf numFmtId="0" fontId="0" fillId="3" borderId="9" xfId="0" applyFill="1" applyBorder="1" applyProtection="1"/>
    <xf numFmtId="0" fontId="0" fillId="3" borderId="22" xfId="0" applyFill="1" applyBorder="1" applyProtection="1"/>
    <xf numFmtId="0" fontId="0" fillId="3" borderId="1" xfId="0" applyFill="1" applyBorder="1" applyAlignment="1" applyProtection="1">
      <alignment wrapText="1"/>
    </xf>
    <xf numFmtId="0" fontId="0" fillId="3" borderId="8" xfId="0" applyFill="1" applyBorder="1" applyProtection="1"/>
    <xf numFmtId="0" fontId="2" fillId="3" borderId="1" xfId="0" applyFont="1" applyFill="1" applyBorder="1" applyAlignment="1" applyProtection="1">
      <alignment horizontal="right" wrapText="1"/>
    </xf>
    <xf numFmtId="165" fontId="2" fillId="3" borderId="1" xfId="0" applyNumberFormat="1" applyFont="1" applyFill="1" applyBorder="1" applyProtection="1"/>
    <xf numFmtId="165" fontId="2" fillId="3" borderId="3" xfId="0" applyNumberFormat="1" applyFont="1" applyFill="1" applyBorder="1" applyProtection="1"/>
    <xf numFmtId="0" fontId="0" fillId="3" borderId="1" xfId="0" applyFill="1" applyBorder="1" applyProtection="1"/>
    <xf numFmtId="0" fontId="2" fillId="3" borderId="1" xfId="0" applyFont="1" applyFill="1" applyBorder="1" applyProtection="1"/>
    <xf numFmtId="165" fontId="0" fillId="0" borderId="2" xfId="0" applyNumberFormat="1" applyBorder="1" applyProtection="1"/>
    <xf numFmtId="0" fontId="6" fillId="0" borderId="0" xfId="0" applyFont="1" applyProtection="1"/>
    <xf numFmtId="0" fontId="2" fillId="3" borderId="7" xfId="0" applyFont="1" applyFill="1" applyBorder="1" applyAlignment="1" applyProtection="1">
      <alignment wrapText="1"/>
    </xf>
    <xf numFmtId="164" fontId="0" fillId="3" borderId="7" xfId="0" applyNumberFormat="1" applyFill="1" applyBorder="1" applyProtection="1"/>
    <xf numFmtId="164" fontId="0" fillId="3" borderId="6" xfId="0" applyNumberFormat="1" applyFill="1" applyBorder="1" applyProtection="1"/>
    <xf numFmtId="165" fontId="2" fillId="3" borderId="1" xfId="0" applyNumberFormat="1" applyFont="1" applyFill="1" applyBorder="1" applyAlignment="1" applyProtection="1">
      <alignment horizontal="right"/>
    </xf>
    <xf numFmtId="165" fontId="2" fillId="3" borderId="3" xfId="0" applyNumberFormat="1" applyFont="1" applyFill="1" applyBorder="1" applyAlignment="1" applyProtection="1">
      <alignment horizontal="right"/>
    </xf>
    <xf numFmtId="0" fontId="2" fillId="7" borderId="2" xfId="0" applyFont="1" applyFill="1" applyBorder="1" applyAlignment="1" applyProtection="1">
      <alignment vertical="top"/>
    </xf>
    <xf numFmtId="0" fontId="2" fillId="3" borderId="0" xfId="0" applyFont="1" applyFill="1" applyAlignment="1" applyProtection="1">
      <alignment wrapText="1"/>
    </xf>
    <xf numFmtId="0" fontId="0" fillId="0" borderId="3" xfId="0" applyBorder="1" applyProtection="1"/>
    <xf numFmtId="165" fontId="2" fillId="0" borderId="3" xfId="0" applyNumberFormat="1" applyFont="1" applyBorder="1" applyProtection="1"/>
    <xf numFmtId="0" fontId="0" fillId="0" borderId="1" xfId="0" applyBorder="1" applyProtection="1"/>
    <xf numFmtId="0" fontId="0" fillId="4" borderId="1" xfId="0" applyFill="1" applyBorder="1" applyAlignment="1" applyProtection="1">
      <alignment wrapText="1"/>
    </xf>
    <xf numFmtId="165" fontId="0" fillId="0" borderId="1" xfId="0" applyNumberFormat="1" applyBorder="1" applyProtection="1"/>
    <xf numFmtId="165" fontId="0" fillId="3" borderId="5" xfId="0" applyNumberFormat="1" applyFill="1" applyBorder="1" applyProtection="1"/>
    <xf numFmtId="0" fontId="0" fillId="0" borderId="1" xfId="0" applyBorder="1" applyAlignment="1" applyProtection="1">
      <alignment wrapText="1"/>
    </xf>
    <xf numFmtId="0" fontId="0" fillId="0" borderId="17" xfId="0" applyBorder="1" applyProtection="1"/>
    <xf numFmtId="5" fontId="0" fillId="0" borderId="1" xfId="0" applyNumberFormat="1" applyBorder="1" applyProtection="1"/>
    <xf numFmtId="5" fontId="0" fillId="0" borderId="5" xfId="0" applyNumberFormat="1" applyBorder="1" applyProtection="1"/>
    <xf numFmtId="165" fontId="0" fillId="0" borderId="5" xfId="0" applyNumberFormat="1" applyBorder="1" applyProtection="1"/>
    <xf numFmtId="0" fontId="0" fillId="3" borderId="9" xfId="0" applyFill="1" applyBorder="1" applyAlignment="1" applyProtection="1">
      <alignment wrapText="1"/>
    </xf>
    <xf numFmtId="0" fontId="0" fillId="0" borderId="15" xfId="0" applyBorder="1" applyProtection="1"/>
    <xf numFmtId="0" fontId="0" fillId="0" borderId="6" xfId="0" applyBorder="1" applyProtection="1"/>
    <xf numFmtId="0" fontId="0" fillId="4" borderId="9" xfId="0" applyFill="1" applyBorder="1" applyAlignment="1" applyProtection="1">
      <alignment wrapText="1"/>
    </xf>
    <xf numFmtId="165" fontId="0" fillId="3" borderId="15" xfId="0" applyNumberFormat="1" applyFill="1" applyBorder="1" applyProtection="1"/>
    <xf numFmtId="165" fontId="0" fillId="3" borderId="3" xfId="0" applyNumberFormat="1" applyFill="1" applyBorder="1" applyProtection="1"/>
    <xf numFmtId="0" fontId="0" fillId="3" borderId="7" xfId="0" applyFill="1" applyBorder="1" applyProtection="1"/>
    <xf numFmtId="165" fontId="0" fillId="3" borderId="9" xfId="0" applyNumberFormat="1" applyFill="1" applyBorder="1" applyProtection="1"/>
    <xf numFmtId="0" fontId="0" fillId="3" borderId="0" xfId="0" applyFill="1" applyProtection="1"/>
    <xf numFmtId="0" fontId="7" fillId="3" borderId="3" xfId="0" applyFont="1" applyFill="1" applyBorder="1" applyProtection="1"/>
    <xf numFmtId="0" fontId="6" fillId="3" borderId="6" xfId="0" applyFont="1" applyFill="1" applyBorder="1" applyProtection="1"/>
    <xf numFmtId="165" fontId="7" fillId="3" borderId="1" xfId="0" applyNumberFormat="1" applyFont="1" applyFill="1" applyBorder="1" applyProtection="1"/>
    <xf numFmtId="165" fontId="2" fillId="5" borderId="2" xfId="0" applyNumberFormat="1" applyFont="1" applyFill="1" applyBorder="1" applyProtection="1"/>
    <xf numFmtId="0" fontId="2" fillId="7" borderId="5" xfId="0" applyFont="1" applyFill="1" applyBorder="1" applyAlignment="1" applyProtection="1">
      <alignment wrapText="1"/>
    </xf>
    <xf numFmtId="165" fontId="2" fillId="5" borderId="4" xfId="0" applyNumberFormat="1" applyFont="1" applyFill="1" applyBorder="1" applyProtection="1"/>
    <xf numFmtId="0" fontId="2" fillId="7" borderId="11" xfId="0" applyFont="1" applyFill="1" applyBorder="1" applyAlignment="1" applyProtection="1">
      <alignment horizontal="left" wrapText="1"/>
    </xf>
    <xf numFmtId="0" fontId="2" fillId="7" borderId="12" xfId="0" applyFont="1" applyFill="1" applyBorder="1" applyAlignment="1" applyProtection="1">
      <alignment wrapText="1"/>
    </xf>
    <xf numFmtId="0" fontId="2" fillId="7" borderId="13" xfId="0" applyFont="1" applyFill="1" applyBorder="1" applyAlignment="1" applyProtection="1">
      <alignment vertical="top" wrapText="1"/>
    </xf>
    <xf numFmtId="0" fontId="0" fillId="0" borderId="0" xfId="0" applyAlignment="1" applyProtection="1">
      <alignment horizontal="left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5"/>
  <sheetViews>
    <sheetView showGridLines="0" tabSelected="1" zoomScaleNormal="100" workbookViewId="0">
      <selection activeCell="I4" sqref="I2:I4"/>
    </sheetView>
  </sheetViews>
  <sheetFormatPr defaultRowHeight="11.5" x14ac:dyDescent="0.25"/>
  <cols>
    <col min="1" max="1" width="38.19921875" style="7" customWidth="1"/>
    <col min="2" max="6" width="16.69921875" style="6" customWidth="1"/>
    <col min="7" max="7" width="8.796875" style="6"/>
    <col min="8" max="8" width="81.3984375" style="6" bestFit="1" customWidth="1"/>
    <col min="9" max="11" width="16.69921875" style="6" customWidth="1"/>
    <col min="12" max="16384" width="8.796875" style="6"/>
  </cols>
  <sheetData>
    <row r="2" spans="1:11" ht="18" x14ac:dyDescent="0.4">
      <c r="A2" s="5" t="s">
        <v>0</v>
      </c>
    </row>
    <row r="3" spans="1:11" ht="12" thickBot="1" x14ac:dyDescent="0.3"/>
    <row r="4" spans="1:11" ht="12" thickBot="1" x14ac:dyDescent="0.3">
      <c r="A4" s="8" t="s">
        <v>21</v>
      </c>
    </row>
    <row r="5" spans="1:11" ht="16" customHeight="1" x14ac:dyDescent="0.25">
      <c r="A5" s="78" t="s">
        <v>39</v>
      </c>
      <c r="B5" s="78"/>
      <c r="C5" s="78"/>
      <c r="D5" s="9"/>
      <c r="E5" s="9"/>
      <c r="F5" s="9"/>
    </row>
    <row r="6" spans="1:11" ht="36" customHeight="1" x14ac:dyDescent="0.25">
      <c r="A6" s="78" t="s">
        <v>22</v>
      </c>
      <c r="B6" s="78"/>
      <c r="C6" s="78"/>
      <c r="D6" s="9"/>
      <c r="E6" s="9"/>
      <c r="F6" s="9"/>
    </row>
    <row r="7" spans="1:11" x14ac:dyDescent="0.25">
      <c r="A7" s="78" t="s">
        <v>34</v>
      </c>
      <c r="B7" s="78"/>
      <c r="C7" s="78"/>
      <c r="D7" s="9"/>
      <c r="E7" s="9"/>
      <c r="F7" s="9"/>
    </row>
    <row r="8" spans="1:11" ht="60.5" customHeight="1" thickBot="1" x14ac:dyDescent="0.3">
      <c r="A8" s="78" t="s">
        <v>61</v>
      </c>
      <c r="B8" s="78"/>
      <c r="C8" s="78"/>
      <c r="D8" s="10"/>
      <c r="E8" s="10"/>
      <c r="F8" s="10"/>
      <c r="G8" s="1"/>
    </row>
    <row r="9" spans="1:11" ht="12" thickBot="1" x14ac:dyDescent="0.3">
      <c r="A9" s="11" t="s">
        <v>1</v>
      </c>
      <c r="B9" s="81"/>
      <c r="C9" s="82"/>
    </row>
    <row r="11" spans="1:11" s="14" customFormat="1" ht="12" thickBot="1" x14ac:dyDescent="0.3">
      <c r="A11" s="12" t="s">
        <v>2</v>
      </c>
      <c r="B11" s="13">
        <v>2023</v>
      </c>
      <c r="C11" s="13">
        <v>2024</v>
      </c>
      <c r="D11" s="13">
        <v>2025</v>
      </c>
      <c r="E11" s="13">
        <v>2026</v>
      </c>
      <c r="F11" s="13">
        <v>2027</v>
      </c>
      <c r="H11" s="15" t="s">
        <v>33</v>
      </c>
      <c r="I11" s="15">
        <v>2025</v>
      </c>
      <c r="J11" s="15">
        <v>2026</v>
      </c>
      <c r="K11" s="15">
        <v>2027</v>
      </c>
    </row>
    <row r="12" spans="1:11" ht="12" thickBot="1" x14ac:dyDescent="0.3">
      <c r="A12" s="16" t="s">
        <v>3</v>
      </c>
      <c r="B12" s="17">
        <v>770</v>
      </c>
      <c r="C12" s="17">
        <v>770</v>
      </c>
      <c r="D12" s="17">
        <v>770</v>
      </c>
      <c r="E12" s="17">
        <v>770</v>
      </c>
      <c r="F12" s="18">
        <v>770</v>
      </c>
      <c r="H12" s="19" t="s">
        <v>7</v>
      </c>
      <c r="I12" s="19">
        <v>600</v>
      </c>
      <c r="J12" s="19">
        <v>600</v>
      </c>
      <c r="K12" s="20">
        <v>600</v>
      </c>
    </row>
    <row r="13" spans="1:11" ht="12" thickBot="1" x14ac:dyDescent="0.3">
      <c r="A13" s="16" t="s">
        <v>4</v>
      </c>
      <c r="B13" s="21">
        <f>F13</f>
        <v>0</v>
      </c>
      <c r="C13" s="21">
        <f>F13</f>
        <v>0</v>
      </c>
      <c r="D13" s="21">
        <f>F13</f>
        <v>0</v>
      </c>
      <c r="E13" s="21">
        <f>F13</f>
        <v>0</v>
      </c>
      <c r="F13" s="2"/>
      <c r="H13" s="22" t="s">
        <v>8</v>
      </c>
      <c r="I13" s="21">
        <f>K13</f>
        <v>0</v>
      </c>
      <c r="J13" s="21">
        <f>K13</f>
        <v>0</v>
      </c>
      <c r="K13" s="2"/>
    </row>
    <row r="14" spans="1:11" x14ac:dyDescent="0.25">
      <c r="A14" s="23" t="s">
        <v>35</v>
      </c>
      <c r="B14" s="24">
        <f>B12*B13</f>
        <v>0</v>
      </c>
      <c r="C14" s="24">
        <f t="shared" ref="C14:E14" si="0">C12*C13</f>
        <v>0</v>
      </c>
      <c r="D14" s="24">
        <f t="shared" si="0"/>
        <v>0</v>
      </c>
      <c r="E14" s="24">
        <f t="shared" si="0"/>
        <v>0</v>
      </c>
      <c r="F14" s="25">
        <f>F12*F13</f>
        <v>0</v>
      </c>
      <c r="H14" s="26" t="s">
        <v>35</v>
      </c>
      <c r="I14" s="21">
        <f>I12*I13</f>
        <v>0</v>
      </c>
      <c r="J14" s="21">
        <f>J12*J13</f>
        <v>0</v>
      </c>
      <c r="K14" s="21">
        <f>K12*K13</f>
        <v>0</v>
      </c>
    </row>
    <row r="15" spans="1:11" x14ac:dyDescent="0.25">
      <c r="H15" s="27"/>
      <c r="I15" s="28"/>
      <c r="J15" s="28"/>
      <c r="K15" s="28"/>
    </row>
    <row r="16" spans="1:11" s="14" customFormat="1" ht="12" thickBot="1" x14ac:dyDescent="0.3">
      <c r="A16" s="29" t="s">
        <v>31</v>
      </c>
      <c r="B16" s="30">
        <v>2023</v>
      </c>
      <c r="C16" s="30">
        <v>2024</v>
      </c>
      <c r="D16" s="30">
        <v>2025</v>
      </c>
      <c r="E16" s="30">
        <v>2026</v>
      </c>
      <c r="F16" s="30">
        <v>2027</v>
      </c>
      <c r="H16" s="30" t="s">
        <v>29</v>
      </c>
      <c r="I16" s="30">
        <v>2025</v>
      </c>
      <c r="J16" s="30">
        <v>2026</v>
      </c>
      <c r="K16" s="30">
        <v>2027</v>
      </c>
    </row>
    <row r="17" spans="1:11" ht="12" thickBot="1" x14ac:dyDescent="0.3">
      <c r="A17" s="16" t="s">
        <v>9</v>
      </c>
      <c r="B17" s="17">
        <v>1080</v>
      </c>
      <c r="C17" s="17">
        <v>1080</v>
      </c>
      <c r="D17" s="17">
        <v>1080</v>
      </c>
      <c r="E17" s="17">
        <v>1080</v>
      </c>
      <c r="F17" s="17">
        <v>1080</v>
      </c>
      <c r="H17" s="17" t="s">
        <v>5</v>
      </c>
      <c r="I17" s="31">
        <v>9600</v>
      </c>
      <c r="J17" s="31">
        <v>9600</v>
      </c>
      <c r="K17" s="32">
        <v>9600</v>
      </c>
    </row>
    <row r="18" spans="1:11" ht="12" thickBot="1" x14ac:dyDescent="0.3">
      <c r="A18" s="33" t="s">
        <v>10</v>
      </c>
      <c r="B18" s="21">
        <f>F18</f>
        <v>0</v>
      </c>
      <c r="C18" s="21">
        <f>F18</f>
        <v>0</v>
      </c>
      <c r="D18" s="21">
        <f>F18</f>
        <v>0</v>
      </c>
      <c r="E18" s="21">
        <f>F18</f>
        <v>0</v>
      </c>
      <c r="F18" s="2"/>
      <c r="H18" s="17" t="s">
        <v>6</v>
      </c>
      <c r="I18" s="31">
        <v>832</v>
      </c>
      <c r="J18" s="31">
        <v>832</v>
      </c>
      <c r="K18" s="34">
        <v>832</v>
      </c>
    </row>
    <row r="19" spans="1:11" ht="12" thickBot="1" x14ac:dyDescent="0.3">
      <c r="A19" s="35" t="s">
        <v>35</v>
      </c>
      <c r="B19" s="36">
        <f>B17*B18</f>
        <v>0</v>
      </c>
      <c r="C19" s="36">
        <f>C17*C18</f>
        <v>0</v>
      </c>
      <c r="D19" s="36">
        <f>D17*D18</f>
        <v>0</v>
      </c>
      <c r="E19" s="36">
        <f>E17*E18</f>
        <v>0</v>
      </c>
      <c r="F19" s="37">
        <f>F17*F18</f>
        <v>0</v>
      </c>
      <c r="H19" s="38" t="s">
        <v>4</v>
      </c>
      <c r="I19" s="21">
        <f>K19</f>
        <v>0</v>
      </c>
      <c r="J19" s="21">
        <f>K19</f>
        <v>0</v>
      </c>
      <c r="K19" s="3"/>
    </row>
    <row r="20" spans="1:11" x14ac:dyDescent="0.25">
      <c r="H20" s="39" t="s">
        <v>35</v>
      </c>
      <c r="I20" s="21">
        <f>I18*I19</f>
        <v>0</v>
      </c>
      <c r="J20" s="21">
        <f>J18*J19</f>
        <v>0</v>
      </c>
      <c r="K20" s="21">
        <f>K18*K19</f>
        <v>0</v>
      </c>
    </row>
    <row r="21" spans="1:11" s="14" customFormat="1" ht="12" thickBot="1" x14ac:dyDescent="0.3">
      <c r="A21" s="29" t="s">
        <v>11</v>
      </c>
      <c r="B21" s="30">
        <v>2023</v>
      </c>
      <c r="C21" s="30">
        <v>2024</v>
      </c>
      <c r="D21" s="30">
        <v>2025</v>
      </c>
      <c r="E21" s="30">
        <v>2026</v>
      </c>
      <c r="F21" s="30">
        <v>2027</v>
      </c>
    </row>
    <row r="22" spans="1:11" ht="12" thickBot="1" x14ac:dyDescent="0.3">
      <c r="A22" s="16" t="s">
        <v>12</v>
      </c>
      <c r="B22" s="17">
        <v>50</v>
      </c>
      <c r="C22" s="17">
        <v>50</v>
      </c>
      <c r="D22" s="17">
        <v>50</v>
      </c>
      <c r="E22" s="17">
        <v>50</v>
      </c>
      <c r="F22" s="18">
        <v>50</v>
      </c>
      <c r="H22" s="30" t="s">
        <v>40</v>
      </c>
      <c r="I22" s="40">
        <f>I14+I20</f>
        <v>0</v>
      </c>
      <c r="J22" s="40">
        <f>J14+J20</f>
        <v>0</v>
      </c>
      <c r="K22" s="40">
        <f>K14+K20</f>
        <v>0</v>
      </c>
    </row>
    <row r="23" spans="1:11" ht="12" thickBot="1" x14ac:dyDescent="0.3">
      <c r="A23" s="33" t="s">
        <v>13</v>
      </c>
      <c r="B23" s="21">
        <f>F23</f>
        <v>0</v>
      </c>
      <c r="C23" s="21">
        <f>F23</f>
        <v>0</v>
      </c>
      <c r="D23" s="21">
        <f>F23</f>
        <v>0</v>
      </c>
      <c r="E23" s="21">
        <f>F23</f>
        <v>0</v>
      </c>
      <c r="F23" s="2"/>
    </row>
    <row r="24" spans="1:11" x14ac:dyDescent="0.25">
      <c r="A24" s="35" t="s">
        <v>35</v>
      </c>
      <c r="B24" s="36">
        <f>B22*B23</f>
        <v>0</v>
      </c>
      <c r="C24" s="36">
        <f>C22*C23</f>
        <v>0</v>
      </c>
      <c r="D24" s="36">
        <f>D22*D23</f>
        <v>0</v>
      </c>
      <c r="E24" s="36">
        <f>E22*E23</f>
        <v>0</v>
      </c>
      <c r="F24" s="37">
        <f>F22*F23</f>
        <v>0</v>
      </c>
      <c r="H24" s="41"/>
    </row>
    <row r="25" spans="1:11" x14ac:dyDescent="0.25">
      <c r="A25" s="42"/>
      <c r="B25" s="43"/>
      <c r="C25" s="43"/>
      <c r="D25" s="43"/>
      <c r="E25" s="44"/>
      <c r="F25" s="44"/>
    </row>
    <row r="26" spans="1:11" s="14" customFormat="1" ht="12" thickBot="1" x14ac:dyDescent="0.3">
      <c r="A26" s="29" t="s">
        <v>30</v>
      </c>
      <c r="B26" s="30">
        <v>2023</v>
      </c>
      <c r="C26" s="30">
        <v>2024</v>
      </c>
      <c r="D26" s="30">
        <v>2025</v>
      </c>
      <c r="E26" s="30">
        <v>2026</v>
      </c>
      <c r="F26" s="30">
        <v>2027</v>
      </c>
    </row>
    <row r="27" spans="1:11" ht="12" thickBot="1" x14ac:dyDescent="0.3">
      <c r="A27" s="16" t="s">
        <v>9</v>
      </c>
      <c r="B27" s="17">
        <v>400</v>
      </c>
      <c r="C27" s="17">
        <v>400</v>
      </c>
      <c r="D27" s="17">
        <v>400</v>
      </c>
      <c r="E27" s="17">
        <v>400</v>
      </c>
      <c r="F27" s="18">
        <v>400</v>
      </c>
    </row>
    <row r="28" spans="1:11" ht="12" thickBot="1" x14ac:dyDescent="0.3">
      <c r="A28" s="33" t="s">
        <v>10</v>
      </c>
      <c r="B28" s="21">
        <f>F28</f>
        <v>0</v>
      </c>
      <c r="C28" s="21">
        <f>F28</f>
        <v>0</v>
      </c>
      <c r="D28" s="21">
        <f>F28</f>
        <v>0</v>
      </c>
      <c r="E28" s="21">
        <f>F28</f>
        <v>0</v>
      </c>
      <c r="F28" s="2"/>
    </row>
    <row r="29" spans="1:11" x14ac:dyDescent="0.25">
      <c r="A29" s="35" t="s">
        <v>35</v>
      </c>
      <c r="B29" s="36">
        <f>B27*B28</f>
        <v>0</v>
      </c>
      <c r="C29" s="36">
        <f>C27*C28</f>
        <v>0</v>
      </c>
      <c r="D29" s="36">
        <f>D27*D28</f>
        <v>0</v>
      </c>
      <c r="E29" s="36">
        <f>E27*E28</f>
        <v>0</v>
      </c>
      <c r="F29" s="37">
        <f>F27*F28</f>
        <v>0</v>
      </c>
    </row>
    <row r="30" spans="1:11" x14ac:dyDescent="0.25">
      <c r="A30" s="42"/>
      <c r="B30" s="43"/>
      <c r="C30" s="43"/>
      <c r="D30" s="43"/>
      <c r="E30" s="44"/>
      <c r="F30" s="44"/>
    </row>
    <row r="31" spans="1:11" s="14" customFormat="1" ht="12" thickBot="1" x14ac:dyDescent="0.3">
      <c r="A31" s="29" t="s">
        <v>14</v>
      </c>
      <c r="B31" s="30">
        <v>2023</v>
      </c>
      <c r="C31" s="30">
        <v>2024</v>
      </c>
      <c r="D31" s="30">
        <v>2025</v>
      </c>
      <c r="E31" s="30">
        <v>2026</v>
      </c>
      <c r="F31" s="30">
        <v>2027</v>
      </c>
    </row>
    <row r="32" spans="1:11" ht="12" thickBot="1" x14ac:dyDescent="0.3">
      <c r="A32" s="16" t="s">
        <v>9</v>
      </c>
      <c r="B32" s="17">
        <v>12</v>
      </c>
      <c r="C32" s="17">
        <v>12</v>
      </c>
      <c r="D32" s="17">
        <v>12</v>
      </c>
      <c r="E32" s="17">
        <v>12</v>
      </c>
      <c r="F32" s="17">
        <v>12</v>
      </c>
    </row>
    <row r="33" spans="1:6" ht="12" thickBot="1" x14ac:dyDescent="0.3">
      <c r="A33" s="33" t="s">
        <v>10</v>
      </c>
      <c r="B33" s="21">
        <f>F33</f>
        <v>0</v>
      </c>
      <c r="C33" s="21">
        <f>F33</f>
        <v>0</v>
      </c>
      <c r="D33" s="21">
        <f>F33</f>
        <v>0</v>
      </c>
      <c r="E33" s="21">
        <f>F33</f>
        <v>0</v>
      </c>
      <c r="F33" s="2"/>
    </row>
    <row r="34" spans="1:6" x14ac:dyDescent="0.25">
      <c r="A34" s="35" t="s">
        <v>35</v>
      </c>
      <c r="B34" s="45">
        <f>B32*B33</f>
        <v>0</v>
      </c>
      <c r="C34" s="45">
        <f>C32*C33</f>
        <v>0</v>
      </c>
      <c r="D34" s="45">
        <f>D32*D33</f>
        <v>0</v>
      </c>
      <c r="E34" s="45">
        <f>E32*E33</f>
        <v>0</v>
      </c>
      <c r="F34" s="46">
        <f>F32*F33</f>
        <v>0</v>
      </c>
    </row>
    <row r="35" spans="1:6" x14ac:dyDescent="0.25">
      <c r="A35" s="42"/>
      <c r="B35" s="43"/>
      <c r="C35" s="43"/>
      <c r="D35" s="43"/>
      <c r="E35" s="44"/>
      <c r="F35" s="44"/>
    </row>
    <row r="36" spans="1:6" s="14" customFormat="1" ht="23.5" thickBot="1" x14ac:dyDescent="0.3">
      <c r="A36" s="29" t="s">
        <v>32</v>
      </c>
      <c r="B36" s="47">
        <v>2023</v>
      </c>
      <c r="C36" s="47">
        <v>2024</v>
      </c>
      <c r="D36" s="47">
        <v>2025</v>
      </c>
      <c r="E36" s="47">
        <v>2026</v>
      </c>
      <c r="F36" s="47">
        <v>2027</v>
      </c>
    </row>
    <row r="37" spans="1:6" ht="12" thickBot="1" x14ac:dyDescent="0.3">
      <c r="A37" s="16" t="s">
        <v>9</v>
      </c>
      <c r="B37" s="17">
        <v>350</v>
      </c>
      <c r="C37" s="17">
        <v>350</v>
      </c>
      <c r="D37" s="17">
        <v>350</v>
      </c>
      <c r="E37" s="17">
        <v>350</v>
      </c>
      <c r="F37" s="18">
        <v>350</v>
      </c>
    </row>
    <row r="38" spans="1:6" ht="12" thickBot="1" x14ac:dyDescent="0.3">
      <c r="A38" s="33" t="s">
        <v>10</v>
      </c>
      <c r="B38" s="21">
        <f>F38</f>
        <v>0</v>
      </c>
      <c r="C38" s="21">
        <f>F38</f>
        <v>0</v>
      </c>
      <c r="D38" s="21">
        <f>F38</f>
        <v>0</v>
      </c>
      <c r="E38" s="21">
        <f>F38</f>
        <v>0</v>
      </c>
      <c r="F38" s="2"/>
    </row>
    <row r="39" spans="1:6" x14ac:dyDescent="0.25">
      <c r="A39" s="35" t="s">
        <v>35</v>
      </c>
      <c r="B39" s="36">
        <f>B37*B38</f>
        <v>0</v>
      </c>
      <c r="C39" s="36">
        <f>C37*C38</f>
        <v>0</v>
      </c>
      <c r="D39" s="36">
        <f>D37*D38</f>
        <v>0</v>
      </c>
      <c r="E39" s="36">
        <f>E37*E38</f>
        <v>0</v>
      </c>
      <c r="F39" s="37">
        <f>F37*F38</f>
        <v>0</v>
      </c>
    </row>
    <row r="40" spans="1:6" x14ac:dyDescent="0.25">
      <c r="A40" s="48"/>
      <c r="B40" s="28"/>
      <c r="C40" s="28"/>
      <c r="D40" s="28"/>
      <c r="E40" s="28"/>
      <c r="F40" s="28"/>
    </row>
    <row r="41" spans="1:6" ht="12" thickBot="1" x14ac:dyDescent="0.3">
      <c r="A41" s="29" t="s">
        <v>52</v>
      </c>
      <c r="B41" s="30">
        <v>2023</v>
      </c>
      <c r="C41" s="30">
        <v>2024</v>
      </c>
      <c r="D41" s="30">
        <v>2025</v>
      </c>
      <c r="E41" s="30">
        <v>2026</v>
      </c>
      <c r="F41" s="30">
        <v>2027</v>
      </c>
    </row>
    <row r="42" spans="1:6" ht="12" thickBot="1" x14ac:dyDescent="0.3">
      <c r="A42" s="16" t="s">
        <v>9</v>
      </c>
      <c r="B42" s="17">
        <v>350</v>
      </c>
      <c r="C42" s="17">
        <v>700</v>
      </c>
      <c r="D42" s="17">
        <v>1050</v>
      </c>
      <c r="E42" s="17">
        <v>1050</v>
      </c>
      <c r="F42" s="18">
        <v>1050</v>
      </c>
    </row>
    <row r="43" spans="1:6" ht="12" thickBot="1" x14ac:dyDescent="0.3">
      <c r="A43" s="33" t="s">
        <v>38</v>
      </c>
      <c r="B43" s="21">
        <f>F43</f>
        <v>0</v>
      </c>
      <c r="C43" s="21">
        <f>F43</f>
        <v>0</v>
      </c>
      <c r="D43" s="21">
        <f>F43</f>
        <v>0</v>
      </c>
      <c r="E43" s="21">
        <f>F43</f>
        <v>0</v>
      </c>
      <c r="F43" s="2"/>
    </row>
    <row r="44" spans="1:6" x14ac:dyDescent="0.25">
      <c r="A44" s="35" t="s">
        <v>37</v>
      </c>
      <c r="B44" s="36">
        <f>B42*B43*12</f>
        <v>0</v>
      </c>
      <c r="C44" s="36">
        <f t="shared" ref="C44:F44" si="1">C42*C43*12</f>
        <v>0</v>
      </c>
      <c r="D44" s="36">
        <f t="shared" si="1"/>
        <v>0</v>
      </c>
      <c r="E44" s="36">
        <f t="shared" si="1"/>
        <v>0</v>
      </c>
      <c r="F44" s="36">
        <f t="shared" si="1"/>
        <v>0</v>
      </c>
    </row>
    <row r="45" spans="1:6" x14ac:dyDescent="0.25">
      <c r="A45" s="48"/>
      <c r="B45" s="28"/>
      <c r="C45" s="28"/>
      <c r="D45" s="28"/>
      <c r="E45" s="28"/>
      <c r="F45" s="28"/>
    </row>
    <row r="46" spans="1:6" ht="12" thickBot="1" x14ac:dyDescent="0.3">
      <c r="A46" s="29" t="s">
        <v>45</v>
      </c>
      <c r="B46" s="30">
        <v>2023</v>
      </c>
      <c r="C46" s="30">
        <v>2024</v>
      </c>
      <c r="D46" s="30">
        <v>2025</v>
      </c>
      <c r="E46" s="30">
        <v>2026</v>
      </c>
      <c r="F46" s="30">
        <v>2027</v>
      </c>
    </row>
    <row r="47" spans="1:6" ht="12" thickBot="1" x14ac:dyDescent="0.3">
      <c r="A47" s="16" t="s">
        <v>9</v>
      </c>
      <c r="B47" s="49">
        <v>2</v>
      </c>
      <c r="C47" s="49">
        <v>2</v>
      </c>
      <c r="D47" s="49">
        <v>2</v>
      </c>
      <c r="E47" s="49">
        <v>2</v>
      </c>
      <c r="F47" s="49">
        <v>2</v>
      </c>
    </row>
    <row r="48" spans="1:6" ht="12" thickBot="1" x14ac:dyDescent="0.3">
      <c r="A48" s="33" t="s">
        <v>10</v>
      </c>
      <c r="B48" s="21">
        <f>F48</f>
        <v>0</v>
      </c>
      <c r="C48" s="21">
        <f>F48</f>
        <v>0</v>
      </c>
      <c r="D48" s="21">
        <f>F48</f>
        <v>0</v>
      </c>
      <c r="E48" s="21">
        <f>F48</f>
        <v>0</v>
      </c>
      <c r="F48" s="2"/>
    </row>
    <row r="49" spans="1:6" x14ac:dyDescent="0.25">
      <c r="A49" s="35" t="s">
        <v>35</v>
      </c>
      <c r="B49" s="36">
        <f>B47*B48</f>
        <v>0</v>
      </c>
      <c r="C49" s="36">
        <f t="shared" ref="C49:F49" si="2">C47*C48</f>
        <v>0</v>
      </c>
      <c r="D49" s="36">
        <f t="shared" si="2"/>
        <v>0</v>
      </c>
      <c r="E49" s="36">
        <f t="shared" si="2"/>
        <v>0</v>
      </c>
      <c r="F49" s="36">
        <f t="shared" si="2"/>
        <v>0</v>
      </c>
    </row>
    <row r="50" spans="1:6" x14ac:dyDescent="0.25">
      <c r="A50" s="48"/>
      <c r="B50" s="28"/>
      <c r="C50" s="28"/>
      <c r="D50" s="28"/>
      <c r="E50" s="28"/>
      <c r="F50" s="28"/>
    </row>
    <row r="51" spans="1:6" ht="12" thickBot="1" x14ac:dyDescent="0.3">
      <c r="A51" s="29" t="s">
        <v>43</v>
      </c>
      <c r="B51" s="30">
        <v>2023</v>
      </c>
      <c r="C51" s="30">
        <v>2024</v>
      </c>
      <c r="D51" s="30">
        <v>2025</v>
      </c>
      <c r="E51" s="30">
        <v>2026</v>
      </c>
      <c r="F51" s="30">
        <v>2027</v>
      </c>
    </row>
    <row r="52" spans="1:6" ht="12" thickBot="1" x14ac:dyDescent="0.3">
      <c r="A52" s="16" t="s">
        <v>9</v>
      </c>
      <c r="B52" s="49">
        <v>1</v>
      </c>
      <c r="C52" s="49">
        <v>1</v>
      </c>
      <c r="D52" s="49">
        <v>1</v>
      </c>
      <c r="E52" s="49">
        <v>1</v>
      </c>
      <c r="F52" s="49">
        <v>1</v>
      </c>
    </row>
    <row r="53" spans="1:6" ht="12" thickBot="1" x14ac:dyDescent="0.3">
      <c r="A53" s="33" t="s">
        <v>10</v>
      </c>
      <c r="B53" s="21">
        <f>F53</f>
        <v>0</v>
      </c>
      <c r="C53" s="21">
        <f>F53</f>
        <v>0</v>
      </c>
      <c r="D53" s="21">
        <f>F53</f>
        <v>0</v>
      </c>
      <c r="E53" s="21">
        <f>F53</f>
        <v>0</v>
      </c>
      <c r="F53" s="2"/>
    </row>
    <row r="54" spans="1:6" x14ac:dyDescent="0.25">
      <c r="A54" s="35" t="s">
        <v>35</v>
      </c>
      <c r="B54" s="36">
        <f>B52*B53</f>
        <v>0</v>
      </c>
      <c r="C54" s="36">
        <f t="shared" ref="C54" si="3">C52*C53</f>
        <v>0</v>
      </c>
      <c r="D54" s="36">
        <f t="shared" ref="D54" si="4">D52*D53</f>
        <v>0</v>
      </c>
      <c r="E54" s="36">
        <f t="shared" ref="E54" si="5">E52*E53</f>
        <v>0</v>
      </c>
      <c r="F54" s="36">
        <f t="shared" ref="F54" si="6">F52*F53</f>
        <v>0</v>
      </c>
    </row>
    <row r="55" spans="1:6" x14ac:dyDescent="0.25">
      <c r="A55" s="48"/>
      <c r="B55" s="28"/>
      <c r="C55" s="28"/>
      <c r="D55" s="28"/>
      <c r="E55" s="28"/>
      <c r="F55" s="28"/>
    </row>
    <row r="56" spans="1:6" ht="12" thickBot="1" x14ac:dyDescent="0.3">
      <c r="A56" s="29" t="s">
        <v>44</v>
      </c>
      <c r="B56" s="30">
        <v>2023</v>
      </c>
      <c r="C56" s="30">
        <v>2024</v>
      </c>
      <c r="D56" s="30">
        <v>2025</v>
      </c>
      <c r="E56" s="30">
        <v>2026</v>
      </c>
      <c r="F56" s="30">
        <v>2027</v>
      </c>
    </row>
    <row r="57" spans="1:6" ht="12" thickBot="1" x14ac:dyDescent="0.3">
      <c r="A57" s="16" t="s">
        <v>9</v>
      </c>
      <c r="B57" s="49">
        <v>1</v>
      </c>
      <c r="C57" s="49">
        <v>1</v>
      </c>
      <c r="D57" s="49">
        <v>1</v>
      </c>
      <c r="E57" s="49">
        <v>1</v>
      </c>
      <c r="F57" s="49">
        <v>1</v>
      </c>
    </row>
    <row r="58" spans="1:6" ht="12" thickBot="1" x14ac:dyDescent="0.3">
      <c r="A58" s="33" t="s">
        <v>10</v>
      </c>
      <c r="B58" s="21">
        <f>F58</f>
        <v>0</v>
      </c>
      <c r="C58" s="21">
        <f>F58</f>
        <v>0</v>
      </c>
      <c r="D58" s="21">
        <f>F58</f>
        <v>0</v>
      </c>
      <c r="E58" s="21">
        <f>F58</f>
        <v>0</v>
      </c>
      <c r="F58" s="2"/>
    </row>
    <row r="59" spans="1:6" x14ac:dyDescent="0.25">
      <c r="A59" s="35" t="s">
        <v>35</v>
      </c>
      <c r="B59" s="36">
        <f>B57*B58</f>
        <v>0</v>
      </c>
      <c r="C59" s="36">
        <f t="shared" ref="C59:F59" si="7">C57*C58</f>
        <v>0</v>
      </c>
      <c r="D59" s="36">
        <f t="shared" si="7"/>
        <v>0</v>
      </c>
      <c r="E59" s="36">
        <f t="shared" si="7"/>
        <v>0</v>
      </c>
      <c r="F59" s="36">
        <f t="shared" si="7"/>
        <v>0</v>
      </c>
    </row>
    <row r="60" spans="1:6" ht="12.65" customHeight="1" x14ac:dyDescent="0.25"/>
    <row r="61" spans="1:6" s="14" customFormat="1" ht="12" thickBot="1" x14ac:dyDescent="0.3">
      <c r="A61" s="29" t="s">
        <v>15</v>
      </c>
      <c r="B61" s="30">
        <v>2023</v>
      </c>
      <c r="C61" s="30">
        <v>2024</v>
      </c>
      <c r="D61" s="30">
        <v>2025</v>
      </c>
      <c r="E61" s="30">
        <v>2026</v>
      </c>
      <c r="F61" s="30">
        <v>2027</v>
      </c>
    </row>
    <row r="62" spans="1:6" ht="12" thickBot="1" x14ac:dyDescent="0.3">
      <c r="A62" s="16" t="s">
        <v>9</v>
      </c>
      <c r="B62" s="49">
        <v>15</v>
      </c>
      <c r="C62" s="49">
        <v>15</v>
      </c>
      <c r="D62" s="49">
        <v>15</v>
      </c>
      <c r="E62" s="49">
        <v>15</v>
      </c>
      <c r="F62" s="49">
        <v>15</v>
      </c>
    </row>
    <row r="63" spans="1:6" ht="12" thickBot="1" x14ac:dyDescent="0.3">
      <c r="A63" s="33" t="s">
        <v>10</v>
      </c>
      <c r="B63" s="21">
        <f>F63</f>
        <v>0</v>
      </c>
      <c r="C63" s="21">
        <f>F63</f>
        <v>0</v>
      </c>
      <c r="D63" s="21">
        <f>F63</f>
        <v>0</v>
      </c>
      <c r="E63" s="21">
        <f>F63</f>
        <v>0</v>
      </c>
      <c r="F63" s="2"/>
    </row>
    <row r="64" spans="1:6" x14ac:dyDescent="0.25">
      <c r="A64" s="35" t="s">
        <v>35</v>
      </c>
      <c r="B64" s="50">
        <f>B62*B63</f>
        <v>0</v>
      </c>
      <c r="C64" s="50">
        <f t="shared" ref="C64:F64" si="8">C62*C63</f>
        <v>0</v>
      </c>
      <c r="D64" s="50">
        <f t="shared" si="8"/>
        <v>0</v>
      </c>
      <c r="E64" s="50">
        <f t="shared" si="8"/>
        <v>0</v>
      </c>
      <c r="F64" s="50">
        <f t="shared" si="8"/>
        <v>0</v>
      </c>
    </row>
    <row r="66" spans="1:8" s="14" customFormat="1" ht="23.5" thickBot="1" x14ac:dyDescent="0.3">
      <c r="A66" s="29" t="s">
        <v>57</v>
      </c>
      <c r="B66" s="47">
        <v>2023</v>
      </c>
      <c r="C66" s="47">
        <v>2024</v>
      </c>
      <c r="D66" s="47">
        <v>2025</v>
      </c>
      <c r="E66" s="47">
        <v>2026</v>
      </c>
      <c r="F66" s="47">
        <v>2027</v>
      </c>
      <c r="H66" s="14" t="s">
        <v>54</v>
      </c>
    </row>
    <row r="67" spans="1:8" x14ac:dyDescent="0.25">
      <c r="A67" s="16" t="s">
        <v>41</v>
      </c>
      <c r="B67" s="49">
        <v>21</v>
      </c>
      <c r="C67" s="49">
        <v>42</v>
      </c>
      <c r="D67" s="49">
        <v>64</v>
      </c>
      <c r="E67" s="49">
        <v>64</v>
      </c>
      <c r="F67" s="49">
        <v>64</v>
      </c>
    </row>
    <row r="68" spans="1:8" ht="12" thickBot="1" x14ac:dyDescent="0.3">
      <c r="A68" s="33" t="s">
        <v>42</v>
      </c>
      <c r="B68" s="51">
        <v>4</v>
      </c>
      <c r="C68" s="51">
        <v>8</v>
      </c>
      <c r="D68" s="51">
        <v>11</v>
      </c>
      <c r="E68" s="51">
        <v>11</v>
      </c>
      <c r="F68" s="6">
        <v>11</v>
      </c>
    </row>
    <row r="69" spans="1:8" ht="12" thickBot="1" x14ac:dyDescent="0.3">
      <c r="A69" s="52" t="s">
        <v>16</v>
      </c>
      <c r="B69" s="53">
        <f>F69</f>
        <v>0</v>
      </c>
      <c r="C69" s="21">
        <f>F69</f>
        <v>0</v>
      </c>
      <c r="D69" s="21">
        <f>F69</f>
        <v>0</v>
      </c>
      <c r="E69" s="54">
        <f>F69</f>
        <v>0</v>
      </c>
      <c r="F69" s="2"/>
    </row>
    <row r="70" spans="1:8" ht="23.5" thickBot="1" x14ac:dyDescent="0.3">
      <c r="A70" s="33" t="s">
        <v>55</v>
      </c>
      <c r="B70" s="21">
        <f>F70</f>
        <v>0</v>
      </c>
      <c r="C70" s="21">
        <f>F70</f>
        <v>0</v>
      </c>
      <c r="D70" s="21">
        <f>F70</f>
        <v>0</v>
      </c>
      <c r="E70" s="54">
        <f>F70</f>
        <v>0</v>
      </c>
      <c r="F70" s="2"/>
      <c r="G70" s="41"/>
    </row>
    <row r="71" spans="1:8" ht="23.5" thickBot="1" x14ac:dyDescent="0.3">
      <c r="A71" s="33" t="s">
        <v>56</v>
      </c>
      <c r="B71" s="21">
        <f>F71</f>
        <v>0</v>
      </c>
      <c r="C71" s="21">
        <f>F71</f>
        <v>0</v>
      </c>
      <c r="D71" s="21">
        <f>F71</f>
        <v>0</v>
      </c>
      <c r="E71" s="54">
        <f>F71</f>
        <v>0</v>
      </c>
      <c r="F71" s="2"/>
      <c r="G71" s="41"/>
    </row>
    <row r="72" spans="1:8" x14ac:dyDescent="0.25">
      <c r="A72" s="35" t="s">
        <v>35</v>
      </c>
      <c r="B72" s="50">
        <f>((B67+B68)*B69)+(B67*B70*12)+(B68*B71*12)</f>
        <v>0</v>
      </c>
      <c r="C72" s="50">
        <f>((C67+C68)*C69)+(C67*C70*12)+(C68*C71*12)</f>
        <v>0</v>
      </c>
      <c r="D72" s="50">
        <f>((D67+D68)*D69)+(D67*D70*12)+(D68*D71*12)</f>
        <v>0</v>
      </c>
      <c r="E72" s="50">
        <f>((E67+E68)*E69)+(E67*E70*12)+(E68*E71*12)</f>
        <v>0</v>
      </c>
      <c r="F72" s="50">
        <f>((F67+F68)*F69)+(F67*F70*12)+(F68*F71*12)</f>
        <v>0</v>
      </c>
    </row>
    <row r="73" spans="1:8" x14ac:dyDescent="0.25">
      <c r="A73" s="48"/>
      <c r="B73" s="28"/>
      <c r="C73" s="28"/>
      <c r="D73" s="28"/>
      <c r="E73" s="28"/>
      <c r="F73" s="28"/>
    </row>
    <row r="74" spans="1:8" ht="23.5" thickBot="1" x14ac:dyDescent="0.3">
      <c r="A74" s="29" t="s">
        <v>58</v>
      </c>
      <c r="B74" s="47">
        <v>2023</v>
      </c>
      <c r="C74" s="47">
        <v>2024</v>
      </c>
      <c r="D74" s="47">
        <v>2025</v>
      </c>
      <c r="E74" s="47">
        <v>2026</v>
      </c>
      <c r="F74" s="47">
        <v>2027</v>
      </c>
    </row>
    <row r="75" spans="1:8" x14ac:dyDescent="0.25">
      <c r="A75" s="16" t="s">
        <v>41</v>
      </c>
      <c r="B75" s="49">
        <v>2</v>
      </c>
      <c r="C75" s="49">
        <v>3</v>
      </c>
      <c r="D75" s="49">
        <v>6</v>
      </c>
      <c r="E75" s="49">
        <v>6</v>
      </c>
      <c r="F75" s="49">
        <v>6</v>
      </c>
    </row>
    <row r="76" spans="1:8" ht="12" thickBot="1" x14ac:dyDescent="0.3">
      <c r="A76" s="55" t="s">
        <v>42</v>
      </c>
      <c r="B76" s="51">
        <v>1</v>
      </c>
      <c r="C76" s="51">
        <v>2</v>
      </c>
      <c r="D76" s="51">
        <v>4</v>
      </c>
      <c r="E76" s="51">
        <v>4</v>
      </c>
      <c r="F76" s="56">
        <v>4</v>
      </c>
    </row>
    <row r="77" spans="1:8" ht="12" thickBot="1" x14ac:dyDescent="0.3">
      <c r="A77" s="55" t="s">
        <v>16</v>
      </c>
      <c r="B77" s="57">
        <f>F77</f>
        <v>0</v>
      </c>
      <c r="C77" s="57">
        <f>F77</f>
        <v>0</v>
      </c>
      <c r="D77" s="57">
        <f>F77</f>
        <v>0</v>
      </c>
      <c r="E77" s="58">
        <f>F77</f>
        <v>0</v>
      </c>
      <c r="F77" s="4"/>
      <c r="G77" s="41"/>
    </row>
    <row r="78" spans="1:8" ht="23.5" thickBot="1" x14ac:dyDescent="0.3">
      <c r="A78" s="55" t="s">
        <v>55</v>
      </c>
      <c r="B78" s="53">
        <f>F78</f>
        <v>0</v>
      </c>
      <c r="C78" s="53">
        <f>F78</f>
        <v>0</v>
      </c>
      <c r="D78" s="53">
        <f>F78</f>
        <v>0</v>
      </c>
      <c r="E78" s="59">
        <f>F78</f>
        <v>0</v>
      </c>
      <c r="F78" s="2"/>
      <c r="G78" s="41"/>
    </row>
    <row r="79" spans="1:8" ht="23.5" thickBot="1" x14ac:dyDescent="0.3">
      <c r="A79" s="55" t="s">
        <v>56</v>
      </c>
      <c r="B79" s="53">
        <f>F79</f>
        <v>0</v>
      </c>
      <c r="C79" s="53">
        <f>F79</f>
        <v>0</v>
      </c>
      <c r="D79" s="53">
        <f>F79</f>
        <v>0</v>
      </c>
      <c r="E79" s="59">
        <f>F79</f>
        <v>0</v>
      </c>
      <c r="F79" s="2"/>
      <c r="G79" s="41"/>
    </row>
    <row r="80" spans="1:8" x14ac:dyDescent="0.25">
      <c r="A80" s="35" t="s">
        <v>35</v>
      </c>
      <c r="B80" s="50">
        <f>(B75+B76)*B77+(B75*B78*12)+(B76*B79*12)</f>
        <v>0</v>
      </c>
      <c r="C80" s="50">
        <f t="shared" ref="C80:F80" si="9">(C75+C76)*C77+(C75*C78*12)+(C76*C79*12)</f>
        <v>0</v>
      </c>
      <c r="D80" s="50">
        <f t="shared" si="9"/>
        <v>0</v>
      </c>
      <c r="E80" s="50">
        <f t="shared" si="9"/>
        <v>0</v>
      </c>
      <c r="F80" s="50">
        <f t="shared" si="9"/>
        <v>0</v>
      </c>
    </row>
    <row r="81" spans="1:7" x14ac:dyDescent="0.25">
      <c r="A81" s="48"/>
      <c r="B81" s="28"/>
      <c r="C81" s="28"/>
      <c r="D81" s="28"/>
      <c r="E81" s="28"/>
      <c r="F81" s="28"/>
    </row>
    <row r="82" spans="1:7" ht="23.5" thickBot="1" x14ac:dyDescent="0.3">
      <c r="A82" s="29" t="s">
        <v>59</v>
      </c>
      <c r="B82" s="47">
        <v>2023</v>
      </c>
      <c r="C82" s="47">
        <v>2024</v>
      </c>
      <c r="D82" s="47">
        <v>2025</v>
      </c>
      <c r="E82" s="47">
        <v>2026</v>
      </c>
      <c r="F82" s="47">
        <v>2027</v>
      </c>
    </row>
    <row r="83" spans="1:7" x14ac:dyDescent="0.25">
      <c r="A83" s="16" t="s">
        <v>41</v>
      </c>
      <c r="B83" s="49">
        <v>24</v>
      </c>
      <c r="C83" s="49">
        <v>48</v>
      </c>
      <c r="D83" s="49">
        <v>72</v>
      </c>
      <c r="E83" s="49">
        <v>72</v>
      </c>
      <c r="F83" s="49">
        <v>72</v>
      </c>
    </row>
    <row r="84" spans="1:7" ht="12" thickBot="1" x14ac:dyDescent="0.3">
      <c r="A84" s="60" t="s">
        <v>42</v>
      </c>
      <c r="B84" s="51">
        <v>4</v>
      </c>
      <c r="C84" s="61">
        <v>8</v>
      </c>
      <c r="D84" s="49">
        <v>13</v>
      </c>
      <c r="E84" s="49">
        <v>13</v>
      </c>
      <c r="F84" s="62">
        <v>13</v>
      </c>
    </row>
    <row r="85" spans="1:7" ht="12" thickBot="1" x14ac:dyDescent="0.3">
      <c r="A85" s="63" t="s">
        <v>16</v>
      </c>
      <c r="B85" s="53">
        <f>F85</f>
        <v>0</v>
      </c>
      <c r="C85" s="64">
        <f>F85</f>
        <v>0</v>
      </c>
      <c r="D85" s="65">
        <f>F85</f>
        <v>0</v>
      </c>
      <c r="E85" s="65">
        <v>0</v>
      </c>
      <c r="F85" s="2"/>
      <c r="G85" s="41"/>
    </row>
    <row r="86" spans="1:7" ht="23.5" thickBot="1" x14ac:dyDescent="0.3">
      <c r="A86" s="33" t="s">
        <v>55</v>
      </c>
      <c r="B86" s="65">
        <f>F86</f>
        <v>0</v>
      </c>
      <c r="C86" s="65">
        <f>F86</f>
        <v>0</v>
      </c>
      <c r="D86" s="65">
        <f>F86</f>
        <v>0</v>
      </c>
      <c r="E86" s="65">
        <f>F86</f>
        <v>0</v>
      </c>
      <c r="F86" s="2"/>
      <c r="G86" s="41"/>
    </row>
    <row r="87" spans="1:7" ht="23.5" thickBot="1" x14ac:dyDescent="0.3">
      <c r="A87" s="33" t="s">
        <v>56</v>
      </c>
      <c r="B87" s="65">
        <f>F87</f>
        <v>0</v>
      </c>
      <c r="C87" s="21">
        <f>F87</f>
        <v>0</v>
      </c>
      <c r="D87" s="21">
        <f>F87</f>
        <v>0</v>
      </c>
      <c r="E87" s="54">
        <f>F87</f>
        <v>0</v>
      </c>
      <c r="F87" s="2"/>
      <c r="G87" s="41"/>
    </row>
    <row r="88" spans="1:7" x14ac:dyDescent="0.25">
      <c r="A88" s="35" t="s">
        <v>35</v>
      </c>
      <c r="B88" s="50">
        <f>(B83+B84)*B85+(B83*B86*12)+(B84*B87*12)</f>
        <v>0</v>
      </c>
      <c r="C88" s="50">
        <f>(C83+C84)*C85+(C83*C86*12)+(C84*C87*12)</f>
        <v>0</v>
      </c>
      <c r="D88" s="50">
        <f>(D83+D84)*D85+(D83*D86*12)+(D84*D87*12)</f>
        <v>0</v>
      </c>
      <c r="E88" s="50">
        <f>(E83+E84)*E85+(E83*E86*12)+(E84*E87*12)</f>
        <v>0</v>
      </c>
      <c r="F88" s="50">
        <f>(F83+F84)*F85+(F83*F86*12)+(F84*F87*12)</f>
        <v>0</v>
      </c>
    </row>
    <row r="89" spans="1:7" x14ac:dyDescent="0.25">
      <c r="A89" s="48"/>
      <c r="B89" s="28"/>
      <c r="C89" s="28"/>
      <c r="D89" s="28"/>
      <c r="E89" s="28"/>
      <c r="F89" s="28"/>
    </row>
    <row r="90" spans="1:7" ht="23.5" thickBot="1" x14ac:dyDescent="0.3">
      <c r="A90" s="29" t="s">
        <v>60</v>
      </c>
      <c r="B90" s="47">
        <v>2023</v>
      </c>
      <c r="C90" s="47">
        <v>2024</v>
      </c>
      <c r="D90" s="47">
        <v>2025</v>
      </c>
      <c r="E90" s="47">
        <v>2026</v>
      </c>
      <c r="F90" s="47">
        <v>2027</v>
      </c>
    </row>
    <row r="91" spans="1:7" x14ac:dyDescent="0.25">
      <c r="A91" s="16" t="s">
        <v>41</v>
      </c>
      <c r="B91" s="49">
        <v>23</v>
      </c>
      <c r="C91" s="49">
        <v>45</v>
      </c>
      <c r="D91" s="49">
        <v>68</v>
      </c>
      <c r="E91" s="49">
        <v>68</v>
      </c>
      <c r="F91" s="49">
        <v>68</v>
      </c>
    </row>
    <row r="92" spans="1:7" ht="12" thickBot="1" x14ac:dyDescent="0.3">
      <c r="A92" s="16" t="s">
        <v>42</v>
      </c>
      <c r="B92" s="6">
        <v>4</v>
      </c>
      <c r="C92" s="61">
        <v>8</v>
      </c>
      <c r="D92" s="49">
        <v>12</v>
      </c>
      <c r="E92" s="49">
        <v>12</v>
      </c>
      <c r="F92" s="62">
        <v>12</v>
      </c>
    </row>
    <row r="93" spans="1:7" ht="12" thickBot="1" x14ac:dyDescent="0.3">
      <c r="A93" s="63" t="s">
        <v>16</v>
      </c>
      <c r="B93" s="53">
        <f>F93</f>
        <v>0</v>
      </c>
      <c r="C93" s="64">
        <f>F93</f>
        <v>0</v>
      </c>
      <c r="D93" s="65">
        <f>F93</f>
        <v>0</v>
      </c>
      <c r="E93" s="65">
        <f>F93</f>
        <v>0</v>
      </c>
      <c r="F93" s="2"/>
      <c r="G93" s="41"/>
    </row>
    <row r="94" spans="1:7" ht="23.5" thickBot="1" x14ac:dyDescent="0.3">
      <c r="A94" s="33" t="s">
        <v>55</v>
      </c>
      <c r="B94" s="65">
        <f>F94</f>
        <v>0</v>
      </c>
      <c r="C94" s="21">
        <f>F94</f>
        <v>0</v>
      </c>
      <c r="D94" s="21">
        <f>F94</f>
        <v>0</v>
      </c>
      <c r="E94" s="21">
        <f>F94</f>
        <v>0</v>
      </c>
      <c r="F94" s="2"/>
      <c r="G94" s="41"/>
    </row>
    <row r="95" spans="1:7" ht="23.5" thickBot="1" x14ac:dyDescent="0.3">
      <c r="A95" s="33" t="s">
        <v>56</v>
      </c>
      <c r="B95" s="65">
        <f>F95</f>
        <v>0</v>
      </c>
      <c r="C95" s="21">
        <f>F95</f>
        <v>0</v>
      </c>
      <c r="D95" s="21">
        <f>F95</f>
        <v>0</v>
      </c>
      <c r="E95" s="21">
        <f>F95</f>
        <v>0</v>
      </c>
      <c r="F95" s="2"/>
      <c r="G95" s="41"/>
    </row>
    <row r="96" spans="1:7" x14ac:dyDescent="0.25">
      <c r="A96" s="35" t="s">
        <v>35</v>
      </c>
      <c r="B96" s="50">
        <f>(B91+B92)*B93+(B91*B94*12)+(B92*B95*12)</f>
        <v>0</v>
      </c>
      <c r="C96" s="50">
        <f>(C91+C92)*C93+(C91*C94*12)+(C92*C95*12)</f>
        <v>0</v>
      </c>
      <c r="D96" s="50">
        <f>(D91+D92)*D93+(D91*D94*12)+(D92*D95*12)</f>
        <v>0</v>
      </c>
      <c r="E96" s="50">
        <f>(E91+E92)*E93+(E91*E94*12)+(E92*E95*12)</f>
        <v>0</v>
      </c>
      <c r="F96" s="50">
        <f>(F91+F92)*F93+(F91*F94*12)+(F92*F95*12)</f>
        <v>0</v>
      </c>
    </row>
    <row r="98" spans="1:7" s="14" customFormat="1" ht="12" thickBot="1" x14ac:dyDescent="0.3">
      <c r="A98" s="29" t="s">
        <v>36</v>
      </c>
      <c r="B98" s="30">
        <v>2023</v>
      </c>
      <c r="C98" s="30">
        <v>2024</v>
      </c>
      <c r="D98" s="30">
        <v>2025</v>
      </c>
      <c r="E98" s="30">
        <v>2026</v>
      </c>
      <c r="F98" s="30">
        <v>2027</v>
      </c>
    </row>
    <row r="99" spans="1:7" ht="23" x14ac:dyDescent="0.25">
      <c r="A99" s="16" t="s">
        <v>47</v>
      </c>
      <c r="B99" s="17">
        <v>25</v>
      </c>
      <c r="C99" s="17">
        <v>58</v>
      </c>
      <c r="D99" s="17">
        <v>88</v>
      </c>
      <c r="E99" s="17">
        <v>88</v>
      </c>
      <c r="F99" s="17">
        <v>88</v>
      </c>
      <c r="G99" s="41"/>
    </row>
    <row r="100" spans="1:7" ht="23" x14ac:dyDescent="0.25">
      <c r="A100" s="16" t="s">
        <v>48</v>
      </c>
      <c r="B100" s="38">
        <v>100</v>
      </c>
      <c r="C100" s="38">
        <v>234</v>
      </c>
      <c r="D100" s="38">
        <v>350</v>
      </c>
      <c r="E100" s="38">
        <v>350</v>
      </c>
      <c r="F100" s="38">
        <v>350</v>
      </c>
    </row>
    <row r="101" spans="1:7" ht="23.5" thickBot="1" x14ac:dyDescent="0.3">
      <c r="A101" s="16" t="s">
        <v>49</v>
      </c>
      <c r="B101" s="38">
        <v>25</v>
      </c>
      <c r="C101" s="38">
        <v>58</v>
      </c>
      <c r="D101" s="38">
        <v>88</v>
      </c>
      <c r="E101" s="38">
        <v>88</v>
      </c>
      <c r="F101" s="66">
        <v>88</v>
      </c>
    </row>
    <row r="102" spans="1:7" ht="12" thickBot="1" x14ac:dyDescent="0.3">
      <c r="A102" s="33" t="s">
        <v>46</v>
      </c>
      <c r="B102" s="65">
        <f>F102</f>
        <v>0</v>
      </c>
      <c r="C102" s="65">
        <f>F102</f>
        <v>0</v>
      </c>
      <c r="D102" s="67">
        <f>F102</f>
        <v>0</v>
      </c>
      <c r="E102" s="67">
        <f>F102</f>
        <v>0</v>
      </c>
      <c r="F102" s="2"/>
    </row>
    <row r="103" spans="1:7" ht="12" thickBot="1" x14ac:dyDescent="0.3">
      <c r="A103" s="33" t="s">
        <v>50</v>
      </c>
      <c r="B103" s="65">
        <f>F103</f>
        <v>0</v>
      </c>
      <c r="C103" s="21">
        <f>F103</f>
        <v>0</v>
      </c>
      <c r="D103" s="54">
        <f>F103</f>
        <v>0</v>
      </c>
      <c r="E103" s="54">
        <f>F103</f>
        <v>0</v>
      </c>
      <c r="F103" s="2"/>
    </row>
    <row r="104" spans="1:7" ht="12" thickBot="1" x14ac:dyDescent="0.3">
      <c r="A104" s="33" t="s">
        <v>51</v>
      </c>
      <c r="B104" s="65">
        <f>F104</f>
        <v>0</v>
      </c>
      <c r="C104" s="21">
        <f>F104</f>
        <v>0</v>
      </c>
      <c r="D104" s="54">
        <f>F104</f>
        <v>0</v>
      </c>
      <c r="E104" s="54">
        <f>F104</f>
        <v>0</v>
      </c>
      <c r="F104" s="2"/>
    </row>
    <row r="105" spans="1:7" x14ac:dyDescent="0.25">
      <c r="A105" s="35" t="s">
        <v>35</v>
      </c>
      <c r="B105" s="37">
        <f>(B99*B102)+(B100*B103)+(B101*B104)</f>
        <v>0</v>
      </c>
      <c r="C105" s="37">
        <f>(C99*C102)+(C100*C103)+(C101*C104)</f>
        <v>0</v>
      </c>
      <c r="D105" s="37">
        <f>(D99*D102)+(D100*D103)+(D101*D104)</f>
        <v>0</v>
      </c>
      <c r="E105" s="37">
        <f>(E99*E102)+(E100*E103)+(E101*E104)</f>
        <v>0</v>
      </c>
      <c r="F105" s="37">
        <f>(F99*F102)+(F100*F103)+(F101*F104)</f>
        <v>0</v>
      </c>
    </row>
    <row r="106" spans="1:7" x14ac:dyDescent="0.25">
      <c r="A106" s="48"/>
      <c r="B106" s="68"/>
      <c r="C106" s="28"/>
      <c r="D106" s="28"/>
      <c r="E106" s="28"/>
      <c r="F106" s="28"/>
    </row>
    <row r="107" spans="1:7" s="14" customFormat="1" ht="12" thickBot="1" x14ac:dyDescent="0.3">
      <c r="A107" s="29" t="s">
        <v>28</v>
      </c>
      <c r="B107" s="30">
        <v>2023</v>
      </c>
      <c r="C107" s="30">
        <v>2024</v>
      </c>
      <c r="D107" s="30">
        <v>2025</v>
      </c>
      <c r="E107" s="30">
        <v>2026</v>
      </c>
      <c r="F107" s="30">
        <v>2027</v>
      </c>
    </row>
    <row r="108" spans="1:7" ht="12.5" thickBot="1" x14ac:dyDescent="0.35">
      <c r="A108" s="16" t="s">
        <v>9</v>
      </c>
      <c r="B108" s="69" t="s">
        <v>53</v>
      </c>
      <c r="C108" s="69" t="s">
        <v>53</v>
      </c>
      <c r="D108" s="69" t="s">
        <v>53</v>
      </c>
      <c r="E108" s="17">
        <v>350</v>
      </c>
      <c r="F108" s="18">
        <v>350</v>
      </c>
      <c r="G108" s="70"/>
    </row>
    <row r="109" spans="1:7" ht="12.5" thickBot="1" x14ac:dyDescent="0.35">
      <c r="A109" s="33" t="s">
        <v>10</v>
      </c>
      <c r="B109" s="69" t="s">
        <v>53</v>
      </c>
      <c r="C109" s="69" t="s">
        <v>53</v>
      </c>
      <c r="D109" s="69" t="s">
        <v>53</v>
      </c>
      <c r="E109" s="21">
        <f>F109</f>
        <v>0</v>
      </c>
      <c r="F109" s="2"/>
    </row>
    <row r="110" spans="1:7" ht="12" x14ac:dyDescent="0.3">
      <c r="A110" s="35" t="s">
        <v>35</v>
      </c>
      <c r="B110" s="71" t="s">
        <v>53</v>
      </c>
      <c r="C110" s="71" t="s">
        <v>53</v>
      </c>
      <c r="D110" s="71" t="s">
        <v>53</v>
      </c>
      <c r="E110" s="36">
        <f>E108*E109</f>
        <v>0</v>
      </c>
      <c r="F110" s="37">
        <f>F108*F109</f>
        <v>0</v>
      </c>
    </row>
    <row r="112" spans="1:7" s="14" customFormat="1" ht="23.5" thickBot="1" x14ac:dyDescent="0.3">
      <c r="A112" s="29" t="s">
        <v>17</v>
      </c>
      <c r="B112" s="47">
        <v>2023</v>
      </c>
      <c r="C112" s="47">
        <v>2024</v>
      </c>
      <c r="D112" s="47">
        <v>2025</v>
      </c>
      <c r="E112" s="47">
        <v>2026</v>
      </c>
      <c r="F112" s="47">
        <v>2027</v>
      </c>
    </row>
    <row r="113" spans="1:7" ht="12" thickBot="1" x14ac:dyDescent="0.3">
      <c r="A113" s="16" t="s">
        <v>18</v>
      </c>
      <c r="B113" s="17">
        <v>480</v>
      </c>
      <c r="C113" s="17">
        <v>480</v>
      </c>
      <c r="D113" s="17">
        <v>480</v>
      </c>
      <c r="E113" s="17">
        <v>480</v>
      </c>
      <c r="F113" s="18">
        <v>480</v>
      </c>
    </row>
    <row r="114" spans="1:7" ht="12" thickBot="1" x14ac:dyDescent="0.3">
      <c r="A114" s="33" t="s">
        <v>4</v>
      </c>
      <c r="B114" s="21">
        <f>F114</f>
        <v>0</v>
      </c>
      <c r="C114" s="21">
        <f>F114</f>
        <v>0</v>
      </c>
      <c r="D114" s="21">
        <f>F114</f>
        <v>0</v>
      </c>
      <c r="E114" s="21">
        <f>F114</f>
        <v>0</v>
      </c>
      <c r="F114" s="2"/>
    </row>
    <row r="115" spans="1:7" x14ac:dyDescent="0.25">
      <c r="A115" s="35" t="s">
        <v>37</v>
      </c>
      <c r="B115" s="36">
        <f>B113*B114</f>
        <v>0</v>
      </c>
      <c r="C115" s="36">
        <f t="shared" ref="C115:D115" si="10">C113*C114</f>
        <v>0</v>
      </c>
      <c r="D115" s="36">
        <f t="shared" si="10"/>
        <v>0</v>
      </c>
      <c r="E115" s="36">
        <f>E113*E114</f>
        <v>0</v>
      </c>
      <c r="F115" s="37">
        <f>F113*F114</f>
        <v>0</v>
      </c>
    </row>
    <row r="117" spans="1:7" ht="12" thickBot="1" x14ac:dyDescent="0.3">
      <c r="A117" s="29" t="s">
        <v>19</v>
      </c>
      <c r="B117" s="72">
        <f>B14+B19+B24+B29+B34+B39+B44+B49+B54+B59+B64+B72+B80+B88+B96+B105+B115</f>
        <v>0</v>
      </c>
      <c r="C117" s="72">
        <f>C14+C19+C24+C29+C34+C39+C44+C49+C54+C59+C64+C72+C80+C88+C96+C105+C115</f>
        <v>0</v>
      </c>
      <c r="D117" s="72">
        <f>D14+D19+D24+D29+D34+D39+D44+D49+D54+D59+D64+D72+D80+D88+D96+D105+D115</f>
        <v>0</v>
      </c>
      <c r="E117" s="72">
        <f>E14+E19+E24+E29+E34+E39+E44+E49+E54+E59+E64+E72+E80+E88+E96+E105+E110+E115</f>
        <v>0</v>
      </c>
      <c r="F117" s="72">
        <f>F14+F19+F24+F29+F34+F39+F44+F49+F54+F59+F64+F72+F80+F88+F96+F105+F110+F115</f>
        <v>0</v>
      </c>
      <c r="G117" s="41"/>
    </row>
    <row r="118" spans="1:7" ht="12" thickBot="1" x14ac:dyDescent="0.3"/>
    <row r="119" spans="1:7" ht="12" thickBot="1" x14ac:dyDescent="0.3">
      <c r="A119" s="73" t="s">
        <v>20</v>
      </c>
      <c r="B119" s="74">
        <f>B117+C117+D117+E117+F117</f>
        <v>0</v>
      </c>
      <c r="C119" s="41"/>
    </row>
    <row r="120" spans="1:7" ht="12" thickBot="1" x14ac:dyDescent="0.3"/>
    <row r="121" spans="1:7" x14ac:dyDescent="0.25">
      <c r="A121" s="75" t="s">
        <v>23</v>
      </c>
      <c r="B121" s="83"/>
      <c r="C121" s="84"/>
    </row>
    <row r="122" spans="1:7" x14ac:dyDescent="0.25">
      <c r="A122" s="76" t="s">
        <v>24</v>
      </c>
      <c r="B122" s="85"/>
      <c r="C122" s="86"/>
    </row>
    <row r="123" spans="1:7" x14ac:dyDescent="0.25">
      <c r="A123" s="76" t="s">
        <v>25</v>
      </c>
      <c r="B123" s="85"/>
      <c r="C123" s="86"/>
    </row>
    <row r="124" spans="1:7" x14ac:dyDescent="0.25">
      <c r="A124" s="76" t="s">
        <v>26</v>
      </c>
      <c r="B124" s="85"/>
      <c r="C124" s="86"/>
    </row>
    <row r="125" spans="1:7" ht="48.65" customHeight="1" thickBot="1" x14ac:dyDescent="0.3">
      <c r="A125" s="77" t="s">
        <v>27</v>
      </c>
      <c r="B125" s="79"/>
      <c r="C125" s="80"/>
    </row>
  </sheetData>
  <sheetProtection algorithmName="SHA-512" hashValue="lpNnuPcqwwGNErDNtxS/IvYg4p5VKSON/W2Z7fkZGW+de6roup8ilD/8bi0wXGQowMXraagA4EO3VpCPIMc3JA==" saltValue="YErqjP5AHPdXrxAe+D9ZoA==" spinCount="100000" sheet="1" objects="1" scenarios="1"/>
  <mergeCells count="10">
    <mergeCell ref="A5:C5"/>
    <mergeCell ref="A6:C6"/>
    <mergeCell ref="A7:C7"/>
    <mergeCell ref="A8:C8"/>
    <mergeCell ref="B125:C125"/>
    <mergeCell ref="B9:C9"/>
    <mergeCell ref="B121:C121"/>
    <mergeCell ref="B122:C122"/>
    <mergeCell ref="B123:C123"/>
    <mergeCell ref="B124:C124"/>
  </mergeCells>
  <conditionalFormatting sqref="B117:D117">
    <cfRule type="cellIs" dxfId="7" priority="6" operator="lessThanOrEqual">
      <formula>1933000</formula>
    </cfRule>
    <cfRule type="cellIs" dxfId="6" priority="12" operator="greaterThan">
      <formula>1933000</formula>
    </cfRule>
  </conditionalFormatting>
  <conditionalFormatting sqref="B119">
    <cfRule type="cellIs" dxfId="5" priority="7" operator="greaterThan">
      <formula>9665000</formula>
    </cfRule>
    <cfRule type="cellIs" dxfId="4" priority="8" operator="lessThanOrEqual">
      <formula>9665000</formula>
    </cfRule>
  </conditionalFormatting>
  <conditionalFormatting sqref="E117:F117">
    <cfRule type="cellIs" dxfId="3" priority="4" operator="lessThanOrEqual">
      <formula>1933000</formula>
    </cfRule>
    <cfRule type="cellIs" dxfId="2" priority="5" operator="greaterThan">
      <formula>1933000</formula>
    </cfRule>
  </conditionalFormatting>
  <conditionalFormatting sqref="I22:K22">
    <cfRule type="cellIs" dxfId="1" priority="1" operator="greaterThan">
      <formula>208272</formula>
    </cfRule>
    <cfRule type="cellIs" dxfId="0" priority="2" operator="lessThanOrEqual">
      <formula>208272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D87170FC52C46BC21FAE74ED228B7" ma:contentTypeVersion="5" ma:contentTypeDescription="Een nieuw document maken." ma:contentTypeScope="" ma:versionID="266143aefdc702c299f537c7c4dbfa9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6df2debd-d0a6-4976-9835-218787a8fc76" xmlns:ns4="f106e64a-4b2a-4dc7-a422-2deabe955942" targetNamespace="http://schemas.microsoft.com/office/2006/metadata/properties" ma:root="true" ma:fieldsID="10ae7adbb540442d4350201cc10154a2" ns1:_="" ns2:_="" ns3:_="" ns4:_="">
    <xsd:import namespace="http://schemas.microsoft.com/sharepoint/v3"/>
    <xsd:import namespace="e1f914b6-a544-4516-8258-dce33e67d544"/>
    <xsd:import namespace="6df2debd-d0a6-4976-9835-218787a8fc76"/>
    <xsd:import namespace="f106e64a-4b2a-4dc7-a422-2deabe955942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MediaServiceMetadata" minOccurs="0"/>
                <xsd:element ref="ns3:MediaServiceFastMetadata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2debd-d0a6-4976-9835-218787a8f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6e64a-4b2a-4dc7-a422-2deabe955942" elementFormDefault="qualified">
    <xsd:import namespace="http://schemas.microsoft.com/office/2006/documentManagement/types"/>
    <xsd:import namespace="http://schemas.microsoft.com/office/infopath/2007/PartnerControls"/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CE46F9-1C4B-493E-915F-A5C15C0392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B401EB-87AF-4812-8BAC-D1E5423FFF9F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6df2debd-d0a6-4976-9835-218787a8fc76"/>
    <ds:schemaRef ds:uri="http://schemas.microsoft.com/office/infopath/2007/PartnerControls"/>
    <ds:schemaRef ds:uri="f106e64a-4b2a-4dc7-a422-2deabe955942"/>
    <ds:schemaRef ds:uri="e1f914b6-a544-4516-8258-dce33e67d544"/>
  </ds:schemaRefs>
</ds:datastoreItem>
</file>

<file path=customXml/itemProps3.xml><?xml version="1.0" encoding="utf-8"?>
<ds:datastoreItem xmlns:ds="http://schemas.openxmlformats.org/officeDocument/2006/customXml" ds:itemID="{B5561CF0-80B3-4142-B6B5-A31ECCB3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6df2debd-d0a6-4976-9835-218787a8fc76"/>
    <ds:schemaRef ds:uri="f106e64a-4b2a-4dc7-a422-2deabe955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Manager/>
  <Company>eFormity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de Wijkerslooth</dc:creator>
  <cp:keywords/>
  <dc:description/>
  <cp:lastModifiedBy>Jan de Wijkerslooth</cp:lastModifiedBy>
  <cp:revision/>
  <dcterms:created xsi:type="dcterms:W3CDTF">2014-09-16T08:26:41Z</dcterms:created>
  <dcterms:modified xsi:type="dcterms:W3CDTF">2022-10-11T13:52:27Z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0x010100B1CD87170FC52C46BC21FAE74ED228B7</vt:lpwstr>
  </property>
</Properties>
</file>