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3\2022-Z8974 Conditiemetingen NEN2767 ABH\03. Aanbestedingsleidraad\Publicatiedocumenten\"/>
    </mc:Choice>
  </mc:AlternateContent>
  <xr:revisionPtr revIDLastSave="0" documentId="13_ncr:1_{CC786778-6A14-45C9-947C-675514DA46F0}" xr6:coauthVersionLast="47" xr6:coauthVersionMax="47" xr10:uidLastSave="{00000000-0000-0000-0000-000000000000}"/>
  <bookViews>
    <workbookView xWindow="-120" yWindow="-120" windowWidth="20640" windowHeight="11160" tabRatio="652" firstSheet="1" activeTab="1" xr2:uid="{00000000-000D-0000-FFFF-FFFF00000000}"/>
  </bookViews>
  <sheets>
    <sheet name="Grafiek1" sheetId="13" state="hidden" r:id="rId1"/>
    <sheet name="Inspectierapport" sheetId="10" r:id="rId2"/>
    <sheet name="Invoervelden" sheetId="2" state="hidden" r:id="rId3"/>
  </sheets>
  <definedNames>
    <definedName name="_xlnm._FilterDatabase" localSheetId="1" hidden="1">Inspectierapport!$A$10:$AP$21</definedName>
    <definedName name="_xlnm._FilterDatabase" localSheetId="2" hidden="1">Invoervelden!$A$139:$C$139</definedName>
    <definedName name="_xlnm.Print_Titles" localSheetId="1">Inspectierapport!$1:$10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10" l="1"/>
  <c r="P37" i="10"/>
  <c r="AB37" i="10"/>
  <c r="AG37" i="10"/>
  <c r="AI37" i="10"/>
  <c r="AJ37" i="10"/>
  <c r="AP37" i="10"/>
  <c r="AQ37" i="10"/>
  <c r="AR37" i="10"/>
  <c r="AS37" i="10"/>
  <c r="AT37" i="10"/>
  <c r="AU37" i="10"/>
  <c r="AV37" i="10"/>
  <c r="AW37" i="10"/>
  <c r="AX37" i="10"/>
  <c r="AY37" i="10"/>
  <c r="AZ37" i="10"/>
  <c r="BA37" i="10"/>
  <c r="A38" i="10"/>
  <c r="P38" i="10"/>
  <c r="AB38" i="10"/>
  <c r="AG38" i="10"/>
  <c r="AI38" i="10"/>
  <c r="AJ38" i="10"/>
  <c r="AP38" i="10"/>
  <c r="AQ38" i="10"/>
  <c r="AR38" i="10"/>
  <c r="AS38" i="10"/>
  <c r="AT38" i="10"/>
  <c r="AU38" i="10"/>
  <c r="AV38" i="10"/>
  <c r="AW38" i="10"/>
  <c r="AX38" i="10"/>
  <c r="AY38" i="10"/>
  <c r="AZ38" i="10"/>
  <c r="BA38" i="10"/>
  <c r="A39" i="10"/>
  <c r="P39" i="10"/>
  <c r="AB39" i="10"/>
  <c r="AG39" i="10"/>
  <c r="AI39" i="10"/>
  <c r="AJ39" i="10"/>
  <c r="AP39" i="10"/>
  <c r="AQ39" i="10"/>
  <c r="AR39" i="10"/>
  <c r="AS39" i="10"/>
  <c r="AT39" i="10"/>
  <c r="AU39" i="10"/>
  <c r="AV39" i="10"/>
  <c r="AW39" i="10"/>
  <c r="AX39" i="10"/>
  <c r="AY39" i="10"/>
  <c r="AZ39" i="10"/>
  <c r="BA39" i="10"/>
  <c r="A40" i="10"/>
  <c r="P40" i="10"/>
  <c r="AB40" i="10"/>
  <c r="AG40" i="10"/>
  <c r="AI40" i="10"/>
  <c r="AJ40" i="10"/>
  <c r="AP40" i="10"/>
  <c r="AQ40" i="10"/>
  <c r="AR40" i="10"/>
  <c r="AS40" i="10"/>
  <c r="AT40" i="10"/>
  <c r="AU40" i="10"/>
  <c r="AV40" i="10"/>
  <c r="AW40" i="10"/>
  <c r="AX40" i="10"/>
  <c r="AY40" i="10"/>
  <c r="AZ40" i="10"/>
  <c r="BA40" i="10"/>
  <c r="A41" i="10"/>
  <c r="P41" i="10"/>
  <c r="AB41" i="10"/>
  <c r="AG41" i="10"/>
  <c r="AI41" i="10"/>
  <c r="AJ41" i="10"/>
  <c r="AP41" i="10"/>
  <c r="AQ41" i="10"/>
  <c r="AR41" i="10"/>
  <c r="AS41" i="10"/>
  <c r="AT41" i="10"/>
  <c r="AU41" i="10"/>
  <c r="AV41" i="10"/>
  <c r="AW41" i="10"/>
  <c r="AX41" i="10"/>
  <c r="AY41" i="10"/>
  <c r="AZ41" i="10"/>
  <c r="BA41" i="10"/>
  <c r="A42" i="10"/>
  <c r="P42" i="10"/>
  <c r="AB42" i="10"/>
  <c r="AG42" i="10"/>
  <c r="AI42" i="10"/>
  <c r="AJ42" i="10"/>
  <c r="AP42" i="10"/>
  <c r="AQ42" i="10"/>
  <c r="AR42" i="10"/>
  <c r="AS42" i="10"/>
  <c r="AT42" i="10"/>
  <c r="AU42" i="10"/>
  <c r="AV42" i="10"/>
  <c r="AW42" i="10"/>
  <c r="AX42" i="10"/>
  <c r="AY42" i="10"/>
  <c r="AZ42" i="10"/>
  <c r="BA42" i="10"/>
  <c r="A43" i="10"/>
  <c r="P43" i="10"/>
  <c r="AB43" i="10"/>
  <c r="AG43" i="10"/>
  <c r="AI43" i="10"/>
  <c r="AJ43" i="10"/>
  <c r="AP43" i="10"/>
  <c r="AQ43" i="10"/>
  <c r="AR43" i="10"/>
  <c r="AS43" i="10"/>
  <c r="AT43" i="10"/>
  <c r="AU43" i="10"/>
  <c r="AV43" i="10"/>
  <c r="AW43" i="10"/>
  <c r="AX43" i="10"/>
  <c r="AY43" i="10"/>
  <c r="AZ43" i="10"/>
  <c r="BA43" i="10"/>
  <c r="A44" i="10"/>
  <c r="P44" i="10"/>
  <c r="AB44" i="10"/>
  <c r="AG44" i="10"/>
  <c r="AI44" i="10"/>
  <c r="AJ44" i="10"/>
  <c r="AP44" i="10"/>
  <c r="AQ44" i="10"/>
  <c r="AR44" i="10"/>
  <c r="AS44" i="10"/>
  <c r="AT44" i="10"/>
  <c r="AU44" i="10"/>
  <c r="AV44" i="10"/>
  <c r="AW44" i="10"/>
  <c r="AX44" i="10"/>
  <c r="AY44" i="10"/>
  <c r="AZ44" i="10"/>
  <c r="BA44" i="10"/>
  <c r="A45" i="10"/>
  <c r="P45" i="10"/>
  <c r="AB45" i="10"/>
  <c r="AG45" i="10"/>
  <c r="AI45" i="10"/>
  <c r="AJ45" i="10"/>
  <c r="AP45" i="10"/>
  <c r="AQ45" i="10"/>
  <c r="AR45" i="10"/>
  <c r="AS45" i="10"/>
  <c r="AT45" i="10"/>
  <c r="AU45" i="10"/>
  <c r="AV45" i="10"/>
  <c r="AW45" i="10"/>
  <c r="AX45" i="10"/>
  <c r="AY45" i="10"/>
  <c r="AZ45" i="10"/>
  <c r="BA45" i="10"/>
  <c r="A46" i="10"/>
  <c r="P46" i="10"/>
  <c r="AB46" i="10"/>
  <c r="AG46" i="10"/>
  <c r="AI46" i="10"/>
  <c r="AJ46" i="10"/>
  <c r="AP46" i="10"/>
  <c r="AQ46" i="10"/>
  <c r="AR46" i="10"/>
  <c r="AS46" i="10"/>
  <c r="AT46" i="10"/>
  <c r="AU46" i="10"/>
  <c r="AV46" i="10"/>
  <c r="AW46" i="10"/>
  <c r="AX46" i="10"/>
  <c r="AY46" i="10"/>
  <c r="AZ46" i="10"/>
  <c r="BA46" i="10"/>
  <c r="A47" i="10"/>
  <c r="P47" i="10"/>
  <c r="AB47" i="10"/>
  <c r="AG47" i="10"/>
  <c r="AI47" i="10"/>
  <c r="AJ47" i="10"/>
  <c r="AP47" i="10"/>
  <c r="AQ47" i="10"/>
  <c r="AR47" i="10"/>
  <c r="AS47" i="10"/>
  <c r="AT47" i="10"/>
  <c r="AU47" i="10"/>
  <c r="AV47" i="10"/>
  <c r="AW47" i="10"/>
  <c r="AX47" i="10"/>
  <c r="AY47" i="10"/>
  <c r="AZ47" i="10"/>
  <c r="BA47" i="10"/>
  <c r="A48" i="10"/>
  <c r="P48" i="10"/>
  <c r="AB48" i="10"/>
  <c r="AG48" i="10"/>
  <c r="AI48" i="10"/>
  <c r="AJ48" i="10"/>
  <c r="AP48" i="10"/>
  <c r="AQ48" i="10"/>
  <c r="AR48" i="10"/>
  <c r="AS48" i="10"/>
  <c r="AT48" i="10"/>
  <c r="AU48" i="10"/>
  <c r="AV48" i="10"/>
  <c r="AW48" i="10"/>
  <c r="AX48" i="10"/>
  <c r="AY48" i="10"/>
  <c r="AZ48" i="10"/>
  <c r="BA48" i="10"/>
  <c r="A49" i="10"/>
  <c r="P49" i="10"/>
  <c r="AB49" i="10"/>
  <c r="AG49" i="10"/>
  <c r="AI49" i="10"/>
  <c r="AJ49" i="10"/>
  <c r="AP49" i="10"/>
  <c r="AQ49" i="10"/>
  <c r="AR49" i="10"/>
  <c r="AS49" i="10"/>
  <c r="AT49" i="10"/>
  <c r="AU49" i="10"/>
  <c r="AV49" i="10"/>
  <c r="AW49" i="10"/>
  <c r="AX49" i="10"/>
  <c r="AY49" i="10"/>
  <c r="AZ49" i="10"/>
  <c r="BA49" i="10"/>
  <c r="A50" i="10"/>
  <c r="P50" i="10"/>
  <c r="AB50" i="10"/>
  <c r="AG50" i="10"/>
  <c r="AI50" i="10"/>
  <c r="AJ50" i="10"/>
  <c r="AP50" i="10"/>
  <c r="AQ50" i="10"/>
  <c r="AR50" i="10"/>
  <c r="AS50" i="10"/>
  <c r="AT50" i="10"/>
  <c r="AU50" i="10"/>
  <c r="AV50" i="10"/>
  <c r="AW50" i="10"/>
  <c r="AX50" i="10"/>
  <c r="AY50" i="10"/>
  <c r="AZ50" i="10"/>
  <c r="BA50" i="10"/>
  <c r="A51" i="10"/>
  <c r="P51" i="10"/>
  <c r="AB51" i="10"/>
  <c r="AG51" i="10"/>
  <c r="AI51" i="10"/>
  <c r="AJ51" i="10"/>
  <c r="AP51" i="10"/>
  <c r="AQ51" i="10"/>
  <c r="AR51" i="10"/>
  <c r="AS51" i="10"/>
  <c r="AT51" i="10"/>
  <c r="AU51" i="10"/>
  <c r="AV51" i="10"/>
  <c r="AW51" i="10"/>
  <c r="AX51" i="10"/>
  <c r="AY51" i="10"/>
  <c r="AZ51" i="10"/>
  <c r="BA51" i="10"/>
  <c r="A52" i="10"/>
  <c r="P52" i="10"/>
  <c r="AB52" i="10"/>
  <c r="AG52" i="10"/>
  <c r="AI52" i="10"/>
  <c r="AJ52" i="10"/>
  <c r="AP52" i="10"/>
  <c r="AQ52" i="10"/>
  <c r="AR52" i="10"/>
  <c r="AS52" i="10"/>
  <c r="AT52" i="10"/>
  <c r="AU52" i="10"/>
  <c r="AV52" i="10"/>
  <c r="AW52" i="10"/>
  <c r="AX52" i="10"/>
  <c r="AY52" i="10"/>
  <c r="AZ52" i="10"/>
  <c r="BA52" i="10"/>
  <c r="A53" i="10"/>
  <c r="P53" i="10"/>
  <c r="AB53" i="10"/>
  <c r="AG53" i="10"/>
  <c r="AI53" i="10"/>
  <c r="AJ53" i="10"/>
  <c r="AP53" i="10"/>
  <c r="AQ53" i="10"/>
  <c r="AR53" i="10"/>
  <c r="AS53" i="10"/>
  <c r="AT53" i="10"/>
  <c r="AU53" i="10"/>
  <c r="AV53" i="10"/>
  <c r="AW53" i="10"/>
  <c r="AX53" i="10"/>
  <c r="AY53" i="10"/>
  <c r="AZ53" i="10"/>
  <c r="BA53" i="10"/>
  <c r="A54" i="10"/>
  <c r="P54" i="10"/>
  <c r="AB54" i="10"/>
  <c r="AG54" i="10"/>
  <c r="AI54" i="10"/>
  <c r="AJ54" i="10"/>
  <c r="AP54" i="10"/>
  <c r="AQ54" i="10"/>
  <c r="AR54" i="10"/>
  <c r="AS54" i="10"/>
  <c r="AT54" i="10"/>
  <c r="AU54" i="10"/>
  <c r="AV54" i="10"/>
  <c r="AW54" i="10"/>
  <c r="AX54" i="10"/>
  <c r="AY54" i="10"/>
  <c r="AZ54" i="10"/>
  <c r="BA54" i="10"/>
  <c r="A55" i="10"/>
  <c r="P55" i="10"/>
  <c r="AJ55" i="10" s="1"/>
  <c r="AB55" i="10"/>
  <c r="AG55" i="10"/>
  <c r="AI55" i="10"/>
  <c r="AP55" i="10"/>
  <c r="AQ55" i="10"/>
  <c r="AR55" i="10"/>
  <c r="AS55" i="10"/>
  <c r="AT55" i="10"/>
  <c r="AU55" i="10"/>
  <c r="AV55" i="10"/>
  <c r="AW55" i="10"/>
  <c r="AX55" i="10"/>
  <c r="AY55" i="10"/>
  <c r="AZ55" i="10"/>
  <c r="BA55" i="10"/>
  <c r="A56" i="10"/>
  <c r="P56" i="10"/>
  <c r="AB56" i="10"/>
  <c r="AG56" i="10"/>
  <c r="AI56" i="10"/>
  <c r="AJ56" i="10"/>
  <c r="AP56" i="10"/>
  <c r="AQ56" i="10"/>
  <c r="AR56" i="10"/>
  <c r="AS56" i="10"/>
  <c r="AT56" i="10"/>
  <c r="AU56" i="10"/>
  <c r="AV56" i="10"/>
  <c r="AW56" i="10"/>
  <c r="AX56" i="10"/>
  <c r="AY56" i="10"/>
  <c r="AZ56" i="10"/>
  <c r="BA56" i="10"/>
  <c r="A57" i="10"/>
  <c r="P57" i="10"/>
  <c r="AB57" i="10"/>
  <c r="AG57" i="10"/>
  <c r="AI57" i="10"/>
  <c r="AJ57" i="10"/>
  <c r="AP57" i="10"/>
  <c r="AQ57" i="10"/>
  <c r="AR57" i="10"/>
  <c r="AS57" i="10"/>
  <c r="AT57" i="10"/>
  <c r="AU57" i="10"/>
  <c r="AV57" i="10"/>
  <c r="AW57" i="10"/>
  <c r="AX57" i="10"/>
  <c r="AY57" i="10"/>
  <c r="AZ57" i="10"/>
  <c r="BA57" i="10"/>
  <c r="A58" i="10"/>
  <c r="P58" i="10"/>
  <c r="AB58" i="10"/>
  <c r="AG58" i="10"/>
  <c r="AI58" i="10"/>
  <c r="AJ58" i="10"/>
  <c r="AP58" i="10"/>
  <c r="AQ58" i="10"/>
  <c r="AR58" i="10"/>
  <c r="AS58" i="10"/>
  <c r="AT58" i="10"/>
  <c r="AU58" i="10"/>
  <c r="AV58" i="10"/>
  <c r="AW58" i="10"/>
  <c r="AX58" i="10"/>
  <c r="AY58" i="10"/>
  <c r="AZ58" i="10"/>
  <c r="BA58" i="10"/>
  <c r="A59" i="10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P59" i="10"/>
  <c r="AB59" i="10"/>
  <c r="AG59" i="10"/>
  <c r="AI59" i="10"/>
  <c r="AJ59" i="10"/>
  <c r="AP59" i="10"/>
  <c r="AQ59" i="10"/>
  <c r="AR59" i="10"/>
  <c r="AS59" i="10"/>
  <c r="AT59" i="10"/>
  <c r="AU59" i="10"/>
  <c r="AV59" i="10"/>
  <c r="AW59" i="10"/>
  <c r="AX59" i="10"/>
  <c r="AY59" i="10"/>
  <c r="AZ59" i="10"/>
  <c r="BA59" i="10"/>
  <c r="P60" i="10"/>
  <c r="AB60" i="10"/>
  <c r="AG60" i="10"/>
  <c r="AI60" i="10"/>
  <c r="AJ60" i="10"/>
  <c r="AP60" i="10"/>
  <c r="AQ60" i="10"/>
  <c r="AR60" i="10"/>
  <c r="AS60" i="10"/>
  <c r="AT60" i="10"/>
  <c r="AU60" i="10"/>
  <c r="AV60" i="10"/>
  <c r="AW60" i="10"/>
  <c r="AX60" i="10"/>
  <c r="AY60" i="10"/>
  <c r="AZ60" i="10"/>
  <c r="BA60" i="10"/>
  <c r="P61" i="10"/>
  <c r="AB61" i="10"/>
  <c r="AG61" i="10"/>
  <c r="AI61" i="10"/>
  <c r="AJ61" i="10"/>
  <c r="AP61" i="10"/>
  <c r="AQ61" i="10"/>
  <c r="AR61" i="10"/>
  <c r="AS61" i="10"/>
  <c r="AT61" i="10"/>
  <c r="AU61" i="10"/>
  <c r="AV61" i="10"/>
  <c r="AW61" i="10"/>
  <c r="AX61" i="10"/>
  <c r="AY61" i="10"/>
  <c r="AZ61" i="10"/>
  <c r="BA61" i="10"/>
  <c r="P62" i="10"/>
  <c r="AB62" i="10"/>
  <c r="AG62" i="10"/>
  <c r="AI62" i="10"/>
  <c r="AJ62" i="10"/>
  <c r="AP62" i="10"/>
  <c r="AQ62" i="10"/>
  <c r="AR62" i="10"/>
  <c r="AS62" i="10"/>
  <c r="AT62" i="10"/>
  <c r="AU62" i="10"/>
  <c r="AV62" i="10"/>
  <c r="AW62" i="10"/>
  <c r="AX62" i="10"/>
  <c r="AY62" i="10"/>
  <c r="AZ62" i="10"/>
  <c r="BA62" i="10"/>
  <c r="P63" i="10"/>
  <c r="AB63" i="10"/>
  <c r="AG63" i="10"/>
  <c r="AI63" i="10"/>
  <c r="AJ63" i="10"/>
  <c r="AP63" i="10"/>
  <c r="AQ63" i="10"/>
  <c r="AR63" i="10"/>
  <c r="AS63" i="10"/>
  <c r="AT63" i="10"/>
  <c r="AU63" i="10"/>
  <c r="AV63" i="10"/>
  <c r="AW63" i="10"/>
  <c r="AX63" i="10"/>
  <c r="AY63" i="10"/>
  <c r="AZ63" i="10"/>
  <c r="BA63" i="10"/>
  <c r="P64" i="10"/>
  <c r="AB64" i="10"/>
  <c r="AG64" i="10"/>
  <c r="AI64" i="10"/>
  <c r="AJ64" i="10"/>
  <c r="AP64" i="10"/>
  <c r="AQ64" i="10"/>
  <c r="AR64" i="10"/>
  <c r="AS64" i="10"/>
  <c r="AT64" i="10"/>
  <c r="AU64" i="10"/>
  <c r="AV64" i="10"/>
  <c r="AW64" i="10"/>
  <c r="AX64" i="10"/>
  <c r="AY64" i="10"/>
  <c r="AZ64" i="10"/>
  <c r="BA64" i="10"/>
  <c r="P65" i="10"/>
  <c r="AB65" i="10"/>
  <c r="AG65" i="10"/>
  <c r="AI65" i="10"/>
  <c r="AJ65" i="10"/>
  <c r="AP65" i="10"/>
  <c r="AQ65" i="10"/>
  <c r="AR65" i="10"/>
  <c r="AS65" i="10"/>
  <c r="AT65" i="10"/>
  <c r="AU65" i="10"/>
  <c r="AV65" i="10"/>
  <c r="AW65" i="10"/>
  <c r="AX65" i="10"/>
  <c r="AY65" i="10"/>
  <c r="AZ65" i="10"/>
  <c r="BA65" i="10"/>
  <c r="P66" i="10"/>
  <c r="AB66" i="10"/>
  <c r="AG66" i="10"/>
  <c r="AI66" i="10"/>
  <c r="AJ66" i="10"/>
  <c r="AP66" i="10"/>
  <c r="AQ66" i="10"/>
  <c r="AR66" i="10"/>
  <c r="AS66" i="10"/>
  <c r="AT66" i="10"/>
  <c r="AU66" i="10"/>
  <c r="AV66" i="10"/>
  <c r="AW66" i="10"/>
  <c r="AX66" i="10"/>
  <c r="AY66" i="10"/>
  <c r="AZ66" i="10"/>
  <c r="BA66" i="10"/>
  <c r="P67" i="10"/>
  <c r="AB67" i="10"/>
  <c r="AG67" i="10"/>
  <c r="AI67" i="10"/>
  <c r="AJ67" i="10"/>
  <c r="AP67" i="10"/>
  <c r="AQ67" i="10"/>
  <c r="AR67" i="10"/>
  <c r="AS67" i="10"/>
  <c r="AT67" i="10"/>
  <c r="AU67" i="10"/>
  <c r="AV67" i="10"/>
  <c r="AW67" i="10"/>
  <c r="AX67" i="10"/>
  <c r="AY67" i="10"/>
  <c r="AZ67" i="10"/>
  <c r="BA67" i="10"/>
  <c r="P68" i="10"/>
  <c r="AB68" i="10"/>
  <c r="AG68" i="10"/>
  <c r="AI68" i="10"/>
  <c r="AJ68" i="10"/>
  <c r="AP68" i="10"/>
  <c r="AQ68" i="10"/>
  <c r="AR68" i="10"/>
  <c r="AS68" i="10"/>
  <c r="AT68" i="10"/>
  <c r="AU68" i="10"/>
  <c r="AV68" i="10"/>
  <c r="AW68" i="10"/>
  <c r="AX68" i="10"/>
  <c r="AY68" i="10"/>
  <c r="AZ68" i="10"/>
  <c r="BA68" i="10"/>
  <c r="P69" i="10"/>
  <c r="AB69" i="10"/>
  <c r="AG69" i="10"/>
  <c r="AI69" i="10"/>
  <c r="AJ69" i="10"/>
  <c r="AP69" i="10"/>
  <c r="AQ69" i="10"/>
  <c r="AR69" i="10"/>
  <c r="AS69" i="10"/>
  <c r="AT69" i="10"/>
  <c r="AU69" i="10"/>
  <c r="AV69" i="10"/>
  <c r="AW69" i="10"/>
  <c r="AX69" i="10"/>
  <c r="AY69" i="10"/>
  <c r="AZ69" i="10"/>
  <c r="BA69" i="10"/>
  <c r="P70" i="10"/>
  <c r="AB70" i="10"/>
  <c r="AG70" i="10"/>
  <c r="AI70" i="10"/>
  <c r="AJ70" i="10"/>
  <c r="AP70" i="10"/>
  <c r="AQ70" i="10"/>
  <c r="AR70" i="10"/>
  <c r="AS70" i="10"/>
  <c r="AT70" i="10"/>
  <c r="AU70" i="10"/>
  <c r="AV70" i="10"/>
  <c r="AW70" i="10"/>
  <c r="AX70" i="10"/>
  <c r="AY70" i="10"/>
  <c r="AZ70" i="10"/>
  <c r="BA70" i="10"/>
  <c r="P71" i="10"/>
  <c r="AB71" i="10"/>
  <c r="AG71" i="10"/>
  <c r="AI71" i="10"/>
  <c r="AJ71" i="10"/>
  <c r="AP71" i="10"/>
  <c r="AQ71" i="10"/>
  <c r="AR71" i="10"/>
  <c r="AS71" i="10"/>
  <c r="AT71" i="10"/>
  <c r="AU71" i="10"/>
  <c r="AV71" i="10"/>
  <c r="AW71" i="10"/>
  <c r="AX71" i="10"/>
  <c r="AY71" i="10"/>
  <c r="AZ71" i="10"/>
  <c r="BA71" i="10"/>
  <c r="P72" i="10"/>
  <c r="AB72" i="10"/>
  <c r="AG72" i="10"/>
  <c r="AI72" i="10"/>
  <c r="AJ72" i="10"/>
  <c r="AP72" i="10"/>
  <c r="AQ72" i="10"/>
  <c r="AR72" i="10"/>
  <c r="AS72" i="10"/>
  <c r="AT72" i="10"/>
  <c r="AU72" i="10"/>
  <c r="AV72" i="10"/>
  <c r="AW72" i="10"/>
  <c r="AX72" i="10"/>
  <c r="AY72" i="10"/>
  <c r="AZ72" i="10"/>
  <c r="BA72" i="10"/>
  <c r="P73" i="10"/>
  <c r="AB73" i="10"/>
  <c r="AG73" i="10"/>
  <c r="AI73" i="10"/>
  <c r="AJ73" i="10"/>
  <c r="AP73" i="10"/>
  <c r="AQ73" i="10"/>
  <c r="AR73" i="10"/>
  <c r="AS73" i="10"/>
  <c r="AT73" i="10"/>
  <c r="AU73" i="10"/>
  <c r="AV73" i="10"/>
  <c r="AW73" i="10"/>
  <c r="AX73" i="10"/>
  <c r="AY73" i="10"/>
  <c r="AZ73" i="10"/>
  <c r="BA73" i="10"/>
  <c r="P74" i="10"/>
  <c r="AB74" i="10"/>
  <c r="AG74" i="10"/>
  <c r="AI74" i="10"/>
  <c r="AJ74" i="10"/>
  <c r="AP74" i="10"/>
  <c r="AQ74" i="10"/>
  <c r="AR74" i="10"/>
  <c r="AS74" i="10"/>
  <c r="AT74" i="10"/>
  <c r="AU74" i="10"/>
  <c r="AV74" i="10"/>
  <c r="AW74" i="10"/>
  <c r="AX74" i="10"/>
  <c r="AY74" i="10"/>
  <c r="AZ74" i="10"/>
  <c r="BA74" i="10"/>
  <c r="P75" i="10"/>
  <c r="AB75" i="10"/>
  <c r="AG75" i="10"/>
  <c r="AI75" i="10"/>
  <c r="AJ75" i="10"/>
  <c r="AP75" i="10"/>
  <c r="AQ75" i="10"/>
  <c r="AR75" i="10"/>
  <c r="AS75" i="10"/>
  <c r="AT75" i="10"/>
  <c r="AU75" i="10"/>
  <c r="AV75" i="10"/>
  <c r="AW75" i="10"/>
  <c r="AX75" i="10"/>
  <c r="AY75" i="10"/>
  <c r="AZ75" i="10"/>
  <c r="BA75" i="10"/>
  <c r="P76" i="10"/>
  <c r="AB76" i="10"/>
  <c r="AG76" i="10"/>
  <c r="AI76" i="10"/>
  <c r="AJ76" i="10"/>
  <c r="AP76" i="10"/>
  <c r="AQ76" i="10"/>
  <c r="AR76" i="10"/>
  <c r="AS76" i="10"/>
  <c r="AT76" i="10"/>
  <c r="AU76" i="10"/>
  <c r="AV76" i="10"/>
  <c r="AW76" i="10"/>
  <c r="AX76" i="10"/>
  <c r="AY76" i="10"/>
  <c r="AZ76" i="10"/>
  <c r="BA76" i="10"/>
  <c r="P77" i="10"/>
  <c r="AB77" i="10"/>
  <c r="AG77" i="10"/>
  <c r="AI77" i="10"/>
  <c r="AJ77" i="10"/>
  <c r="AP77" i="10"/>
  <c r="AQ77" i="10"/>
  <c r="AR77" i="10"/>
  <c r="AS77" i="10"/>
  <c r="AT77" i="10"/>
  <c r="AU77" i="10"/>
  <c r="AV77" i="10"/>
  <c r="AW77" i="10"/>
  <c r="AX77" i="10"/>
  <c r="AY77" i="10"/>
  <c r="AZ77" i="10"/>
  <c r="BA77" i="10"/>
  <c r="P78" i="10"/>
  <c r="AB78" i="10"/>
  <c r="AG78" i="10"/>
  <c r="AI78" i="10"/>
  <c r="AJ78" i="10"/>
  <c r="AP78" i="10"/>
  <c r="AQ78" i="10"/>
  <c r="AR78" i="10"/>
  <c r="AS78" i="10"/>
  <c r="AT78" i="10"/>
  <c r="AU78" i="10"/>
  <c r="AV78" i="10"/>
  <c r="AW78" i="10"/>
  <c r="AX78" i="10"/>
  <c r="AY78" i="10"/>
  <c r="AZ78" i="10"/>
  <c r="BA78" i="10"/>
  <c r="P79" i="10"/>
  <c r="AB79" i="10"/>
  <c r="AG79" i="10"/>
  <c r="AI79" i="10"/>
  <c r="AJ79" i="10"/>
  <c r="AP79" i="10"/>
  <c r="AQ79" i="10"/>
  <c r="AR79" i="10"/>
  <c r="AS79" i="10"/>
  <c r="AT79" i="10"/>
  <c r="AU79" i="10"/>
  <c r="AV79" i="10"/>
  <c r="AW79" i="10"/>
  <c r="AX79" i="10"/>
  <c r="AY79" i="10"/>
  <c r="AZ79" i="10"/>
  <c r="BA79" i="10"/>
  <c r="P80" i="10"/>
  <c r="AB80" i="10"/>
  <c r="AG80" i="10"/>
  <c r="AI80" i="10"/>
  <c r="AJ80" i="10"/>
  <c r="AP80" i="10"/>
  <c r="AQ80" i="10"/>
  <c r="AR80" i="10"/>
  <c r="AS80" i="10"/>
  <c r="AT80" i="10"/>
  <c r="AU80" i="10"/>
  <c r="AV80" i="10"/>
  <c r="AW80" i="10"/>
  <c r="AX80" i="10"/>
  <c r="AY80" i="10"/>
  <c r="AZ80" i="10"/>
  <c r="BA80" i="10"/>
  <c r="AR11" i="10"/>
  <c r="AT11" i="10"/>
  <c r="AU11" i="10"/>
  <c r="AV11" i="10"/>
  <c r="AW11" i="10"/>
  <c r="AX11" i="10"/>
  <c r="AY11" i="10"/>
  <c r="AZ11" i="10"/>
  <c r="BA11" i="10"/>
  <c r="AR12" i="10"/>
  <c r="AS12" i="10"/>
  <c r="AT12" i="10"/>
  <c r="AU12" i="10"/>
  <c r="AV12" i="10"/>
  <c r="AW12" i="10"/>
  <c r="AX12" i="10"/>
  <c r="AY12" i="10"/>
  <c r="AZ12" i="10"/>
  <c r="BA12" i="10"/>
  <c r="AR13" i="10"/>
  <c r="AS13" i="10"/>
  <c r="AT13" i="10"/>
  <c r="AU13" i="10"/>
  <c r="AV13" i="10"/>
  <c r="AW13" i="10"/>
  <c r="AX13" i="10"/>
  <c r="AY13" i="10"/>
  <c r="AZ13" i="10"/>
  <c r="BA13" i="10"/>
  <c r="AR14" i="10"/>
  <c r="AS14" i="10"/>
  <c r="AT14" i="10"/>
  <c r="AU14" i="10"/>
  <c r="AW14" i="10"/>
  <c r="AX14" i="10"/>
  <c r="AY14" i="10"/>
  <c r="AZ14" i="10"/>
  <c r="BA14" i="10"/>
  <c r="AR15" i="10"/>
  <c r="AS15" i="10"/>
  <c r="AT15" i="10"/>
  <c r="AU15" i="10"/>
  <c r="AV15" i="10"/>
  <c r="AW15" i="10"/>
  <c r="AX15" i="10"/>
  <c r="AY15" i="10"/>
  <c r="AZ15" i="10"/>
  <c r="BA15" i="10"/>
  <c r="AR16" i="10"/>
  <c r="AS16" i="10"/>
  <c r="AT16" i="10"/>
  <c r="AU16" i="10"/>
  <c r="AV16" i="10"/>
  <c r="AW16" i="10"/>
  <c r="AX16" i="10"/>
  <c r="AY16" i="10"/>
  <c r="AZ16" i="10"/>
  <c r="BA16" i="10"/>
  <c r="AR17" i="10"/>
  <c r="AS17" i="10"/>
  <c r="AT17" i="10"/>
  <c r="AU17" i="10"/>
  <c r="AV17" i="10"/>
  <c r="AW17" i="10"/>
  <c r="AX17" i="10"/>
  <c r="AY17" i="10"/>
  <c r="AZ17" i="10"/>
  <c r="BA17" i="10"/>
  <c r="AR18" i="10"/>
  <c r="AS18" i="10"/>
  <c r="AT18" i="10"/>
  <c r="AU18" i="10"/>
  <c r="AV18" i="10"/>
  <c r="AW18" i="10"/>
  <c r="AX18" i="10"/>
  <c r="AY18" i="10"/>
  <c r="AZ18" i="10"/>
  <c r="BA18" i="10"/>
  <c r="AR19" i="10"/>
  <c r="AS19" i="10"/>
  <c r="AT19" i="10"/>
  <c r="AU19" i="10"/>
  <c r="AV19" i="10"/>
  <c r="AW19" i="10"/>
  <c r="AX19" i="10"/>
  <c r="AY19" i="10"/>
  <c r="AZ19" i="10"/>
  <c r="BA19" i="10"/>
  <c r="AR20" i="10"/>
  <c r="AS20" i="10"/>
  <c r="AT20" i="10"/>
  <c r="AU20" i="10"/>
  <c r="AV20" i="10"/>
  <c r="AW20" i="10"/>
  <c r="AX20" i="10"/>
  <c r="AY20" i="10"/>
  <c r="AZ20" i="10"/>
  <c r="BA20" i="10"/>
  <c r="AR21" i="10"/>
  <c r="AS21" i="10"/>
  <c r="AT21" i="10"/>
  <c r="AU21" i="10"/>
  <c r="AV21" i="10"/>
  <c r="AW21" i="10"/>
  <c r="AX21" i="10"/>
  <c r="AY21" i="10"/>
  <c r="AZ21" i="10"/>
  <c r="BA21" i="10"/>
  <c r="AR22" i="10"/>
  <c r="AS22" i="10"/>
  <c r="AT22" i="10"/>
  <c r="AU22" i="10"/>
  <c r="AV22" i="10"/>
  <c r="AW22" i="10"/>
  <c r="AX22" i="10"/>
  <c r="AY22" i="10"/>
  <c r="AZ22" i="10"/>
  <c r="BA22" i="10"/>
  <c r="AR23" i="10"/>
  <c r="AS23" i="10"/>
  <c r="AT23" i="10"/>
  <c r="AU23" i="10"/>
  <c r="AV23" i="10"/>
  <c r="AW23" i="10"/>
  <c r="AX23" i="10"/>
  <c r="AY23" i="10"/>
  <c r="AZ23" i="10"/>
  <c r="BA23" i="10"/>
  <c r="AR24" i="10"/>
  <c r="AS24" i="10"/>
  <c r="AT24" i="10"/>
  <c r="AU24" i="10"/>
  <c r="AV24" i="10"/>
  <c r="AW24" i="10"/>
  <c r="AX24" i="10"/>
  <c r="AY24" i="10"/>
  <c r="AZ24" i="10"/>
  <c r="BA24" i="10"/>
  <c r="AR25" i="10"/>
  <c r="AS25" i="10"/>
  <c r="AT25" i="10"/>
  <c r="AU25" i="10"/>
  <c r="AV25" i="10"/>
  <c r="AW25" i="10"/>
  <c r="AX25" i="10"/>
  <c r="AY25" i="10"/>
  <c r="AZ25" i="10"/>
  <c r="BA25" i="10"/>
  <c r="AR26" i="10"/>
  <c r="AS26" i="10"/>
  <c r="AT26" i="10"/>
  <c r="AU26" i="10"/>
  <c r="AV26" i="10"/>
  <c r="AW26" i="10"/>
  <c r="AX26" i="10"/>
  <c r="AY26" i="10"/>
  <c r="AZ26" i="10"/>
  <c r="BA26" i="10"/>
  <c r="AR27" i="10"/>
  <c r="AS27" i="10"/>
  <c r="AT27" i="10"/>
  <c r="AU27" i="10"/>
  <c r="AV27" i="10"/>
  <c r="AW27" i="10"/>
  <c r="AX27" i="10"/>
  <c r="AY27" i="10"/>
  <c r="AZ27" i="10"/>
  <c r="BA27" i="10"/>
  <c r="AR28" i="10"/>
  <c r="AS28" i="10"/>
  <c r="AT28" i="10"/>
  <c r="AU28" i="10"/>
  <c r="AV28" i="10"/>
  <c r="AW28" i="10"/>
  <c r="AX28" i="10"/>
  <c r="AY28" i="10"/>
  <c r="AZ28" i="10"/>
  <c r="BA28" i="10"/>
  <c r="AR29" i="10"/>
  <c r="AS29" i="10"/>
  <c r="AT29" i="10"/>
  <c r="AU29" i="10"/>
  <c r="AV29" i="10"/>
  <c r="AW29" i="10"/>
  <c r="AX29" i="10"/>
  <c r="AY29" i="10"/>
  <c r="AZ29" i="10"/>
  <c r="BA29" i="10"/>
  <c r="AR30" i="10"/>
  <c r="AS30" i="10"/>
  <c r="AT30" i="10"/>
  <c r="AU30" i="10"/>
  <c r="AV30" i="10"/>
  <c r="AW30" i="10"/>
  <c r="AX30" i="10"/>
  <c r="AY30" i="10"/>
  <c r="AZ30" i="10"/>
  <c r="BA30" i="10"/>
  <c r="AR31" i="10"/>
  <c r="AS31" i="10"/>
  <c r="AT31" i="10"/>
  <c r="AU31" i="10"/>
  <c r="AV31" i="10"/>
  <c r="AW31" i="10"/>
  <c r="AX31" i="10"/>
  <c r="AY31" i="10"/>
  <c r="AZ31" i="10"/>
  <c r="BA31" i="10"/>
  <c r="AR32" i="10"/>
  <c r="AS32" i="10"/>
  <c r="AT32" i="10"/>
  <c r="AU32" i="10"/>
  <c r="AV32" i="10"/>
  <c r="AW32" i="10"/>
  <c r="AX32" i="10"/>
  <c r="AY32" i="10"/>
  <c r="AZ32" i="10"/>
  <c r="BA32" i="10"/>
  <c r="AR33" i="10"/>
  <c r="AS33" i="10"/>
  <c r="AT33" i="10"/>
  <c r="AU33" i="10"/>
  <c r="AV33" i="10"/>
  <c r="AW33" i="10"/>
  <c r="AX33" i="10"/>
  <c r="AY33" i="10"/>
  <c r="AZ33" i="10"/>
  <c r="BA33" i="10"/>
  <c r="AR34" i="10"/>
  <c r="AS34" i="10"/>
  <c r="AT34" i="10"/>
  <c r="AU34" i="10"/>
  <c r="AV34" i="10"/>
  <c r="AW34" i="10"/>
  <c r="AX34" i="10"/>
  <c r="AY34" i="10"/>
  <c r="AZ34" i="10"/>
  <c r="BA34" i="10"/>
  <c r="AR35" i="10"/>
  <c r="AS35" i="10"/>
  <c r="AT35" i="10"/>
  <c r="AU35" i="10"/>
  <c r="AV35" i="10"/>
  <c r="AW35" i="10"/>
  <c r="AX35" i="10"/>
  <c r="AY35" i="10"/>
  <c r="AZ35" i="10"/>
  <c r="BA35" i="10"/>
  <c r="AR36" i="10"/>
  <c r="AS36" i="10"/>
  <c r="AT36" i="10"/>
  <c r="AU36" i="10"/>
  <c r="AV36" i="10"/>
  <c r="AW36" i="10"/>
  <c r="AX36" i="10"/>
  <c r="AY36" i="10"/>
  <c r="AZ36" i="10"/>
  <c r="BA36" i="10"/>
  <c r="AQ14" i="10"/>
  <c r="AQ15" i="10"/>
  <c r="AQ16" i="10"/>
  <c r="AQ17" i="10"/>
  <c r="AQ18" i="10"/>
  <c r="AQ19" i="10"/>
  <c r="AQ20" i="10"/>
  <c r="AQ21" i="10"/>
  <c r="AQ22" i="10"/>
  <c r="AQ23" i="10"/>
  <c r="AQ24" i="10"/>
  <c r="AQ25" i="10"/>
  <c r="AQ26" i="10"/>
  <c r="AQ27" i="10"/>
  <c r="AQ28" i="10"/>
  <c r="AQ29" i="10"/>
  <c r="AQ30" i="10"/>
  <c r="AQ31" i="10"/>
  <c r="AQ32" i="10"/>
  <c r="AQ33" i="10"/>
  <c r="AQ34" i="10"/>
  <c r="AQ35" i="10"/>
  <c r="AQ36" i="10"/>
  <c r="AI12" i="10"/>
  <c r="AI13" i="10"/>
  <c r="AI14" i="10"/>
  <c r="P22" i="10"/>
  <c r="AJ22" i="10" s="1"/>
  <c r="AB22" i="10"/>
  <c r="AG22" i="10"/>
  <c r="AI22" i="10"/>
  <c r="AP22" i="10"/>
  <c r="P23" i="10"/>
  <c r="AJ23" i="10" s="1"/>
  <c r="AB23" i="10"/>
  <c r="AG23" i="10"/>
  <c r="AI23" i="10"/>
  <c r="AP23" i="10"/>
  <c r="P24" i="10"/>
  <c r="AJ24" i="10" s="1"/>
  <c r="AB24" i="10"/>
  <c r="AG24" i="10"/>
  <c r="AI24" i="10"/>
  <c r="AP24" i="10"/>
  <c r="P25" i="10"/>
  <c r="AJ25" i="10" s="1"/>
  <c r="AB25" i="10"/>
  <c r="AG25" i="10"/>
  <c r="AI25" i="10"/>
  <c r="AP25" i="10"/>
  <c r="P26" i="10"/>
  <c r="AJ26" i="10" s="1"/>
  <c r="AB26" i="10"/>
  <c r="AG26" i="10"/>
  <c r="AI26" i="10"/>
  <c r="AP26" i="10"/>
  <c r="P27" i="10"/>
  <c r="AJ27" i="10" s="1"/>
  <c r="AB27" i="10"/>
  <c r="AG27" i="10"/>
  <c r="AI27" i="10"/>
  <c r="AP27" i="10"/>
  <c r="P28" i="10"/>
  <c r="AJ28" i="10" s="1"/>
  <c r="AB28" i="10"/>
  <c r="AG28" i="10"/>
  <c r="AI28" i="10"/>
  <c r="AP28" i="10"/>
  <c r="P29" i="10"/>
  <c r="AJ29" i="10" s="1"/>
  <c r="AB29" i="10"/>
  <c r="AG29" i="10"/>
  <c r="AI29" i="10"/>
  <c r="AP29" i="10"/>
  <c r="P30" i="10"/>
  <c r="AJ30" i="10" s="1"/>
  <c r="AB30" i="10"/>
  <c r="AG30" i="10"/>
  <c r="AI30" i="10"/>
  <c r="AP30" i="10"/>
  <c r="P31" i="10"/>
  <c r="AJ31" i="10" s="1"/>
  <c r="AB31" i="10"/>
  <c r="AG31" i="10"/>
  <c r="AI31" i="10"/>
  <c r="AP31" i="10"/>
  <c r="P32" i="10"/>
  <c r="AJ32" i="10" s="1"/>
  <c r="AB32" i="10"/>
  <c r="AG32" i="10"/>
  <c r="AI32" i="10"/>
  <c r="AP32" i="10"/>
  <c r="P33" i="10"/>
  <c r="AJ33" i="10" s="1"/>
  <c r="AB33" i="10"/>
  <c r="AG33" i="10"/>
  <c r="AI33" i="10"/>
  <c r="AP33" i="10"/>
  <c r="P34" i="10"/>
  <c r="AJ34" i="10" s="1"/>
  <c r="AB34" i="10"/>
  <c r="AG34" i="10"/>
  <c r="AI34" i="10"/>
  <c r="AP34" i="10"/>
  <c r="P35" i="10"/>
  <c r="AJ35" i="10" s="1"/>
  <c r="AB35" i="10"/>
  <c r="AG35" i="10"/>
  <c r="AI35" i="10"/>
  <c r="AP35" i="10"/>
  <c r="P36" i="10"/>
  <c r="AJ36" i="10" s="1"/>
  <c r="AB36" i="10"/>
  <c r="AG36" i="10"/>
  <c r="AI36" i="10"/>
  <c r="AP36" i="10"/>
  <c r="AI15" i="10"/>
  <c r="AI16" i="10"/>
  <c r="AI17" i="10"/>
  <c r="AI18" i="10"/>
  <c r="AI19" i="10"/>
  <c r="AI20" i="10"/>
  <c r="AI21" i="10"/>
  <c r="AR8" i="10"/>
  <c r="AG13" i="10"/>
  <c r="AQ13" i="10" s="1"/>
  <c r="AG14" i="10"/>
  <c r="AV14" i="10" s="1"/>
  <c r="AG15" i="10"/>
  <c r="AG16" i="10"/>
  <c r="AG17" i="10"/>
  <c r="AG18" i="10"/>
  <c r="AG19" i="10"/>
  <c r="AG20" i="10"/>
  <c r="AG21" i="10"/>
  <c r="AP12" i="10"/>
  <c r="AP13" i="10"/>
  <c r="AP14" i="10"/>
  <c r="AP15" i="10"/>
  <c r="AP16" i="10"/>
  <c r="AP17" i="10"/>
  <c r="AP18" i="10"/>
  <c r="AP19" i="10"/>
  <c r="AP20" i="10"/>
  <c r="AP21" i="10"/>
  <c r="AI11" i="10" l="1"/>
  <c r="AB11" i="10" l="1"/>
  <c r="AB12" i="10"/>
  <c r="AB13" i="10"/>
  <c r="AB14" i="10"/>
  <c r="AB15" i="10"/>
  <c r="AB16" i="10"/>
  <c r="AB17" i="10"/>
  <c r="AB18" i="10"/>
  <c r="AB19" i="10"/>
  <c r="AB20" i="10"/>
  <c r="AB21" i="10"/>
  <c r="AG11" i="10" l="1"/>
  <c r="AS11" i="10" s="1"/>
  <c r="AG12" i="10" l="1"/>
  <c r="AQ12" i="10" s="1"/>
  <c r="A12" i="10" l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P19" i="10" l="1"/>
  <c r="AJ19" i="10" s="1"/>
  <c r="P18" i="10"/>
  <c r="AJ18" i="10" s="1"/>
  <c r="P21" i="10"/>
  <c r="AJ21" i="10" s="1"/>
  <c r="P17" i="10"/>
  <c r="AJ17" i="10" s="1"/>
  <c r="P20" i="10"/>
  <c r="AJ20" i="10" s="1"/>
  <c r="P16" i="10" l="1"/>
  <c r="AJ16" i="10" s="1"/>
  <c r="AP11" i="10" l="1"/>
  <c r="P15" i="10" l="1"/>
  <c r="AJ15" i="10" s="1"/>
  <c r="AQ11" i="10" l="1"/>
  <c r="C111" i="2"/>
  <c r="C110" i="2"/>
  <c r="C112" i="2"/>
  <c r="C114" i="2"/>
  <c r="C113" i="2"/>
  <c r="C106" i="2"/>
  <c r="C108" i="2"/>
  <c r="C107" i="2"/>
  <c r="C109" i="2"/>
  <c r="P13" i="10" l="1"/>
  <c r="AJ13" i="10" s="1"/>
  <c r="P14" i="10"/>
  <c r="AJ14" i="10" s="1"/>
  <c r="P12" i="10"/>
  <c r="AJ12" i="10" s="1"/>
  <c r="P11" i="10"/>
  <c r="AJ11" i="10" s="1"/>
  <c r="AQ10" i="10" l="1"/>
  <c r="AS8" i="10"/>
  <c r="AT8" i="10" s="1"/>
  <c r="AR10" i="10" l="1"/>
  <c r="AU8" i="10"/>
  <c r="AS10" i="10" l="1"/>
  <c r="AV8" i="10"/>
  <c r="AT10" i="10"/>
  <c r="AW8" i="10" l="1"/>
  <c r="AU10" i="10"/>
  <c r="AX8" i="10" l="1"/>
  <c r="AV10" i="10"/>
  <c r="AW10" i="10" l="1"/>
  <c r="AY8" i="10"/>
  <c r="AX10" i="10" l="1"/>
  <c r="AZ8" i="10"/>
  <c r="AY10" i="10" l="1"/>
  <c r="BA8" i="10"/>
  <c r="AZ10" i="10" l="1"/>
  <c r="BA10" i="10" l="1"/>
  <c r="BB10" i="10" s="1"/>
</calcChain>
</file>

<file path=xl/sharedStrings.xml><?xml version="1.0" encoding="utf-8"?>
<sst xmlns="http://schemas.openxmlformats.org/spreadsheetml/2006/main" count="670" uniqueCount="483">
  <si>
    <t>OBJECTCODE + OBJECTNAAM</t>
  </si>
  <si>
    <t>Vers</t>
  </si>
  <si>
    <t>Versie 3.0</t>
  </si>
  <si>
    <t>Opgesteld door</t>
  </si>
  <si>
    <t>Versiebeheer</t>
  </si>
  <si>
    <t>Status</t>
  </si>
  <si>
    <t>Objectdeel</t>
  </si>
  <si>
    <t>Element</t>
  </si>
  <si>
    <t>Bouwdelen</t>
  </si>
  <si>
    <t>Locatie</t>
  </si>
  <si>
    <t>Bouwjaar</t>
  </si>
  <si>
    <t>beoogde restlevesnduur</t>
  </si>
  <si>
    <t>Voorstudie</t>
  </si>
  <si>
    <t>Bron</t>
  </si>
  <si>
    <t>Bevinding</t>
  </si>
  <si>
    <t>Gebrek</t>
  </si>
  <si>
    <t>Ernst</t>
  </si>
  <si>
    <t>Intensiteit</t>
  </si>
  <si>
    <t>Omvang</t>
  </si>
  <si>
    <t>Onderbouwing omvang</t>
  </si>
  <si>
    <t>Conditie</t>
  </si>
  <si>
    <t>Tekeningnummer</t>
  </si>
  <si>
    <t>Fotonummer</t>
  </si>
  <si>
    <t>Schadenummer</t>
  </si>
  <si>
    <t>Risico</t>
  </si>
  <si>
    <t>Oorzaak</t>
  </si>
  <si>
    <t>Gevolg</t>
  </si>
  <si>
    <t>R</t>
  </si>
  <si>
    <t>A</t>
  </si>
  <si>
    <t>M</t>
  </si>
  <si>
    <t>S</t>
  </si>
  <si>
    <t>Maatregel</t>
  </si>
  <si>
    <t>Maatregelnr.</t>
  </si>
  <si>
    <t>Adviesjaar</t>
  </si>
  <si>
    <t>Uiterst jaar</t>
  </si>
  <si>
    <t>Kosten</t>
  </si>
  <si>
    <t>Variabel/Vast</t>
  </si>
  <si>
    <t>Theoretisch Restlevensduur</t>
  </si>
  <si>
    <t>Actuele restlevensduur voor onderhoud</t>
  </si>
  <si>
    <t>Totaal</t>
  </si>
  <si>
    <t>Algemeen</t>
  </si>
  <si>
    <t>Inspectieresultaten</t>
  </si>
  <si>
    <t>Risico-analyse</t>
  </si>
  <si>
    <t>Maatregelen</t>
  </si>
  <si>
    <t>Onderhoudsprogramma</t>
  </si>
  <si>
    <t>B</t>
  </si>
  <si>
    <t>C</t>
  </si>
  <si>
    <t>D</t>
  </si>
  <si>
    <t>E</t>
  </si>
  <si>
    <t>F</t>
  </si>
  <si>
    <t>G</t>
  </si>
  <si>
    <t>J</t>
  </si>
  <si>
    <t>K</t>
  </si>
  <si>
    <t>L</t>
  </si>
  <si>
    <t>N</t>
  </si>
  <si>
    <t>O</t>
  </si>
  <si>
    <t>Risico element</t>
  </si>
  <si>
    <t>Hoog</t>
  </si>
  <si>
    <t>Verhoogd</t>
  </si>
  <si>
    <t>Beperkt</t>
  </si>
  <si>
    <t>Laag</t>
  </si>
  <si>
    <t>Risico inspectie</t>
  </si>
  <si>
    <t>Hoe inspecteren</t>
  </si>
  <si>
    <t>Verrichten metingen</t>
  </si>
  <si>
    <t>Onder handbereik</t>
  </si>
  <si>
    <t>Gedeeltelijk onder handbereik</t>
  </si>
  <si>
    <t>Op basis van metingen</t>
  </si>
  <si>
    <t>Op korte afstand</t>
  </si>
  <si>
    <t>Visueel</t>
  </si>
  <si>
    <t>Met visuele hulpmiddelen</t>
  </si>
  <si>
    <t>RAMS-aspecteis</t>
  </si>
  <si>
    <t>1.1-S: Voldoen aan objectspecifieke eisen met betrekking tot het veilig vervullen van de objectfuncties</t>
  </si>
  <si>
    <t>1.2-S: Calamiteiten voorkomen</t>
  </si>
  <si>
    <t>1.3-S: Voldoen aan arbo besluiten</t>
  </si>
  <si>
    <t>2.1-R: Voldoen aan betrouwbaarheidseisen voor bewegende delen en installaties</t>
  </si>
  <si>
    <t>2.2-R: Voldoen aan constructieve eisen in relatie tot schades</t>
  </si>
  <si>
    <t>2.3-R: Voldoen aan constructieve eisen in relatie tot gewijzigde normen</t>
  </si>
  <si>
    <t>2.4-R: Voldoen aan constructieve eisen in relatie tot veranderd gebruik</t>
  </si>
  <si>
    <t>2.5-R: Voldoen aan constructieve eisen in relatie tot fouten in ontwerp, uitvoering of beheer</t>
  </si>
  <si>
    <t>2.6-A: Voldoen aan objectspecifieke eisen met betrekking tot het vervullen van de objectfuncties</t>
  </si>
  <si>
    <t>2.7-A: Calamiteiten voorkomen</t>
  </si>
  <si>
    <t>2.8-M: Onderhoudbaarheid onderdelen</t>
  </si>
  <si>
    <t>2.9-M: Voorkomen van grootschalige of niet herstelbare schade</t>
  </si>
  <si>
    <t>2.10-M: Vochthuishouding op orde</t>
  </si>
  <si>
    <t>3.1-Vg: Voldoen aan vormgevingseisen</t>
  </si>
  <si>
    <t>4.1-Mi: Voldoen aan eisen ten aanzien van milieuhygiene</t>
  </si>
  <si>
    <t>RAMSSHE€P-aspecteis</t>
  </si>
  <si>
    <t>1.1-R: Voldoen aan betrouwbaarheidseisen voor bewegende delen en installaties</t>
  </si>
  <si>
    <t>1.2-R: Voldoen aan constructieve eisen in relatie tot schades</t>
  </si>
  <si>
    <t>1.3-R: Voldoen aan constructieve eisen in relatie tot gewijzigde normen</t>
  </si>
  <si>
    <t>1.4-R: Voldoen aan constructieve eisen in relatie totveranderd gebruik</t>
  </si>
  <si>
    <t>1.5-R: Voldoen aan constructieve eisen in relatie tot fouten in ontwerp, uitvoering of beheer</t>
  </si>
  <si>
    <t>2.1-A: Voldoen aan objectspecifieke eisen met betrekking tot het vervullen van de objectfuncties</t>
  </si>
  <si>
    <t>2.2-A: Calamiteiten voorkomen</t>
  </si>
  <si>
    <t>3.1-M: Voldoen aan eisen met betrekking tot de onderhoudbaarheid van onderdelen</t>
  </si>
  <si>
    <t>4.1-Sa: Voldoen aan de objectspecifieke eisen met betrekking tot het veilig vervullen van objectfuncties</t>
  </si>
  <si>
    <t>4.2-Sa: Calamiteiten voorkomen</t>
  </si>
  <si>
    <t>5.1-Se: Voldoen aan eisen met betrekking tot voorkomen van vandalisme</t>
  </si>
  <si>
    <t>5.2-Se: Voldoen aan eisen met betrekking tot de beveiliging van het object</t>
  </si>
  <si>
    <t>6.1-H: Voldoen aan arbo besluiten</t>
  </si>
  <si>
    <t>7.1-E: Voldoen aan vormgevingseisen</t>
  </si>
  <si>
    <t>7.2-E: Voldoen aan eisen ten aanzien van milieuhygiëne</t>
  </si>
  <si>
    <t>7.3-E: Voldoen aan eisen met betrekking tot gebruik/comfort</t>
  </si>
  <si>
    <t>8.1-Ec: Vochthuishouding op orde</t>
  </si>
  <si>
    <t>8.2-Ec: Voorkomen van grootschalige of niet herstelbare schade</t>
  </si>
  <si>
    <t>9.1-P: Voldoen aan eisen met betrekking tot imago</t>
  </si>
  <si>
    <t>Risico's</t>
  </si>
  <si>
    <t>Functioneren element verminderd door vervormingen en zettingen.</t>
  </si>
  <si>
    <t>Veiligheidsmaatregelen voldoen niet aan het ALARA-principe.</t>
  </si>
  <si>
    <t>Hemelwater kan onvoldoende afgevoerd worden.</t>
  </si>
  <si>
    <t>Element is onvoldoende veilig voor gebruikers of onderhoudend personeel.</t>
  </si>
  <si>
    <t>Betrouwbaar en veilig functioneren van het element is niet gewaarborgd.</t>
  </si>
  <si>
    <t>Element is niet afgestemd op het gebruik.</t>
  </si>
  <si>
    <t>Visuele signalen zijn onvoldoende waarneembaar.</t>
  </si>
  <si>
    <t>Waterhuishouding van het element voldoet niet.</t>
  </si>
  <si>
    <t>Element voldoet niet aan de eisen met betrekking tot de constructieve veiligheid.</t>
  </si>
  <si>
    <t>Ontruimingen kunnen niet binnen de gestelde eisen plaatsvinden.</t>
  </si>
  <si>
    <t>Akoestische signalen zijn onvoldoende waarneembaar.</t>
  </si>
  <si>
    <t>Element heeft onvoldoende kerend vermogen.</t>
  </si>
  <si>
    <t>Element is niet juist geplaatst.</t>
  </si>
  <si>
    <t>Flora kan onvoldoende gebruik maken van het element.</t>
  </si>
  <si>
    <t>Fauna kan onvoldoende gebruik maken van het element.</t>
  </si>
  <si>
    <t>Verkeer kan onvoldoende veilig gebruik maken van het element.</t>
  </si>
  <si>
    <t>Betreden element kan niet veilig plaatsvinden.</t>
  </si>
  <si>
    <t>Functioneren element onvoldoende door aantasting.</t>
  </si>
  <si>
    <t>Element kan niet zonder hinder functioneren.</t>
  </si>
  <si>
    <t>Lijsten conditiemeting</t>
  </si>
  <si>
    <t>Aanvaring</t>
  </si>
  <si>
    <t>Afsluiting</t>
  </si>
  <si>
    <t>Ernstig</t>
  </si>
  <si>
    <t>Bouwfout</t>
  </si>
  <si>
    <t>Hinder</t>
  </si>
  <si>
    <t>Serieus</t>
  </si>
  <si>
    <t>invloed milieu</t>
  </si>
  <si>
    <t>Instorten</t>
  </si>
  <si>
    <t>Gering</t>
  </si>
  <si>
    <t>Slijtage</t>
  </si>
  <si>
    <t>Kortsluiting</t>
  </si>
  <si>
    <t>Veroudering</t>
  </si>
  <si>
    <t>Lekkage</t>
  </si>
  <si>
    <t>&lt; 2 %</t>
  </si>
  <si>
    <t>Verwaarlozing</t>
  </si>
  <si>
    <t>Ongeluk</t>
  </si>
  <si>
    <t>2 - 10 %</t>
  </si>
  <si>
    <t>Afschrijving</t>
  </si>
  <si>
    <t>Onherstelbare schade</t>
  </si>
  <si>
    <t>10 - 30 %</t>
  </si>
  <si>
    <t>Vandalisme</t>
  </si>
  <si>
    <t>Overstroming</t>
  </si>
  <si>
    <t>30 - 70 %</t>
  </si>
  <si>
    <t>Montage fout</t>
  </si>
  <si>
    <t>Ernstige storing</t>
  </si>
  <si>
    <t>&gt; 70 %</t>
  </si>
  <si>
    <t>Functie verlies</t>
  </si>
  <si>
    <t>Begin</t>
  </si>
  <si>
    <t>Gevorderd</t>
  </si>
  <si>
    <t>Eind</t>
  </si>
  <si>
    <t>Opzoektabel Conditiemeting</t>
  </si>
  <si>
    <t>Kans</t>
  </si>
  <si>
    <t>Cond.</t>
  </si>
  <si>
    <t>restlvns</t>
  </si>
  <si>
    <t>beperkt</t>
  </si>
  <si>
    <t>10 - 50 %</t>
  </si>
  <si>
    <t>verhoogd</t>
  </si>
  <si>
    <t>&gt; 50 %</t>
  </si>
  <si>
    <t>hoog</t>
  </si>
  <si>
    <t>I</t>
  </si>
  <si>
    <t>Processtoring</t>
  </si>
  <si>
    <t>niet beschikbaar</t>
  </si>
  <si>
    <t>kosten</t>
  </si>
  <si>
    <t>ongeval</t>
  </si>
  <si>
    <t>nieuws</t>
  </si>
  <si>
    <t>1x per maand</t>
  </si>
  <si>
    <t>&lt; 1 uur</t>
  </si>
  <si>
    <t>&lt; 1 000</t>
  </si>
  <si>
    <t>incident</t>
  </si>
  <si>
    <t>geen</t>
  </si>
  <si>
    <t>1x per week</t>
  </si>
  <si>
    <t>1 uur - dagdeel</t>
  </si>
  <si>
    <t>1 000 - 25 000</t>
  </si>
  <si>
    <t>klein medisch</t>
  </si>
  <si>
    <t>intern</t>
  </si>
  <si>
    <t>1x per dag</t>
  </si>
  <si>
    <t>dagdeel - 24 uur</t>
  </si>
  <si>
    <t>25 000 - 100 000</t>
  </si>
  <si>
    <t>opname</t>
  </si>
  <si>
    <t>lokaal</t>
  </si>
  <si>
    <t>&gt; 1x per dag</t>
  </si>
  <si>
    <t>&gt; 24 uur</t>
  </si>
  <si>
    <t>&gt; 100 000</t>
  </si>
  <si>
    <t>blijvend letsel</t>
  </si>
  <si>
    <t>nationaal</t>
  </si>
  <si>
    <t>Prioriteit</t>
  </si>
  <si>
    <t>binnen 1 jaar</t>
  </si>
  <si>
    <t>binnen 2 jaar</t>
  </si>
  <si>
    <t>binnen 5 jaar</t>
  </si>
  <si>
    <t>binnen 10 jaar</t>
  </si>
  <si>
    <t>buiten 10 jaar</t>
  </si>
  <si>
    <t>Gebrekenlijst</t>
  </si>
  <si>
    <t>Gebrek naam</t>
  </si>
  <si>
    <t>code</t>
  </si>
  <si>
    <t>Belang</t>
  </si>
  <si>
    <t>Aangroei</t>
  </si>
  <si>
    <t>G-181</t>
  </si>
  <si>
    <t>gering</t>
  </si>
  <si>
    <t>Aansluiting onvoldoende</t>
  </si>
  <si>
    <t>G-230</t>
  </si>
  <si>
    <t>Aansluiting, defect</t>
  </si>
  <si>
    <t>G-198</t>
  </si>
  <si>
    <t>serieus</t>
  </si>
  <si>
    <t>Aansluiting, onjuist</t>
  </si>
  <si>
    <t>G-136</t>
  </si>
  <si>
    <t>Aantasting</t>
  </si>
  <si>
    <t>G-120</t>
  </si>
  <si>
    <t>ernstig</t>
  </si>
  <si>
    <t>Afbrokkelen</t>
  </si>
  <si>
    <t>G-028</t>
  </si>
  <si>
    <t>Afdekking ongewenst</t>
  </si>
  <si>
    <t>G-224</t>
  </si>
  <si>
    <t>entsig</t>
  </si>
  <si>
    <t>Afdichting, defect</t>
  </si>
  <si>
    <t>G-001</t>
  </si>
  <si>
    <t>Afschot, foutief</t>
  </si>
  <si>
    <t>G-029</t>
  </si>
  <si>
    <t>Afschuiving</t>
  </si>
  <si>
    <t>G-002</t>
  </si>
  <si>
    <t>Afsterving</t>
  </si>
  <si>
    <t>G-003</t>
  </si>
  <si>
    <t>Afzetting, aangehecht</t>
  </si>
  <si>
    <t>G-168</t>
  </si>
  <si>
    <t>Afzetting, bezonken</t>
  </si>
  <si>
    <t>G-216</t>
  </si>
  <si>
    <t>Bedekkingsgraad, onvoldoende</t>
  </si>
  <si>
    <t>G-206</t>
  </si>
  <si>
    <t>Begroeiing, ongewenst</t>
  </si>
  <si>
    <t>G-221</t>
  </si>
  <si>
    <t>Beschermingsgraad, onvoldoende</t>
  </si>
  <si>
    <t>G-005</t>
  </si>
  <si>
    <t>Beschermlaag, defect</t>
  </si>
  <si>
    <t>G-057</t>
  </si>
  <si>
    <t>Bevestiging, defect</t>
  </si>
  <si>
    <t>G-199</t>
  </si>
  <si>
    <t>Bevestiging, onjuist</t>
  </si>
  <si>
    <t>G-065</t>
  </si>
  <si>
    <t>Bevestiging, ontbreekt</t>
  </si>
  <si>
    <t>G-033</t>
  </si>
  <si>
    <t>Bezinksel</t>
  </si>
  <si>
    <t>G-169</t>
  </si>
  <si>
    <t>Biotoop, afwijkend</t>
  </si>
  <si>
    <t>G-118</t>
  </si>
  <si>
    <t>Bladontwikkeling</t>
  </si>
  <si>
    <t>G-215</t>
  </si>
  <si>
    <t>Bladverkleuring</t>
  </si>
  <si>
    <t>G-122</t>
  </si>
  <si>
    <t>Blauwalgontwikkeling</t>
  </si>
  <si>
    <t>G-217</t>
  </si>
  <si>
    <t>Bloeiontwikkeling, onvoldoende</t>
  </si>
  <si>
    <t>G-141</t>
  </si>
  <si>
    <t>Boomwortelopgroei</t>
  </si>
  <si>
    <t>G-035</t>
  </si>
  <si>
    <t>Breuk</t>
  </si>
  <si>
    <t>G-006</t>
  </si>
  <si>
    <t>Breuk/instorting, riool</t>
  </si>
  <si>
    <t>G-157</t>
  </si>
  <si>
    <t>Capaciteit, verminderd</t>
  </si>
  <si>
    <t>G-107</t>
  </si>
  <si>
    <t>Codering, onjuist</t>
  </si>
  <si>
    <t>G-093</t>
  </si>
  <si>
    <t>Comfort, fietspad</t>
  </si>
  <si>
    <t>G-196</t>
  </si>
  <si>
    <t>Corrosie, uniform</t>
  </si>
  <si>
    <t>G-037</t>
  </si>
  <si>
    <t>Dakgrind, ingezakt</t>
  </si>
  <si>
    <t>G-130</t>
  </si>
  <si>
    <t>Deformatie, kritiek</t>
  </si>
  <si>
    <t>G-007</t>
  </si>
  <si>
    <t>Deformatie, niet kritiek</t>
  </si>
  <si>
    <t>G-182</t>
  </si>
  <si>
    <t>Delaminatie</t>
  </si>
  <si>
    <t>G-192</t>
  </si>
  <si>
    <t>Desintegratie</t>
  </si>
  <si>
    <t>G-194</t>
  </si>
  <si>
    <t>Dichtgroei, boomopslag</t>
  </si>
  <si>
    <t>G-009</t>
  </si>
  <si>
    <t>Diepte, onvoldoende</t>
  </si>
  <si>
    <t>G-016</t>
  </si>
  <si>
    <t>Documentatie, onjuist</t>
  </si>
  <si>
    <t>G-096</t>
  </si>
  <si>
    <t>Draagkracht bodem, onvoldoende</t>
  </si>
  <si>
    <t>G-208</t>
  </si>
  <si>
    <t>Dwarsonvlakheid</t>
  </si>
  <si>
    <t>G-038</t>
  </si>
  <si>
    <t>Erosie</t>
  </si>
  <si>
    <t>G-040</t>
  </si>
  <si>
    <t>Functie, afwezig</t>
  </si>
  <si>
    <t>G-010</t>
  </si>
  <si>
    <t>Functie, verminderd</t>
  </si>
  <si>
    <t>G-041</t>
  </si>
  <si>
    <t>Gaten</t>
  </si>
  <si>
    <t>G-126</t>
  </si>
  <si>
    <t>Graffity</t>
  </si>
  <si>
    <t>G-100</t>
  </si>
  <si>
    <t>Grasmat, beschadigd</t>
  </si>
  <si>
    <t>G-031</t>
  </si>
  <si>
    <t>Groeiontwikkeling</t>
  </si>
  <si>
    <t>G-218</t>
  </si>
  <si>
    <t>Groeven</t>
  </si>
  <si>
    <t>G-042</t>
  </si>
  <si>
    <t>Grondindringing</t>
  </si>
  <si>
    <t>G-170</t>
  </si>
  <si>
    <t>Houtweefselschade</t>
  </si>
  <si>
    <t>G-032</t>
  </si>
  <si>
    <t>Houtrot</t>
  </si>
  <si>
    <t>G-011</t>
  </si>
  <si>
    <t>Infiltratie</t>
  </si>
  <si>
    <t>G-172</t>
  </si>
  <si>
    <t>Inlaat, instekend</t>
  </si>
  <si>
    <t>G-108</t>
  </si>
  <si>
    <t>Instelling, foutief</t>
  </si>
  <si>
    <t>G-090</t>
  </si>
  <si>
    <t>Kieren</t>
  </si>
  <si>
    <t>G-131</t>
  </si>
  <si>
    <t>Kortsluitvastheid, onvoldoende</t>
  </si>
  <si>
    <t>G-013</t>
  </si>
  <si>
    <t>Krassen</t>
  </si>
  <si>
    <t>G-072</t>
  </si>
  <si>
    <t>Kwelplek</t>
  </si>
  <si>
    <t>G-043</t>
  </si>
  <si>
    <t>Langsonvlakheid</t>
  </si>
  <si>
    <t>G-044</t>
  </si>
  <si>
    <t>Leemgehalte, onjuist</t>
  </si>
  <si>
    <t>G-134</t>
  </si>
  <si>
    <t>Lining, defect</t>
  </si>
  <si>
    <t>G-163</t>
  </si>
  <si>
    <t>Losliggend</t>
  </si>
  <si>
    <t>G-135</t>
  </si>
  <si>
    <t>Markering, onjuist</t>
  </si>
  <si>
    <t>G-101</t>
  </si>
  <si>
    <t>Materiaal, poreus</t>
  </si>
  <si>
    <t>G-166</t>
  </si>
  <si>
    <t>Obstakels</t>
  </si>
  <si>
    <t>G-171</t>
  </si>
  <si>
    <t>Oeverafslag</t>
  </si>
  <si>
    <t>G-030</t>
  </si>
  <si>
    <t>Omgevallen</t>
  </si>
  <si>
    <t>G-228</t>
  </si>
  <si>
    <t>Erntsig</t>
  </si>
  <si>
    <t>Onderdeel, ontbreekt</t>
  </si>
  <si>
    <t>G-048</t>
  </si>
  <si>
    <t>Oneffenheden</t>
  </si>
  <si>
    <t>G-047</t>
  </si>
  <si>
    <t>Onkruidgroei</t>
  </si>
  <si>
    <t>G-074</t>
  </si>
  <si>
    <t>Ontgronding</t>
  </si>
  <si>
    <t>G-049</t>
  </si>
  <si>
    <t>Onthechting</t>
  </si>
  <si>
    <t>G-191</t>
  </si>
  <si>
    <t>Opbolling</t>
  </si>
  <si>
    <t>G-051</t>
  </si>
  <si>
    <t>Oppervlakteschade</t>
  </si>
  <si>
    <t>G-160</t>
  </si>
  <si>
    <t>Organische stof, overlast</t>
  </si>
  <si>
    <t>G-091</t>
  </si>
  <si>
    <t>Plasvorming</t>
  </si>
  <si>
    <t>G-075</t>
  </si>
  <si>
    <t>Putcorrosie</t>
  </si>
  <si>
    <t>G-017</t>
  </si>
  <si>
    <t>Rafeling</t>
  </si>
  <si>
    <t>G-055</t>
  </si>
  <si>
    <t>Rafeling (ZOAB)</t>
  </si>
  <si>
    <t>G-109</t>
  </si>
  <si>
    <t>Randschade</t>
  </si>
  <si>
    <t>G-117</t>
  </si>
  <si>
    <t>Schade, mechanisch</t>
  </si>
  <si>
    <t>G-207</t>
  </si>
  <si>
    <t>Scheefstand</t>
  </si>
  <si>
    <t>G-106</t>
  </si>
  <si>
    <t>Scheur, constructief</t>
  </si>
  <si>
    <t>G-018</t>
  </si>
  <si>
    <t>Scheur, niet constructief</t>
  </si>
  <si>
    <t>G-056</t>
  </si>
  <si>
    <t>Scheurvorming</t>
  </si>
  <si>
    <t>G-179</t>
  </si>
  <si>
    <t>Scheutlengte-ontwikkeling</t>
  </si>
  <si>
    <t>G-127</t>
  </si>
  <si>
    <t>Servicetermijn, ten einde</t>
  </si>
  <si>
    <t>G-087</t>
  </si>
  <si>
    <t>Slijtage, mechanisch</t>
  </si>
  <si>
    <t>G-197</t>
  </si>
  <si>
    <t>Slijtage, sportvelden</t>
  </si>
  <si>
    <t>G-211</t>
  </si>
  <si>
    <t>Smering, onvoldoende</t>
  </si>
  <si>
    <t>G-050</t>
  </si>
  <si>
    <t>Soortenrijkdom, onvoldoende</t>
  </si>
  <si>
    <t>G-226</t>
  </si>
  <si>
    <t>Spleetcorrosie</t>
  </si>
  <si>
    <t>G-019</t>
  </si>
  <si>
    <t>Spoordiepte</t>
  </si>
  <si>
    <t>G-188</t>
  </si>
  <si>
    <t>Spoorvorming</t>
  </si>
  <si>
    <t>G-058</t>
  </si>
  <si>
    <t>Stamontwikkeling</t>
  </si>
  <si>
    <t>G-203</t>
  </si>
  <si>
    <t>Stroefheid</t>
  </si>
  <si>
    <t>G-059</t>
  </si>
  <si>
    <t>erntsig</t>
  </si>
  <si>
    <t>Theoretische levensduur, 100%</t>
  </si>
  <si>
    <t>G-099</t>
  </si>
  <si>
    <t>Theoretische levensduur, ouder dan 75%</t>
  </si>
  <si>
    <t>G-103</t>
  </si>
  <si>
    <t>Theoretische levensduur, tussen 50% en 75%</t>
  </si>
  <si>
    <t>G-102</t>
  </si>
  <si>
    <t>Toplaag, dichtgeslibd</t>
  </si>
  <si>
    <t>G-008</t>
  </si>
  <si>
    <t>Trilling, overmatig</t>
  </si>
  <si>
    <t>G-053</t>
  </si>
  <si>
    <t>Uitspoeling</t>
  </si>
  <si>
    <t>Verankering, defect</t>
  </si>
  <si>
    <t>G-022</t>
  </si>
  <si>
    <t>Verbinding, verplaatst</t>
  </si>
  <si>
    <t>G-162</t>
  </si>
  <si>
    <t>Verdwenen</t>
  </si>
  <si>
    <t>G-229</t>
  </si>
  <si>
    <t>Vergrassing</t>
  </si>
  <si>
    <t>G-079</t>
  </si>
  <si>
    <t>Verhouting</t>
  </si>
  <si>
    <t>G-080</t>
  </si>
  <si>
    <t>Verkeerstekens, onvoldoende</t>
  </si>
  <si>
    <t>G-105</t>
  </si>
  <si>
    <t>Vermossing</t>
  </si>
  <si>
    <t>G-083</t>
  </si>
  <si>
    <t>Verpoederen</t>
  </si>
  <si>
    <t>G-024</t>
  </si>
  <si>
    <t>Verpulveren</t>
  </si>
  <si>
    <t>G-213</t>
  </si>
  <si>
    <t>Verruiging</t>
  </si>
  <si>
    <t>G-214</t>
  </si>
  <si>
    <t>Verspreidingsweerstand, onjuist</t>
  </si>
  <si>
    <t>G-061</t>
  </si>
  <si>
    <t>Verstopping</t>
  </si>
  <si>
    <t>G-088</t>
  </si>
  <si>
    <t>Verstuiving</t>
  </si>
  <si>
    <t>G-062</t>
  </si>
  <si>
    <t>Vervorming</t>
  </si>
  <si>
    <t>G-193</t>
  </si>
  <si>
    <t>Vervuiling</t>
  </si>
  <si>
    <t>G-104</t>
  </si>
  <si>
    <t>Verweking</t>
  </si>
  <si>
    <t>G-063</t>
  </si>
  <si>
    <t>Verwering</t>
  </si>
  <si>
    <t>G-110</t>
  </si>
  <si>
    <t>Verzakking</t>
  </si>
  <si>
    <t>G-025</t>
  </si>
  <si>
    <t>Verzanding</t>
  </si>
  <si>
    <t>G-111</t>
  </si>
  <si>
    <t>Verzuring</t>
  </si>
  <si>
    <t>G-150</t>
  </si>
  <si>
    <t>Vloeistofpeil, onjuist</t>
  </si>
  <si>
    <t>G-173</t>
  </si>
  <si>
    <t>Voegvulling, defect</t>
  </si>
  <si>
    <t>G-112</t>
  </si>
  <si>
    <t>Voegwijdte, onjuist</t>
  </si>
  <si>
    <t>G-084</t>
  </si>
  <si>
    <t>Wapeningscorrosie</t>
  </si>
  <si>
    <t>G-026</t>
  </si>
  <si>
    <t>Warmte-ontwikkeling, overmatig</t>
  </si>
  <si>
    <t>G-054</t>
  </si>
  <si>
    <t>Wellen (zandmeevoerend)</t>
  </si>
  <si>
    <t>G-027</t>
  </si>
  <si>
    <t>Wet &amp; regelgeving, voldoet niet</t>
  </si>
  <si>
    <t>G-089</t>
  </si>
  <si>
    <t>Windworp</t>
  </si>
  <si>
    <t>G-222</t>
  </si>
  <si>
    <t>Wondreactie</t>
  </si>
  <si>
    <t>G-137</t>
  </si>
  <si>
    <t>Wortelingroei</t>
  </si>
  <si>
    <t>G-167</t>
  </si>
  <si>
    <t>Zetting</t>
  </si>
  <si>
    <t>G-086</t>
  </si>
  <si>
    <t>Vast/variabel</t>
  </si>
  <si>
    <t>vast</t>
  </si>
  <si>
    <t>variabel</t>
  </si>
  <si>
    <t>eenmalig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</si>
</sst>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\k&quot;€&quot;\ #;&quot;€&quot;\ \-#"/>
    <numFmt numFmtId="166" formatCode="#,##0.0"/>
    <numFmt numFmtId="167" formatCode="0.0"/>
  </numFmts>
  <fonts count="3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9E4"/>
        <bgColor indexed="64"/>
      </patternFill>
    </fill>
    <fill>
      <patternFill patternType="solid">
        <fgColor rgb="FFF8DA40"/>
        <bgColor indexed="64"/>
      </patternFill>
    </fill>
    <fill>
      <patternFill patternType="solid">
        <fgColor rgb="FFE41F13"/>
        <bgColor indexed="64"/>
      </patternFill>
    </fill>
    <fill>
      <patternFill patternType="solid">
        <fgColor rgb="FF0DA642"/>
        <bgColor indexed="64"/>
      </patternFill>
    </fill>
    <fill>
      <patternFill patternType="solid">
        <fgColor rgb="FF55575A"/>
        <bgColor indexed="64"/>
      </patternFill>
    </fill>
    <fill>
      <patternFill patternType="solid">
        <fgColor rgb="FF12BAB6"/>
        <bgColor indexed="64"/>
      </patternFill>
    </fill>
    <fill>
      <patternFill patternType="solid">
        <fgColor rgb="FFACAAAA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hair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0" borderId="9" applyNumberFormat="0" applyFill="0" applyAlignment="0" applyProtection="0"/>
    <xf numFmtId="0" fontId="18" fillId="7" borderId="10" applyNumberFormat="0" applyAlignment="0" applyProtection="0"/>
    <xf numFmtId="0" fontId="19" fillId="0" borderId="0" applyNumberFormat="0" applyFill="0" applyBorder="0" applyAlignment="0" applyProtection="0"/>
    <xf numFmtId="0" fontId="6" fillId="8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3" fillId="0" borderId="0" xfId="0" applyFont="1" applyAlignment="1">
      <alignment vertical="top"/>
    </xf>
    <xf numFmtId="0" fontId="21" fillId="0" borderId="0" xfId="0" applyFont="1"/>
    <xf numFmtId="0" fontId="25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textRotation="45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textRotation="45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 textRotation="45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28" fillId="0" borderId="0" xfId="0" applyFont="1"/>
    <xf numFmtId="0" fontId="2" fillId="0" borderId="19" xfId="0" applyFont="1" applyBorder="1" applyAlignment="1">
      <alignment horizontal="center" textRotation="45"/>
    </xf>
    <xf numFmtId="0" fontId="2" fillId="0" borderId="16" xfId="0" applyFont="1" applyBorder="1" applyAlignment="1">
      <alignment horizontal="center" textRotation="45"/>
    </xf>
    <xf numFmtId="0" fontId="2" fillId="0" borderId="21" xfId="0" applyFont="1" applyBorder="1" applyAlignment="1">
      <alignment horizontal="center" textRotation="45"/>
    </xf>
    <xf numFmtId="164" fontId="1" fillId="0" borderId="0" xfId="0" applyNumberFormat="1" applyFont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37" borderId="0" xfId="0" applyFont="1" applyFill="1" applyAlignment="1">
      <alignment horizontal="center"/>
    </xf>
    <xf numFmtId="0" fontId="2" fillId="0" borderId="29" xfId="0" applyFont="1" applyBorder="1" applyAlignment="1">
      <alignment horizontal="center"/>
    </xf>
    <xf numFmtId="0" fontId="25" fillId="0" borderId="33" xfId="0" applyFont="1" applyBorder="1" applyAlignment="1">
      <alignment horizontal="center" vertical="center"/>
    </xf>
    <xf numFmtId="0" fontId="25" fillId="33" borderId="34" xfId="0" applyFont="1" applyFill="1" applyBorder="1" applyAlignment="1">
      <alignment horizontal="center" vertical="center"/>
    </xf>
    <xf numFmtId="0" fontId="25" fillId="33" borderId="35" xfId="0" applyFont="1" applyFill="1" applyBorder="1" applyAlignment="1">
      <alignment horizontal="center" vertical="center"/>
    </xf>
    <xf numFmtId="0" fontId="25" fillId="33" borderId="36" xfId="0" applyFont="1" applyFill="1" applyBorder="1" applyAlignment="1">
      <alignment horizontal="center" vertical="center"/>
    </xf>
    <xf numFmtId="0" fontId="27" fillId="34" borderId="35" xfId="0" applyFont="1" applyFill="1" applyBorder="1" applyAlignment="1">
      <alignment horizontal="center" vertical="center"/>
    </xf>
    <xf numFmtId="0" fontId="27" fillId="34" borderId="36" xfId="0" applyFont="1" applyFill="1" applyBorder="1" applyAlignment="1">
      <alignment horizontal="center" vertical="center"/>
    </xf>
    <xf numFmtId="0" fontId="27" fillId="34" borderId="37" xfId="0" applyFont="1" applyFill="1" applyBorder="1" applyAlignment="1">
      <alignment horizontal="center" vertical="center"/>
    </xf>
    <xf numFmtId="0" fontId="25" fillId="35" borderId="35" xfId="0" applyFont="1" applyFill="1" applyBorder="1" applyAlignment="1">
      <alignment horizontal="center" vertical="center"/>
    </xf>
    <xf numFmtId="0" fontId="25" fillId="35" borderId="36" xfId="0" applyFont="1" applyFill="1" applyBorder="1" applyAlignment="1">
      <alignment horizontal="center" vertical="center"/>
    </xf>
    <xf numFmtId="0" fontId="25" fillId="35" borderId="38" xfId="0" applyFont="1" applyFill="1" applyBorder="1" applyAlignment="1">
      <alignment horizontal="center" vertical="center"/>
    </xf>
    <xf numFmtId="0" fontId="25" fillId="36" borderId="35" xfId="0" applyFont="1" applyFill="1" applyBorder="1" applyAlignment="1">
      <alignment horizontal="center" vertical="center"/>
    </xf>
    <xf numFmtId="0" fontId="25" fillId="36" borderId="39" xfId="0" applyFont="1" applyFill="1" applyBorder="1" applyAlignment="1">
      <alignment horizontal="center" vertical="center"/>
    </xf>
    <xf numFmtId="0" fontId="25" fillId="36" borderId="36" xfId="0" applyFont="1" applyFill="1" applyBorder="1" applyAlignment="1">
      <alignment horizontal="center" vertical="center"/>
    </xf>
    <xf numFmtId="0" fontId="25" fillId="36" borderId="38" xfId="0" applyFont="1" applyFill="1" applyBorder="1" applyAlignment="1">
      <alignment horizontal="center" vertical="center"/>
    </xf>
    <xf numFmtId="166" fontId="25" fillId="37" borderId="40" xfId="0" applyNumberFormat="1" applyFont="1" applyFill="1" applyBorder="1" applyAlignment="1">
      <alignment horizontal="center" vertical="center"/>
    </xf>
    <xf numFmtId="166" fontId="25" fillId="37" borderId="41" xfId="0" applyNumberFormat="1" applyFont="1" applyFill="1" applyBorder="1" applyAlignment="1">
      <alignment horizontal="center" vertical="center"/>
    </xf>
    <xf numFmtId="166" fontId="25" fillId="37" borderId="39" xfId="0" applyNumberFormat="1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top"/>
    </xf>
    <xf numFmtId="0" fontId="23" fillId="0" borderId="42" xfId="0" applyFont="1" applyBorder="1" applyAlignment="1">
      <alignment horizontal="center" vertical="top" wrapText="1"/>
    </xf>
    <xf numFmtId="0" fontId="23" fillId="0" borderId="42" xfId="0" applyFont="1" applyBorder="1" applyAlignment="1">
      <alignment vertical="top" wrapText="1"/>
    </xf>
    <xf numFmtId="0" fontId="23" fillId="0" borderId="42" xfId="0" applyFont="1" applyBorder="1" applyAlignment="1">
      <alignment horizontal="center" vertical="center" wrapText="1"/>
    </xf>
    <xf numFmtId="0" fontId="23" fillId="0" borderId="42" xfId="0" applyFont="1" applyBorder="1" applyAlignment="1">
      <alignment vertical="center" wrapText="1"/>
    </xf>
    <xf numFmtId="0" fontId="24" fillId="0" borderId="42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164" fontId="23" fillId="0" borderId="42" xfId="0" applyNumberFormat="1" applyFont="1" applyBorder="1" applyAlignment="1">
      <alignment horizontal="center" vertical="center" wrapText="1"/>
    </xf>
    <xf numFmtId="1" fontId="31" fillId="0" borderId="42" xfId="0" applyNumberFormat="1" applyFont="1" applyBorder="1" applyAlignment="1">
      <alignment horizontal="center" vertical="center"/>
    </xf>
    <xf numFmtId="167" fontId="25" fillId="36" borderId="36" xfId="0" applyNumberFormat="1" applyFont="1" applyFill="1" applyBorder="1" applyAlignment="1">
      <alignment horizontal="center" vertical="center"/>
    </xf>
    <xf numFmtId="167" fontId="25" fillId="35" borderId="36" xfId="0" applyNumberFormat="1" applyFont="1" applyFill="1" applyBorder="1" applyAlignment="1">
      <alignment horizontal="center" vertical="center"/>
    </xf>
    <xf numFmtId="9" fontId="0" fillId="0" borderId="0" xfId="0" applyNumberFormat="1"/>
    <xf numFmtId="10" fontId="0" fillId="0" borderId="0" xfId="0" applyNumberFormat="1"/>
    <xf numFmtId="0" fontId="21" fillId="39" borderId="0" xfId="0" applyFont="1" applyFill="1"/>
    <xf numFmtId="0" fontId="0" fillId="40" borderId="42" xfId="0" applyFill="1" applyBorder="1"/>
    <xf numFmtId="0" fontId="0" fillId="0" borderId="42" xfId="0" applyBorder="1"/>
    <xf numFmtId="0" fontId="0" fillId="40" borderId="0" xfId="0" applyFill="1"/>
    <xf numFmtId="0" fontId="0" fillId="40" borderId="43" xfId="0" applyFill="1" applyBorder="1"/>
    <xf numFmtId="0" fontId="26" fillId="0" borderId="14" xfId="0" applyFont="1" applyBorder="1" applyAlignment="1">
      <alignment horizontal="center" textRotation="45"/>
    </xf>
    <xf numFmtId="0" fontId="30" fillId="36" borderId="30" xfId="0" applyFont="1" applyFill="1" applyBorder="1" applyAlignment="1">
      <alignment horizontal="center"/>
    </xf>
    <xf numFmtId="0" fontId="30" fillId="36" borderId="13" xfId="0" applyFont="1" applyFill="1" applyBorder="1" applyAlignment="1">
      <alignment horizontal="center"/>
    </xf>
    <xf numFmtId="0" fontId="30" fillId="36" borderId="31" xfId="0" applyFont="1" applyFill="1" applyBorder="1" applyAlignment="1">
      <alignment horizontal="center"/>
    </xf>
    <xf numFmtId="0" fontId="30" fillId="37" borderId="27" xfId="0" applyFont="1" applyFill="1" applyBorder="1" applyAlignment="1">
      <alignment horizontal="center"/>
    </xf>
    <xf numFmtId="0" fontId="30" fillId="37" borderId="28" xfId="0" applyFont="1" applyFill="1" applyBorder="1" applyAlignment="1">
      <alignment horizontal="center"/>
    </xf>
    <xf numFmtId="0" fontId="30" fillId="37" borderId="32" xfId="0" applyFont="1" applyFill="1" applyBorder="1" applyAlignment="1">
      <alignment horizontal="center"/>
    </xf>
    <xf numFmtId="0" fontId="30" fillId="33" borderId="22" xfId="0" applyFont="1" applyFill="1" applyBorder="1" applyAlignment="1">
      <alignment horizontal="center"/>
    </xf>
    <xf numFmtId="0" fontId="30" fillId="33" borderId="20" xfId="0" applyFont="1" applyFill="1" applyBorder="1" applyAlignment="1">
      <alignment horizontal="center"/>
    </xf>
    <xf numFmtId="0" fontId="30" fillId="33" borderId="23" xfId="0" applyFont="1" applyFill="1" applyBorder="1" applyAlignment="1">
      <alignment horizontal="center"/>
    </xf>
    <xf numFmtId="0" fontId="4" fillId="38" borderId="1" xfId="0" applyFont="1" applyFill="1" applyBorder="1" applyAlignment="1">
      <alignment horizontal="center" vertical="center"/>
    </xf>
    <xf numFmtId="0" fontId="4" fillId="38" borderId="2" xfId="0" applyFont="1" applyFill="1" applyBorder="1" applyAlignment="1">
      <alignment horizontal="center" vertical="center"/>
    </xf>
    <xf numFmtId="0" fontId="4" fillId="38" borderId="3" xfId="0" applyFont="1" applyFill="1" applyBorder="1" applyAlignment="1">
      <alignment horizontal="center" vertical="center"/>
    </xf>
    <xf numFmtId="0" fontId="30" fillId="35" borderId="22" xfId="0" applyFont="1" applyFill="1" applyBorder="1" applyAlignment="1">
      <alignment horizontal="center"/>
    </xf>
    <xf numFmtId="0" fontId="30" fillId="35" borderId="20" xfId="0" applyFont="1" applyFill="1" applyBorder="1" applyAlignment="1">
      <alignment horizontal="center"/>
    </xf>
    <xf numFmtId="0" fontId="30" fillId="35" borderId="23" xfId="0" applyFont="1" applyFill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4" xfId="0" applyFont="1" applyBorder="1" applyAlignment="1"/>
    <xf numFmtId="0" fontId="26" fillId="34" borderId="22" xfId="0" applyFont="1" applyFill="1" applyBorder="1" applyAlignment="1">
      <alignment horizontal="center"/>
    </xf>
    <xf numFmtId="0" fontId="26" fillId="34" borderId="20" xfId="0" applyFont="1" applyFill="1" applyBorder="1" applyAlignment="1">
      <alignment horizontal="center"/>
    </xf>
    <xf numFmtId="0" fontId="26" fillId="34" borderId="23" xfId="0" applyFont="1" applyFill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Standaard 2" xfId="1" xr:uid="{00000000-0005-0000-0000-000027000000}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19">
    <dxf>
      <fill>
        <patternFill>
          <bgColor rgb="FFF47AEB"/>
        </patternFill>
      </fill>
    </dxf>
    <dxf>
      <font>
        <color rgb="FFE4610F"/>
      </font>
    </dxf>
    <dxf>
      <font>
        <color rgb="FFE4610F"/>
      </font>
    </dxf>
    <dxf>
      <font>
        <color theme="0"/>
      </font>
    </dxf>
    <dxf>
      <fill>
        <patternFill>
          <bgColor rgb="FF33CC33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800000"/>
        </patternFill>
      </fill>
    </dxf>
    <dxf>
      <font>
        <color theme="0" tint="-0.14996795556505021"/>
      </font>
      <fill>
        <patternFill>
          <bgColor rgb="FF006600"/>
        </patternFill>
      </fill>
    </dxf>
    <dxf>
      <font>
        <color theme="0"/>
      </font>
    </dxf>
    <dxf>
      <fill>
        <patternFill>
          <bgColor rgb="FF00B0F0"/>
        </patternFill>
      </fill>
    </dxf>
    <dxf>
      <fill>
        <patternFill>
          <bgColor rgb="FF00CC00"/>
        </patternFill>
      </fill>
    </dxf>
    <dxf>
      <fill>
        <patternFill>
          <bgColor rgb="FFFFFF00"/>
        </patternFill>
      </fill>
    </dxf>
    <dxf>
      <fill>
        <patternFill>
          <bgColor rgb="FFFF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  <fill>
        <patternFill>
          <bgColor rgb="FFE4610F"/>
        </patternFill>
      </fill>
    </dxf>
    <dxf>
      <font>
        <color theme="0"/>
      </font>
    </dxf>
  </dxfs>
  <tableStyles count="1" defaultTableStyle="TableStyleMedium2" defaultPivotStyle="PivotStyleLight16">
    <tableStyle name="Invisible" pivot="0" table="0" count="0" xr9:uid="{B208329B-7025-4542-9C9D-FD6CF030BFF1}"/>
  </tableStyles>
  <colors>
    <mruColors>
      <color rgb="FFF47AEB"/>
      <color rgb="FF12BAB6"/>
      <color rgb="FF239CA9"/>
      <color rgb="FF00CC00"/>
      <color rgb="FFFF9900"/>
      <color rgb="FF55575A"/>
      <color rgb="FFE4610F"/>
      <color rgb="FF800000"/>
      <color rgb="FF008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Inspectierapport!$A$11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Inspectierapport!$B$11:$BB$11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C-4D77-A72B-D2322E6BB8F2}"/>
            </c:ext>
          </c:extLst>
        </c:ser>
        <c:ser>
          <c:idx val="1"/>
          <c:order val="1"/>
          <c:tx>
            <c:strRef>
              <c:f>Inspectierapport!$A$12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Inspectierapport!$B$12:$BB$12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FC-4D77-A72B-D2322E6BB8F2}"/>
            </c:ext>
          </c:extLst>
        </c:ser>
        <c:ser>
          <c:idx val="2"/>
          <c:order val="2"/>
          <c:tx>
            <c:strRef>
              <c:f>Inspectierapport!$A$13</c:f>
              <c:strCache>
                <c:ptCount val="1"/>
                <c:pt idx="0">
                  <c:v>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Inspectierapport!$B$13:$BB$13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FC-4D77-A72B-D2322E6BB8F2}"/>
            </c:ext>
          </c:extLst>
        </c:ser>
        <c:ser>
          <c:idx val="3"/>
          <c:order val="3"/>
          <c:tx>
            <c:strRef>
              <c:f>Inspectierapport!$A$14</c:f>
              <c:strCache>
                <c:ptCount val="1"/>
                <c:pt idx="0">
                  <c:v>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Inspectierapport!$B$14:$BB$14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FC-4D77-A72B-D2322E6BB8F2}"/>
            </c:ext>
          </c:extLst>
        </c:ser>
        <c:ser>
          <c:idx val="4"/>
          <c:order val="4"/>
          <c:tx>
            <c:strRef>
              <c:f>Inspectierapport!$A$15</c:f>
              <c:strCache>
                <c:ptCount val="1"/>
                <c:pt idx="0">
                  <c:v>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Inspectierapport!$B$15:$BB$15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FC-4D77-A72B-D2322E6BB8F2}"/>
            </c:ext>
          </c:extLst>
        </c:ser>
        <c:ser>
          <c:idx val="5"/>
          <c:order val="5"/>
          <c:tx>
            <c:strRef>
              <c:f>Inspectierapport!$A$16</c:f>
              <c:strCache>
                <c:ptCount val="1"/>
                <c:pt idx="0">
                  <c:v>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Inspectierapport!$B$16:$BB$16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FC-4D77-A72B-D2322E6BB8F2}"/>
            </c:ext>
          </c:extLst>
        </c:ser>
        <c:ser>
          <c:idx val="6"/>
          <c:order val="6"/>
          <c:tx>
            <c:strRef>
              <c:f>Inspectierapport!$A$17</c:f>
              <c:strCache>
                <c:ptCount val="1"/>
                <c:pt idx="0">
                  <c:v>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Inspectierapport!$B$17:$BB$17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FC-4D77-A72B-D2322E6BB8F2}"/>
            </c:ext>
          </c:extLst>
        </c:ser>
        <c:ser>
          <c:idx val="7"/>
          <c:order val="7"/>
          <c:tx>
            <c:strRef>
              <c:f>Inspectierapport!$A$18</c:f>
              <c:strCache>
                <c:ptCount val="1"/>
                <c:pt idx="0">
                  <c:v>8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Inspectierapport!$B$18:$BB$18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FC-4D77-A72B-D2322E6BB8F2}"/>
            </c:ext>
          </c:extLst>
        </c:ser>
        <c:ser>
          <c:idx val="8"/>
          <c:order val="8"/>
          <c:tx>
            <c:strRef>
              <c:f>Inspectierapport!$A$19</c:f>
              <c:strCache>
                <c:ptCount val="1"/>
                <c:pt idx="0">
                  <c:v>9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Inspectierapport!$B$19:$BB$19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FC-4D77-A72B-D2322E6BB8F2}"/>
            </c:ext>
          </c:extLst>
        </c:ser>
        <c:ser>
          <c:idx val="9"/>
          <c:order val="9"/>
          <c:tx>
            <c:strRef>
              <c:f>Inspectierapport!$A$20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Inspectierapport!$B$20:$BB$20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FC-4D77-A72B-D2322E6BB8F2}"/>
            </c:ext>
          </c:extLst>
        </c:ser>
        <c:ser>
          <c:idx val="10"/>
          <c:order val="10"/>
          <c:tx>
            <c:strRef>
              <c:f>Inspectierapport!$A$21</c:f>
              <c:strCache>
                <c:ptCount val="1"/>
                <c:pt idx="0">
                  <c:v>11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Inspectierapport!$B$21:$BB$21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FC-4D77-A72B-D2322E6BB8F2}"/>
            </c:ext>
          </c:extLst>
        </c:ser>
        <c:ser>
          <c:idx val="11"/>
          <c:order val="11"/>
          <c:tx>
            <c:strRef>
              <c:f>Inspectierapport!$A$22</c:f>
              <c:strCache>
                <c:ptCount val="1"/>
                <c:pt idx="0">
                  <c:v>12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Inspectierapport!$B$22:$BB$22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CFC-4D77-A72B-D2322E6BB8F2}"/>
            </c:ext>
          </c:extLst>
        </c:ser>
        <c:ser>
          <c:idx val="12"/>
          <c:order val="12"/>
          <c:tx>
            <c:strRef>
              <c:f>Inspectierapport!$A$23</c:f>
              <c:strCache>
                <c:ptCount val="1"/>
                <c:pt idx="0">
                  <c:v>13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Inspectierapport!$B$23:$BB$23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FC-4D77-A72B-D2322E6BB8F2}"/>
            </c:ext>
          </c:extLst>
        </c:ser>
        <c:ser>
          <c:idx val="13"/>
          <c:order val="13"/>
          <c:tx>
            <c:strRef>
              <c:f>Inspectierapport!$A$24</c:f>
              <c:strCache>
                <c:ptCount val="1"/>
                <c:pt idx="0">
                  <c:v>14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Inspectierapport!$B$24:$BB$24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FC-4D77-A72B-D2322E6BB8F2}"/>
            </c:ext>
          </c:extLst>
        </c:ser>
        <c:ser>
          <c:idx val="14"/>
          <c:order val="14"/>
          <c:tx>
            <c:strRef>
              <c:f>Inspectierapport!$A$25</c:f>
              <c:strCache>
                <c:ptCount val="1"/>
                <c:pt idx="0">
                  <c:v>15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Inspectierapport!$B$25:$BB$25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CFC-4D77-A72B-D2322E6BB8F2}"/>
            </c:ext>
          </c:extLst>
        </c:ser>
        <c:ser>
          <c:idx val="15"/>
          <c:order val="15"/>
          <c:tx>
            <c:strRef>
              <c:f>Inspectierapport!$A$26</c:f>
              <c:strCache>
                <c:ptCount val="1"/>
                <c:pt idx="0">
                  <c:v>16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Inspectierapport!$B$26:$BB$26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CFC-4D77-A72B-D2322E6BB8F2}"/>
            </c:ext>
          </c:extLst>
        </c:ser>
        <c:ser>
          <c:idx val="16"/>
          <c:order val="16"/>
          <c:tx>
            <c:strRef>
              <c:f>Inspectierapport!$A$27</c:f>
              <c:strCache>
                <c:ptCount val="1"/>
                <c:pt idx="0">
                  <c:v>17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Inspectierapport!$B$27:$BB$27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CFC-4D77-A72B-D2322E6BB8F2}"/>
            </c:ext>
          </c:extLst>
        </c:ser>
        <c:ser>
          <c:idx val="17"/>
          <c:order val="17"/>
          <c:tx>
            <c:strRef>
              <c:f>Inspectierapport!$A$28</c:f>
              <c:strCache>
                <c:ptCount val="1"/>
                <c:pt idx="0">
                  <c:v>18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Inspectierapport!$B$28:$BB$28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CFC-4D77-A72B-D2322E6BB8F2}"/>
            </c:ext>
          </c:extLst>
        </c:ser>
        <c:ser>
          <c:idx val="18"/>
          <c:order val="18"/>
          <c:tx>
            <c:strRef>
              <c:f>Inspectierapport!$A$29</c:f>
              <c:strCache>
                <c:ptCount val="1"/>
                <c:pt idx="0">
                  <c:v>19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Inspectierapport!$B$29:$BB$29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CFC-4D77-A72B-D2322E6BB8F2}"/>
            </c:ext>
          </c:extLst>
        </c:ser>
        <c:ser>
          <c:idx val="19"/>
          <c:order val="19"/>
          <c:tx>
            <c:strRef>
              <c:f>Inspectierapport!$A$30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Inspectierapport!$B$30:$BB$30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CFC-4D77-A72B-D2322E6BB8F2}"/>
            </c:ext>
          </c:extLst>
        </c:ser>
        <c:ser>
          <c:idx val="20"/>
          <c:order val="20"/>
          <c:tx>
            <c:strRef>
              <c:f>Inspectierapport!$A$31</c:f>
              <c:strCache>
                <c:ptCount val="1"/>
                <c:pt idx="0">
                  <c:v>21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Inspectierapport!$B$31:$BB$31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CFC-4D77-A72B-D2322E6BB8F2}"/>
            </c:ext>
          </c:extLst>
        </c:ser>
        <c:ser>
          <c:idx val="21"/>
          <c:order val="21"/>
          <c:tx>
            <c:strRef>
              <c:f>Inspectierapport!$A$32</c:f>
              <c:strCache>
                <c:ptCount val="1"/>
                <c:pt idx="0">
                  <c:v>22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Inspectierapport!$B$32:$BB$32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FCFC-4D77-A72B-D2322E6BB8F2}"/>
            </c:ext>
          </c:extLst>
        </c:ser>
        <c:ser>
          <c:idx val="22"/>
          <c:order val="22"/>
          <c:tx>
            <c:strRef>
              <c:f>Inspectierapport!$A$33</c:f>
              <c:strCache>
                <c:ptCount val="1"/>
                <c:pt idx="0">
                  <c:v>23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Inspectierapport!$B$33:$BB$33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FC-4D77-A72B-D2322E6BB8F2}"/>
            </c:ext>
          </c:extLst>
        </c:ser>
        <c:ser>
          <c:idx val="23"/>
          <c:order val="23"/>
          <c:tx>
            <c:strRef>
              <c:f>Inspectierapport!$A$34</c:f>
              <c:strCache>
                <c:ptCount val="1"/>
                <c:pt idx="0">
                  <c:v>24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Inspectierapport!$B$34:$BB$34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CFC-4D77-A72B-D2322E6BB8F2}"/>
            </c:ext>
          </c:extLst>
        </c:ser>
        <c:ser>
          <c:idx val="24"/>
          <c:order val="24"/>
          <c:tx>
            <c:strRef>
              <c:f>Inspectierapport!$A$35</c:f>
              <c:strCache>
                <c:ptCount val="1"/>
                <c:pt idx="0">
                  <c:v>25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Inspectierapport!$B$35:$BB$35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FCFC-4D77-A72B-D2322E6BB8F2}"/>
            </c:ext>
          </c:extLst>
        </c:ser>
        <c:ser>
          <c:idx val="25"/>
          <c:order val="25"/>
          <c:tx>
            <c:strRef>
              <c:f>Inspectierapport!$A$36</c:f>
              <c:strCache>
                <c:ptCount val="1"/>
                <c:pt idx="0">
                  <c:v>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Inspectierapport!$B$8:$BB$10</c:f>
              <c:multiLvlStrCache>
                <c:ptCount val="53"/>
                <c:lvl>
                  <c:pt idx="0">
                    <c:v>A</c:v>
                  </c:pt>
                  <c:pt idx="1">
                    <c:v>A</c:v>
                  </c:pt>
                  <c:pt idx="2">
                    <c:v>A</c:v>
                  </c:pt>
                  <c:pt idx="3">
                    <c:v>A</c:v>
                  </c:pt>
                  <c:pt idx="4">
                    <c:v>B</c:v>
                  </c:pt>
                  <c:pt idx="5">
                    <c:v>B</c:v>
                  </c:pt>
                  <c:pt idx="6">
                    <c:v>C</c:v>
                  </c:pt>
                  <c:pt idx="7">
                    <c:v>C</c:v>
                  </c:pt>
                  <c:pt idx="8">
                    <c:v>D</c:v>
                  </c:pt>
                  <c:pt idx="9">
                    <c:v>E</c:v>
                  </c:pt>
                  <c:pt idx="10">
                    <c:v>E</c:v>
                  </c:pt>
                  <c:pt idx="11">
                    <c:v>E</c:v>
                  </c:pt>
                  <c:pt idx="12">
                    <c:v>E</c:v>
                  </c:pt>
                  <c:pt idx="14">
                    <c:v>F</c:v>
                  </c:pt>
                  <c:pt idx="15">
                    <c:v>G</c:v>
                  </c:pt>
                  <c:pt idx="16">
                    <c:v>G</c:v>
                  </c:pt>
                  <c:pt idx="17">
                    <c:v>G</c:v>
                  </c:pt>
                  <c:pt idx="22">
                    <c:v>0,5</c:v>
                  </c:pt>
                  <c:pt idx="23">
                    <c:v>1,0</c:v>
                  </c:pt>
                  <c:pt idx="24">
                    <c:v>1,5</c:v>
                  </c:pt>
                  <c:pt idx="25">
                    <c:v>1</c:v>
                  </c:pt>
                  <c:pt idx="26">
                    <c:v>J</c:v>
                  </c:pt>
                  <c:pt idx="27">
                    <c:v>K</c:v>
                  </c:pt>
                  <c:pt idx="28">
                    <c:v>K</c:v>
                  </c:pt>
                  <c:pt idx="29">
                    <c:v>L</c:v>
                  </c:pt>
                  <c:pt idx="30">
                    <c:v>L</c:v>
                  </c:pt>
                  <c:pt idx="31">
                    <c:v>M</c:v>
                  </c:pt>
                  <c:pt idx="32">
                    <c:v>M</c:v>
                  </c:pt>
                  <c:pt idx="33">
                    <c:v>N</c:v>
                  </c:pt>
                  <c:pt idx="36">
                    <c:v>0,5</c:v>
                  </c:pt>
                  <c:pt idx="37">
                    <c:v>1,0</c:v>
                  </c:pt>
                  <c:pt idx="38">
                    <c:v>1,5</c:v>
                  </c:pt>
                  <c:pt idx="39">
                    <c:v>1</c:v>
                  </c:pt>
                  <c:pt idx="40">
                    <c:v>O</c:v>
                  </c:pt>
                  <c:pt idx="41">
                    <c:v>0,0</c:v>
                  </c:pt>
                  <c:pt idx="42">
                    <c:v>0,0</c:v>
                  </c:pt>
                  <c:pt idx="43">
                    <c:v>0,0</c:v>
                  </c:pt>
                  <c:pt idx="44">
                    <c:v>0,0</c:v>
                  </c:pt>
                  <c:pt idx="45">
                    <c:v>0,0</c:v>
                  </c:pt>
                  <c:pt idx="46">
                    <c:v>0,0</c:v>
                  </c:pt>
                  <c:pt idx="47">
                    <c:v>0,0</c:v>
                  </c:pt>
                  <c:pt idx="48">
                    <c:v>0,0</c:v>
                  </c:pt>
                  <c:pt idx="49">
                    <c:v>0,0</c:v>
                  </c:pt>
                  <c:pt idx="50">
                    <c:v>0,0</c:v>
                  </c:pt>
                  <c:pt idx="51">
                    <c:v>0,0</c:v>
                  </c:pt>
                  <c:pt idx="52">
                    <c:v>0,0</c:v>
                  </c:pt>
                </c:lvl>
                <c:lvl>
                  <c:pt idx="0">
                    <c:v>Algemeen</c:v>
                  </c:pt>
                  <c:pt idx="4">
                    <c:v>Inspectieresultaten</c:v>
                  </c:pt>
                  <c:pt idx="18">
                    <c:v>Risico-analyse</c:v>
                  </c:pt>
                  <c:pt idx="27">
                    <c:v>Maatregelen</c:v>
                  </c:pt>
                  <c:pt idx="41">
                    <c:v>Onderhoudsprogramma</c:v>
                  </c:pt>
                </c:lvl>
                <c:lvl>
                  <c:pt idx="0">
                    <c:v>Objectdeel</c:v>
                  </c:pt>
                  <c:pt idx="1">
                    <c:v>Element</c:v>
                  </c:pt>
                  <c:pt idx="2">
                    <c:v>Bouwdelen</c:v>
                  </c:pt>
                  <c:pt idx="3">
                    <c:v>Locatie</c:v>
                  </c:pt>
                  <c:pt idx="4">
                    <c:v>Bouwjaar</c:v>
                  </c:pt>
                  <c:pt idx="5">
                    <c:v>beoogde restlevesnduur</c:v>
                  </c:pt>
                  <c:pt idx="6">
                    <c:v>Voorstudie</c:v>
                  </c:pt>
                  <c:pt idx="7">
                    <c:v>Bron</c:v>
                  </c:pt>
                  <c:pt idx="8">
                    <c:v>Bevinding</c:v>
                  </c:pt>
                  <c:pt idx="9">
                    <c:v>Gebrek</c:v>
                  </c:pt>
                  <c:pt idx="10">
                    <c:v>Ernst</c:v>
                  </c:pt>
                  <c:pt idx="11">
                    <c:v>Intensiteit</c:v>
                  </c:pt>
                  <c:pt idx="12">
                    <c:v>Omvang</c:v>
                  </c:pt>
                  <c:pt idx="13">
                    <c:v>Onderbouwing omvang</c:v>
                  </c:pt>
                  <c:pt idx="14">
                    <c:v>Conditie</c:v>
                  </c:pt>
                  <c:pt idx="15">
                    <c:v>Tekeningnummer</c:v>
                  </c:pt>
                  <c:pt idx="16">
                    <c:v>Fotonummer</c:v>
                  </c:pt>
                  <c:pt idx="17">
                    <c:v>Schadenummer</c:v>
                  </c:pt>
                  <c:pt idx="18">
                    <c:v>Risico</c:v>
                  </c:pt>
                  <c:pt idx="19">
                    <c:v>Oorzaak</c:v>
                  </c:pt>
                  <c:pt idx="20">
                    <c:v>Gevolg</c:v>
                  </c:pt>
                  <c:pt idx="22">
                    <c:v>R</c:v>
                  </c:pt>
                  <c:pt idx="23">
                    <c:v>A</c:v>
                  </c:pt>
                  <c:pt idx="24">
                    <c:v>M</c:v>
                  </c:pt>
                  <c:pt idx="25">
                    <c:v>S</c:v>
                  </c:pt>
                  <c:pt idx="27">
                    <c:v>Maatregel</c:v>
                  </c:pt>
                  <c:pt idx="28">
                    <c:v>Maatregelnr.</c:v>
                  </c:pt>
                  <c:pt idx="29">
                    <c:v>Adviesjaar</c:v>
                  </c:pt>
                  <c:pt idx="30">
                    <c:v>Uiterst jaar</c:v>
                  </c:pt>
                  <c:pt idx="31">
                    <c:v>Kosten</c:v>
                  </c:pt>
                  <c:pt idx="32">
                    <c:v>Variabel/Vast</c:v>
                  </c:pt>
                  <c:pt idx="33">
                    <c:v>Theoretisch Restlevensduur</c:v>
                  </c:pt>
                  <c:pt idx="34">
                    <c:v>Actuele restlevensduur voor onderhoud</c:v>
                  </c:pt>
                  <c:pt idx="36">
                    <c:v>R</c:v>
                  </c:pt>
                  <c:pt idx="37">
                    <c:v>A</c:v>
                  </c:pt>
                  <c:pt idx="38">
                    <c:v>M</c:v>
                  </c:pt>
                  <c:pt idx="39">
                    <c:v>S</c:v>
                  </c:pt>
                  <c:pt idx="41">
                    <c:v>2023</c:v>
                  </c:pt>
                  <c:pt idx="42">
                    <c:v>2024</c:v>
                  </c:pt>
                  <c:pt idx="43">
                    <c:v>2025</c:v>
                  </c:pt>
                  <c:pt idx="44">
                    <c:v>2026</c:v>
                  </c:pt>
                  <c:pt idx="45">
                    <c:v>2027</c:v>
                  </c:pt>
                  <c:pt idx="46">
                    <c:v>2028</c:v>
                  </c:pt>
                  <c:pt idx="47">
                    <c:v>2029</c:v>
                  </c:pt>
                  <c:pt idx="48">
                    <c:v>2030</c:v>
                  </c:pt>
                  <c:pt idx="49">
                    <c:v>2031</c:v>
                  </c:pt>
                  <c:pt idx="50">
                    <c:v>2032</c:v>
                  </c:pt>
                  <c:pt idx="51">
                    <c:v>2033</c:v>
                  </c:pt>
                  <c:pt idx="52">
                    <c:v>Totaal</c:v>
                  </c:pt>
                </c:lvl>
              </c:multiLvlStrCache>
            </c:multiLvlStrRef>
          </c:cat>
          <c:val>
            <c:numRef>
              <c:f>Inspectierapport!$B$36:$BB$36</c:f>
              <c:numCache>
                <c:formatCode>General</c:formatCode>
                <c:ptCount val="53"/>
                <c:pt idx="0">
                  <c:v>1</c:v>
                </c:pt>
                <c:pt idx="14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31" formatCode="\k&quot;€&quot;\ #;&quot;€&quot;\ \-#">
                  <c:v>0</c:v>
                </c:pt>
                <c:pt idx="33">
                  <c:v>-2023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</c:v>
                </c:pt>
                <c:pt idx="41" formatCode="0">
                  <c:v>0</c:v>
                </c:pt>
                <c:pt idx="42" formatCode="0">
                  <c:v>0</c:v>
                </c:pt>
                <c:pt idx="43" formatCode="0">
                  <c:v>0</c:v>
                </c:pt>
                <c:pt idx="44" formatCode="0">
                  <c:v>0</c:v>
                </c:pt>
                <c:pt idx="45" formatCode="0">
                  <c:v>0</c:v>
                </c:pt>
                <c:pt idx="46" formatCode="0">
                  <c:v>0</c:v>
                </c:pt>
                <c:pt idx="47" formatCode="0">
                  <c:v>0</c:v>
                </c:pt>
                <c:pt idx="48" formatCode="0">
                  <c:v>0</c:v>
                </c:pt>
                <c:pt idx="49" formatCode="0">
                  <c:v>0</c:v>
                </c:pt>
                <c:pt idx="50" formatCode="0">
                  <c:v>0</c:v>
                </c:pt>
                <c:pt idx="51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FCFC-4D77-A72B-D2322E6BB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9753168"/>
        <c:axId val="2059755664"/>
      </c:barChart>
      <c:catAx>
        <c:axId val="205975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59755664"/>
        <c:crosses val="autoZero"/>
        <c:auto val="1"/>
        <c:lblAlgn val="ctr"/>
        <c:lblOffset val="100"/>
        <c:noMultiLvlLbl val="0"/>
      </c:catAx>
      <c:valAx>
        <c:axId val="2059755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5975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F4BC53A-C0AF-4CC1-9679-27240A5EAE83}">
  <sheetPr/>
  <sheetViews>
    <sheetView zoomScale="10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2286" cy="6295571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E04BF61B-E3DC-90E0-3766-F05785E1F95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56030</xdr:colOff>
      <xdr:row>0</xdr:row>
      <xdr:rowOff>89647</xdr:rowOff>
    </xdr:from>
    <xdr:to>
      <xdr:col>33</xdr:col>
      <xdr:colOff>344581</xdr:colOff>
      <xdr:row>3</xdr:row>
      <xdr:rowOff>137273</xdr:rowOff>
    </xdr:to>
    <xdr:pic>
      <xdr:nvPicPr>
        <xdr:cNvPr id="3" name="Afbeelding 2" descr="logo-limburg-kleur">
          <a:extLst>
            <a:ext uri="{FF2B5EF4-FFF2-40B4-BE49-F238E27FC236}">
              <a16:creationId xmlns:a16="http://schemas.microsoft.com/office/drawing/2014/main" id="{00CE90D3-0B23-44E8-9EDF-37D499D8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35618" y="89647"/>
          <a:ext cx="2731434" cy="686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80"/>
  <sheetViews>
    <sheetView tabSelected="1" topLeftCell="F1" zoomScale="70" zoomScaleNormal="70" workbookViewId="0">
      <pane ySplit="10" topLeftCell="A11" activePane="bottomLeft" state="frozen"/>
      <selection activeCell="AJ11" sqref="AJ11"/>
      <selection pane="bottomLeft" activeCell="T67" sqref="T67"/>
    </sheetView>
  </sheetViews>
  <sheetFormatPr defaultRowHeight="12" x14ac:dyDescent="0.2"/>
  <cols>
    <col min="1" max="2" width="3.7109375" style="3" customWidth="1"/>
    <col min="3" max="4" width="12.140625" style="1" customWidth="1"/>
    <col min="5" max="5" width="11.140625" style="1" customWidth="1"/>
    <col min="6" max="7" width="4.42578125" style="1" customWidth="1"/>
    <col min="8" max="8" width="14.85546875" style="1" customWidth="1"/>
    <col min="9" max="9" width="10.7109375" style="1" customWidth="1"/>
    <col min="10" max="11" width="12.5703125" style="1" customWidth="1"/>
    <col min="12" max="12" width="8.42578125" style="1" customWidth="1"/>
    <col min="13" max="13" width="8.7109375" style="1" customWidth="1"/>
    <col min="14" max="15" width="9.140625" style="1" customWidth="1"/>
    <col min="16" max="19" width="6.42578125" style="1" customWidth="1"/>
    <col min="20" max="22" width="21.140625" style="1" customWidth="1"/>
    <col min="23" max="23" width="2.28515625" style="1" customWidth="1"/>
    <col min="24" max="24" width="3.42578125" style="1" customWidth="1"/>
    <col min="25" max="25" width="4.140625" style="1" customWidth="1"/>
    <col min="26" max="26" width="3.42578125" style="1" customWidth="1"/>
    <col min="27" max="27" width="2.28515625" style="1" customWidth="1"/>
    <col min="28" max="28" width="3.140625" style="1" customWidth="1"/>
    <col min="29" max="29" width="14.28515625" style="1" customWidth="1"/>
    <col min="30" max="30" width="2.85546875" style="1" customWidth="1"/>
    <col min="31" max="31" width="4.5703125" style="1" customWidth="1"/>
    <col min="32" max="32" width="4.28515625" style="1" customWidth="1"/>
    <col min="33" max="33" width="10.5703125" style="20" customWidth="1"/>
    <col min="34" max="34" width="8.42578125" style="20" bestFit="1" customWidth="1"/>
    <col min="35" max="35" width="4" style="20" customWidth="1"/>
    <col min="36" max="36" width="4.85546875" style="20" customWidth="1"/>
    <col min="37" max="38" width="2.28515625" style="1" customWidth="1"/>
    <col min="39" max="40" width="3.85546875" style="1" customWidth="1"/>
    <col min="41" max="41" width="2.28515625" style="1" customWidth="1"/>
    <col min="42" max="42" width="3.140625" style="1" customWidth="1"/>
    <col min="43" max="43" width="6.28515625" style="1" customWidth="1"/>
    <col min="44" max="44" width="7.42578125" style="1" customWidth="1"/>
    <col min="45" max="53" width="5.85546875" style="1" customWidth="1"/>
    <col min="54" max="16384" width="9.140625" style="1"/>
  </cols>
  <sheetData>
    <row r="1" spans="1:54" ht="12.75" thickBot="1" x14ac:dyDescent="0.25">
      <c r="AG1" s="1"/>
      <c r="AH1" s="1"/>
      <c r="AI1" s="1"/>
      <c r="AJ1" s="1"/>
    </row>
    <row r="2" spans="1:54" ht="25.5" customHeight="1" thickBot="1" x14ac:dyDescent="0.3">
      <c r="B2" s="70" t="s">
        <v>0</v>
      </c>
      <c r="C2" s="71"/>
      <c r="D2" s="71"/>
      <c r="E2" s="72"/>
      <c r="F2" s="70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2"/>
      <c r="AC2" s="15"/>
      <c r="AD2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</row>
    <row r="3" spans="1:54" x14ac:dyDescent="0.2">
      <c r="B3" s="3" t="s">
        <v>1</v>
      </c>
      <c r="D3" s="1" t="s">
        <v>2</v>
      </c>
      <c r="AG3" s="1"/>
      <c r="AH3" s="1"/>
      <c r="AI3" s="1"/>
      <c r="AJ3" s="1"/>
    </row>
    <row r="4" spans="1:54" x14ac:dyDescent="0.2">
      <c r="B4" s="76" t="s">
        <v>3</v>
      </c>
      <c r="C4" s="76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G4" s="1"/>
      <c r="AH4" s="1"/>
      <c r="AI4" s="1"/>
      <c r="AJ4" s="1"/>
    </row>
    <row r="5" spans="1:54" x14ac:dyDescent="0.2">
      <c r="B5" s="76" t="s">
        <v>4</v>
      </c>
      <c r="C5" s="76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G5" s="1"/>
      <c r="AH5" s="1"/>
      <c r="AI5" s="1"/>
      <c r="AJ5" s="1"/>
    </row>
    <row r="6" spans="1:54" x14ac:dyDescent="0.2">
      <c r="B6" s="76" t="s">
        <v>5</v>
      </c>
      <c r="C6" s="76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G6" s="1"/>
      <c r="AH6" s="1"/>
      <c r="AI6" s="1"/>
      <c r="AJ6" s="1"/>
    </row>
    <row r="7" spans="1:54" x14ac:dyDescent="0.2">
      <c r="AG7" s="1"/>
      <c r="AH7" s="1"/>
      <c r="AI7" s="1"/>
      <c r="AJ7" s="1"/>
    </row>
    <row r="8" spans="1:54" s="4" customFormat="1" ht="144" x14ac:dyDescent="0.2">
      <c r="B8" s="19" t="s">
        <v>6</v>
      </c>
      <c r="C8" s="10" t="s">
        <v>7</v>
      </c>
      <c r="D8" s="8" t="s">
        <v>8</v>
      </c>
      <c r="E8" s="18" t="s">
        <v>9</v>
      </c>
      <c r="F8" s="19" t="s">
        <v>10</v>
      </c>
      <c r="G8" s="8" t="s">
        <v>11</v>
      </c>
      <c r="H8" s="8" t="s">
        <v>12</v>
      </c>
      <c r="I8" s="8" t="s">
        <v>13</v>
      </c>
      <c r="J8" s="8" t="s">
        <v>14</v>
      </c>
      <c r="K8" s="8" t="s">
        <v>15</v>
      </c>
      <c r="L8" s="8" t="s">
        <v>16</v>
      </c>
      <c r="M8" s="8" t="s">
        <v>17</v>
      </c>
      <c r="N8" s="8" t="s">
        <v>18</v>
      </c>
      <c r="O8" s="18" t="s">
        <v>19</v>
      </c>
      <c r="P8" s="18" t="s">
        <v>20</v>
      </c>
      <c r="Q8" s="8" t="s">
        <v>21</v>
      </c>
      <c r="R8" s="8" t="s">
        <v>22</v>
      </c>
      <c r="S8" s="8" t="s">
        <v>23</v>
      </c>
      <c r="T8" s="19" t="s">
        <v>24</v>
      </c>
      <c r="U8" s="8" t="s">
        <v>25</v>
      </c>
      <c r="V8" s="8" t="s">
        <v>26</v>
      </c>
      <c r="W8" s="8"/>
      <c r="X8" s="11" t="s">
        <v>27</v>
      </c>
      <c r="Y8" s="12" t="s">
        <v>28</v>
      </c>
      <c r="Z8" s="12" t="s">
        <v>29</v>
      </c>
      <c r="AA8" s="12" t="s">
        <v>30</v>
      </c>
      <c r="AB8" s="13"/>
      <c r="AC8" s="10" t="s">
        <v>31</v>
      </c>
      <c r="AD8" s="10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60" t="s">
        <v>37</v>
      </c>
      <c r="AJ8" s="60" t="s">
        <v>38</v>
      </c>
      <c r="AK8" s="8"/>
      <c r="AL8" s="9" t="s">
        <v>27</v>
      </c>
      <c r="AM8" s="9" t="s">
        <v>28</v>
      </c>
      <c r="AN8" s="9" t="s">
        <v>29</v>
      </c>
      <c r="AO8" s="9" t="s">
        <v>30</v>
      </c>
      <c r="AP8" s="17"/>
      <c r="AQ8" s="21">
        <v>2023</v>
      </c>
      <c r="AR8" s="22">
        <f>AQ8+1</f>
        <v>2024</v>
      </c>
      <c r="AS8" s="22">
        <f t="shared" ref="AS8:BA8" si="0">AR8+1</f>
        <v>2025</v>
      </c>
      <c r="AT8" s="22">
        <f t="shared" si="0"/>
        <v>2026</v>
      </c>
      <c r="AU8" s="22">
        <f t="shared" si="0"/>
        <v>2027</v>
      </c>
      <c r="AV8" s="22">
        <f t="shared" si="0"/>
        <v>2028</v>
      </c>
      <c r="AW8" s="22">
        <f t="shared" si="0"/>
        <v>2029</v>
      </c>
      <c r="AX8" s="22">
        <f t="shared" si="0"/>
        <v>2030</v>
      </c>
      <c r="AY8" s="22">
        <f t="shared" si="0"/>
        <v>2031</v>
      </c>
      <c r="AZ8" s="22">
        <f t="shared" si="0"/>
        <v>2032</v>
      </c>
      <c r="BA8" s="24">
        <f t="shared" si="0"/>
        <v>2033</v>
      </c>
      <c r="BB8" s="4" t="s">
        <v>39</v>
      </c>
    </row>
    <row r="9" spans="1:54" s="4" customFormat="1" ht="15" customHeight="1" x14ac:dyDescent="0.2">
      <c r="B9" s="67" t="s">
        <v>40</v>
      </c>
      <c r="C9" s="68"/>
      <c r="D9" s="68"/>
      <c r="E9" s="69"/>
      <c r="F9" s="78" t="s">
        <v>41</v>
      </c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80"/>
      <c r="T9" s="73" t="s">
        <v>42</v>
      </c>
      <c r="U9" s="74"/>
      <c r="V9" s="74"/>
      <c r="W9" s="74"/>
      <c r="X9" s="74"/>
      <c r="Y9" s="74"/>
      <c r="Z9" s="74"/>
      <c r="AA9" s="74"/>
      <c r="AB9" s="75"/>
      <c r="AC9" s="61" t="s">
        <v>43</v>
      </c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3"/>
      <c r="AQ9" s="64" t="s">
        <v>44</v>
      </c>
      <c r="AR9" s="65"/>
      <c r="AS9" s="65"/>
      <c r="AT9" s="65"/>
      <c r="AU9" s="65"/>
      <c r="AV9" s="65"/>
      <c r="AW9" s="65"/>
      <c r="AX9" s="65"/>
      <c r="AY9" s="65"/>
      <c r="AZ9" s="65"/>
      <c r="BA9" s="66"/>
      <c r="BB9" s="23"/>
    </row>
    <row r="10" spans="1:54" s="7" customFormat="1" ht="30" customHeight="1" x14ac:dyDescent="0.25">
      <c r="A10" s="25"/>
      <c r="B10" s="26" t="s">
        <v>28</v>
      </c>
      <c r="C10" s="27" t="s">
        <v>28</v>
      </c>
      <c r="D10" s="28" t="s">
        <v>28</v>
      </c>
      <c r="E10" s="28" t="s">
        <v>28</v>
      </c>
      <c r="F10" s="29" t="s">
        <v>45</v>
      </c>
      <c r="G10" s="30" t="s">
        <v>45</v>
      </c>
      <c r="H10" s="30" t="s">
        <v>46</v>
      </c>
      <c r="I10" s="30" t="s">
        <v>46</v>
      </c>
      <c r="J10" s="30" t="s">
        <v>47</v>
      </c>
      <c r="K10" s="30" t="s">
        <v>48</v>
      </c>
      <c r="L10" s="30" t="s">
        <v>48</v>
      </c>
      <c r="M10" s="30" t="s">
        <v>48</v>
      </c>
      <c r="N10" s="30" t="s">
        <v>48</v>
      </c>
      <c r="O10" s="31"/>
      <c r="P10" s="31" t="s">
        <v>49</v>
      </c>
      <c r="Q10" s="30" t="s">
        <v>50</v>
      </c>
      <c r="R10" s="30" t="s">
        <v>50</v>
      </c>
      <c r="S10" s="30" t="s">
        <v>50</v>
      </c>
      <c r="T10" s="32"/>
      <c r="U10" s="33"/>
      <c r="V10" s="33"/>
      <c r="W10" s="33"/>
      <c r="X10" s="33">
        <v>0.5</v>
      </c>
      <c r="Y10" s="52">
        <v>1</v>
      </c>
      <c r="Z10" s="52">
        <v>1.5</v>
      </c>
      <c r="AA10" s="33">
        <v>1</v>
      </c>
      <c r="AB10" s="34" t="s">
        <v>51</v>
      </c>
      <c r="AC10" s="35" t="s">
        <v>52</v>
      </c>
      <c r="AD10" s="36" t="s">
        <v>52</v>
      </c>
      <c r="AE10" s="37" t="s">
        <v>53</v>
      </c>
      <c r="AF10" s="37" t="s">
        <v>53</v>
      </c>
      <c r="AG10" s="37" t="s">
        <v>29</v>
      </c>
      <c r="AH10" s="37" t="s">
        <v>29</v>
      </c>
      <c r="AI10" s="37" t="s">
        <v>54</v>
      </c>
      <c r="AJ10" s="37"/>
      <c r="AK10" s="37"/>
      <c r="AL10" s="37">
        <v>0.5</v>
      </c>
      <c r="AM10" s="51">
        <v>1</v>
      </c>
      <c r="AN10" s="51">
        <v>1.5</v>
      </c>
      <c r="AO10" s="37">
        <v>1</v>
      </c>
      <c r="AP10" s="38" t="s">
        <v>55</v>
      </c>
      <c r="AQ10" s="39">
        <f t="shared" ref="AQ10:BA10" si="1">SUM(AQ11:AQ73)</f>
        <v>0</v>
      </c>
      <c r="AR10" s="40">
        <f t="shared" si="1"/>
        <v>0</v>
      </c>
      <c r="AS10" s="40">
        <f t="shared" si="1"/>
        <v>0</v>
      </c>
      <c r="AT10" s="40">
        <f t="shared" si="1"/>
        <v>0</v>
      </c>
      <c r="AU10" s="40">
        <f t="shared" si="1"/>
        <v>0</v>
      </c>
      <c r="AV10" s="40">
        <f t="shared" si="1"/>
        <v>0</v>
      </c>
      <c r="AW10" s="40">
        <f t="shared" si="1"/>
        <v>0</v>
      </c>
      <c r="AX10" s="40">
        <f t="shared" si="1"/>
        <v>0</v>
      </c>
      <c r="AY10" s="40">
        <f t="shared" si="1"/>
        <v>0</v>
      </c>
      <c r="AZ10" s="40">
        <f t="shared" si="1"/>
        <v>0</v>
      </c>
      <c r="BA10" s="40">
        <f t="shared" si="1"/>
        <v>0</v>
      </c>
      <c r="BB10" s="41">
        <f>SUM(AQ10:BA10)</f>
        <v>0</v>
      </c>
    </row>
    <row r="11" spans="1:54" s="5" customFormat="1" ht="22.5" customHeight="1" x14ac:dyDescent="0.25">
      <c r="A11" s="42">
        <v>1</v>
      </c>
      <c r="B11" s="43">
        <v>1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>
        <f>IF(K11="",1,VLOOKUP(_xlfn.CONCAT(L11:M11),Invoervelden!$C$105:$H$114,IF(N11=Invoervelden!$D$105,2,IF(N11=Invoervelden!$E$105,3,IF(N11=Invoervelden!$F$105,4,IF(N11=Invoervelden!$G$105,5,6))))))</f>
        <v>1</v>
      </c>
      <c r="Q11" s="45"/>
      <c r="R11" s="45"/>
      <c r="S11" s="45"/>
      <c r="T11" s="44"/>
      <c r="U11" s="44"/>
      <c r="V11" s="44"/>
      <c r="W11" s="47">
        <v>1</v>
      </c>
      <c r="X11" s="48">
        <v>1</v>
      </c>
      <c r="Y11" s="48">
        <v>1</v>
      </c>
      <c r="Z11" s="48">
        <v>1</v>
      </c>
      <c r="AA11" s="48">
        <v>1</v>
      </c>
      <c r="AB11" s="48">
        <f>W11*SUM(X11*X$10+ Y11*Y$10+Z11*Z$10+AA11*AA$10)</f>
        <v>4</v>
      </c>
      <c r="AC11" s="45"/>
      <c r="AD11" s="45"/>
      <c r="AE11" s="45"/>
      <c r="AF11" s="45"/>
      <c r="AG11" s="49" t="str">
        <f>IF(AD11="","",VLOOKUP(AD11,#REF!,3,FALSE))</f>
        <v/>
      </c>
      <c r="AH11" s="49"/>
      <c r="AI11" s="45">
        <f t="shared" ref="AI11:AI36" ca="1" si="2">G11-(YEAR(TODAY())-F11)</f>
        <v>-2023</v>
      </c>
      <c r="AJ11" s="45">
        <f t="shared" ref="AJ11:AJ36" si="3">IF(P11=1,G11*1,IF(P11=2,G11*0.5,IF(P11=3,G11*0.25,IF(P11=4,G11*0.125,IF(P11=5,G11*0.0625,IF(P11-6,0))))))</f>
        <v>0</v>
      </c>
      <c r="AK11" s="47">
        <v>1</v>
      </c>
      <c r="AL11" s="48">
        <v>1</v>
      </c>
      <c r="AM11" s="48">
        <v>1</v>
      </c>
      <c r="AN11" s="48">
        <v>1</v>
      </c>
      <c r="AO11" s="48">
        <v>1</v>
      </c>
      <c r="AP11" s="48">
        <f>AK11*SUM(AL11*AL$10+AM11*AM$10+AN11*AN$10+AO11*AO$10)</f>
        <v>4</v>
      </c>
      <c r="AQ11" s="50" t="str">
        <f>IF($AE11=AQ$8,$AG11,"")</f>
        <v/>
      </c>
      <c r="AR11" s="50" t="str">
        <f t="shared" ref="AR11:BA11" si="4">IF($AE11=AR$8,$AG11,"")</f>
        <v/>
      </c>
      <c r="AS11" s="50" t="str">
        <f t="shared" si="4"/>
        <v/>
      </c>
      <c r="AT11" s="50" t="str">
        <f t="shared" si="4"/>
        <v/>
      </c>
      <c r="AU11" s="50" t="str">
        <f t="shared" si="4"/>
        <v/>
      </c>
      <c r="AV11" s="50" t="str">
        <f t="shared" si="4"/>
        <v/>
      </c>
      <c r="AW11" s="50" t="str">
        <f t="shared" si="4"/>
        <v/>
      </c>
      <c r="AX11" s="50" t="str">
        <f t="shared" si="4"/>
        <v/>
      </c>
      <c r="AY11" s="50" t="str">
        <f t="shared" si="4"/>
        <v/>
      </c>
      <c r="AZ11" s="50" t="str">
        <f t="shared" si="4"/>
        <v/>
      </c>
      <c r="BA11" s="50" t="str">
        <f t="shared" si="4"/>
        <v/>
      </c>
    </row>
    <row r="12" spans="1:54" s="5" customFormat="1" x14ac:dyDescent="0.25">
      <c r="A12" s="42">
        <f>A11+1</f>
        <v>2</v>
      </c>
      <c r="B12" s="43">
        <v>1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5">
        <f>IF(K12="",1,VLOOKUP(_xlfn.CONCAT(L12:M12),Invoervelden!$C$105:$H$114,IF(N12=Invoervelden!$D$105,2,IF(N12=Invoervelden!$E$105,3,IF(N12=Invoervelden!$F$105,4,IF(N12=Invoervelden!$G$105,5,6))))))</f>
        <v>1</v>
      </c>
      <c r="Q12" s="45"/>
      <c r="R12" s="45"/>
      <c r="S12" s="45"/>
      <c r="T12" s="44"/>
      <c r="U12" s="44"/>
      <c r="V12" s="44"/>
      <c r="W12" s="47">
        <v>1</v>
      </c>
      <c r="X12" s="48">
        <v>1</v>
      </c>
      <c r="Y12" s="48">
        <v>1</v>
      </c>
      <c r="Z12" s="48">
        <v>1</v>
      </c>
      <c r="AA12" s="48">
        <v>1</v>
      </c>
      <c r="AB12" s="48">
        <f t="shared" ref="AB12:AB21" si="5">W12*SUM(X12*X$10+ Y12*Y$10+Z12*Z$10+AA12*AA$10)</f>
        <v>4</v>
      </c>
      <c r="AC12" s="45"/>
      <c r="AD12" s="45"/>
      <c r="AE12" s="45"/>
      <c r="AF12" s="45"/>
      <c r="AG12" s="49" t="str">
        <f>IF(AD12="","",VLOOKUP(AD12,#REF!,3,FALSE))</f>
        <v/>
      </c>
      <c r="AH12" s="49"/>
      <c r="AI12" s="45">
        <f t="shared" ca="1" si="2"/>
        <v>-2023</v>
      </c>
      <c r="AJ12" s="45">
        <f t="shared" si="3"/>
        <v>0</v>
      </c>
      <c r="AK12" s="47">
        <v>1</v>
      </c>
      <c r="AL12" s="48">
        <v>1</v>
      </c>
      <c r="AM12" s="48">
        <v>1</v>
      </c>
      <c r="AN12" s="48">
        <v>1</v>
      </c>
      <c r="AO12" s="48">
        <v>1</v>
      </c>
      <c r="AP12" s="48">
        <f t="shared" ref="AP12:AP21" si="6">AK12*SUM(AL12*AL$10+AM12*AM$10+AN12*AN$10+AO12*AO$10)</f>
        <v>4</v>
      </c>
      <c r="AQ12" s="50" t="str">
        <f t="shared" ref="AQ12:BA36" si="7">IF($AE12=AQ$8,$AG12,"")</f>
        <v/>
      </c>
      <c r="AR12" s="50" t="str">
        <f t="shared" si="7"/>
        <v/>
      </c>
      <c r="AS12" s="50" t="str">
        <f t="shared" si="7"/>
        <v/>
      </c>
      <c r="AT12" s="50" t="str">
        <f t="shared" si="7"/>
        <v/>
      </c>
      <c r="AU12" s="50" t="str">
        <f t="shared" si="7"/>
        <v/>
      </c>
      <c r="AV12" s="50" t="str">
        <f t="shared" si="7"/>
        <v/>
      </c>
      <c r="AW12" s="50" t="str">
        <f t="shared" si="7"/>
        <v/>
      </c>
      <c r="AX12" s="50" t="str">
        <f t="shared" si="7"/>
        <v/>
      </c>
      <c r="AY12" s="50" t="str">
        <f t="shared" si="7"/>
        <v/>
      </c>
      <c r="AZ12" s="50" t="str">
        <f t="shared" si="7"/>
        <v/>
      </c>
      <c r="BA12" s="50" t="str">
        <f t="shared" si="7"/>
        <v/>
      </c>
    </row>
    <row r="13" spans="1:54" s="5" customFormat="1" x14ac:dyDescent="0.25">
      <c r="A13" s="42">
        <f>A12+1</f>
        <v>3</v>
      </c>
      <c r="B13" s="43">
        <v>1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5">
        <f>IF(K13="",1,VLOOKUP(_xlfn.CONCAT(L13:M13),Invoervelden!$C$105:$H$114,IF(N13=Invoervelden!$D$105,2,IF(N13=Invoervelden!$E$105,3,IF(N13=Invoervelden!$F$105,4,IF(N13=Invoervelden!$G$105,5,6))))))</f>
        <v>1</v>
      </c>
      <c r="Q13" s="45"/>
      <c r="R13" s="45"/>
      <c r="S13" s="45"/>
      <c r="T13" s="44"/>
      <c r="U13" s="44"/>
      <c r="V13" s="44"/>
      <c r="W13" s="47">
        <v>1</v>
      </c>
      <c r="X13" s="48">
        <v>1</v>
      </c>
      <c r="Y13" s="48">
        <v>1</v>
      </c>
      <c r="Z13" s="48">
        <v>1</v>
      </c>
      <c r="AA13" s="48">
        <v>1</v>
      </c>
      <c r="AB13" s="48">
        <f t="shared" si="5"/>
        <v>4</v>
      </c>
      <c r="AC13" s="45"/>
      <c r="AD13" s="45"/>
      <c r="AE13" s="45"/>
      <c r="AF13" s="45"/>
      <c r="AG13" s="49" t="str">
        <f>IF(AD13="","",VLOOKUP(AD13,#REF!,3,FALSE))</f>
        <v/>
      </c>
      <c r="AH13" s="49"/>
      <c r="AI13" s="45">
        <f t="shared" ca="1" si="2"/>
        <v>-2023</v>
      </c>
      <c r="AJ13" s="45">
        <f t="shared" si="3"/>
        <v>0</v>
      </c>
      <c r="AK13" s="47">
        <v>1</v>
      </c>
      <c r="AL13" s="48">
        <v>1</v>
      </c>
      <c r="AM13" s="48">
        <v>1</v>
      </c>
      <c r="AN13" s="48">
        <v>1</v>
      </c>
      <c r="AO13" s="48">
        <v>1</v>
      </c>
      <c r="AP13" s="48">
        <f t="shared" si="6"/>
        <v>4</v>
      </c>
      <c r="AQ13" s="50" t="str">
        <f t="shared" si="7"/>
        <v/>
      </c>
      <c r="AR13" s="50" t="str">
        <f t="shared" si="7"/>
        <v/>
      </c>
      <c r="AS13" s="50" t="str">
        <f t="shared" si="7"/>
        <v/>
      </c>
      <c r="AT13" s="50" t="str">
        <f t="shared" si="7"/>
        <v/>
      </c>
      <c r="AU13" s="50" t="str">
        <f t="shared" si="7"/>
        <v/>
      </c>
      <c r="AV13" s="50" t="str">
        <f t="shared" si="7"/>
        <v/>
      </c>
      <c r="AW13" s="50" t="str">
        <f t="shared" si="7"/>
        <v/>
      </c>
      <c r="AX13" s="50" t="str">
        <f t="shared" si="7"/>
        <v/>
      </c>
      <c r="AY13" s="50" t="str">
        <f t="shared" si="7"/>
        <v/>
      </c>
      <c r="AZ13" s="50" t="str">
        <f t="shared" si="7"/>
        <v/>
      </c>
      <c r="BA13" s="50" t="str">
        <f t="shared" si="7"/>
        <v/>
      </c>
    </row>
    <row r="14" spans="1:54" s="5" customFormat="1" x14ac:dyDescent="0.25">
      <c r="A14" s="42">
        <f>A13+1</f>
        <v>4</v>
      </c>
      <c r="B14" s="43">
        <v>1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5">
        <f>IF(K14="",1,VLOOKUP(_xlfn.CONCAT(L14:M14),Invoervelden!$C$105:$H$114,IF(N14=Invoervelden!$D$105,2,IF(N14=Invoervelden!$E$105,3,IF(N14=Invoervelden!$F$105,4,IF(N14=Invoervelden!$G$105,5,6))))))</f>
        <v>1</v>
      </c>
      <c r="Q14" s="45"/>
      <c r="R14" s="45"/>
      <c r="S14" s="45"/>
      <c r="T14" s="44"/>
      <c r="U14" s="44"/>
      <c r="V14" s="44"/>
      <c r="W14" s="47">
        <v>1</v>
      </c>
      <c r="X14" s="48">
        <v>1</v>
      </c>
      <c r="Y14" s="48">
        <v>1</v>
      </c>
      <c r="Z14" s="48">
        <v>1</v>
      </c>
      <c r="AA14" s="48">
        <v>1</v>
      </c>
      <c r="AB14" s="48">
        <f t="shared" si="5"/>
        <v>4</v>
      </c>
      <c r="AC14" s="45"/>
      <c r="AD14" s="45"/>
      <c r="AE14" s="45"/>
      <c r="AF14" s="45"/>
      <c r="AG14" s="49" t="str">
        <f>IF(AD14="","",VLOOKUP(AD14,#REF!,3,FALSE))</f>
        <v/>
      </c>
      <c r="AH14" s="49"/>
      <c r="AI14" s="45">
        <f t="shared" ca="1" si="2"/>
        <v>-2023</v>
      </c>
      <c r="AJ14" s="45">
        <f t="shared" si="3"/>
        <v>0</v>
      </c>
      <c r="AK14" s="47">
        <v>1</v>
      </c>
      <c r="AL14" s="48">
        <v>1</v>
      </c>
      <c r="AM14" s="48">
        <v>1</v>
      </c>
      <c r="AN14" s="48">
        <v>1</v>
      </c>
      <c r="AO14" s="48">
        <v>1</v>
      </c>
      <c r="AP14" s="48">
        <f t="shared" si="6"/>
        <v>4</v>
      </c>
      <c r="AQ14" s="50" t="str">
        <f t="shared" si="7"/>
        <v/>
      </c>
      <c r="AR14" s="50" t="str">
        <f t="shared" si="7"/>
        <v/>
      </c>
      <c r="AS14" s="50" t="str">
        <f t="shared" si="7"/>
        <v/>
      </c>
      <c r="AT14" s="50" t="str">
        <f t="shared" si="7"/>
        <v/>
      </c>
      <c r="AU14" s="50" t="str">
        <f t="shared" si="7"/>
        <v/>
      </c>
      <c r="AV14" s="50" t="str">
        <f t="shared" si="7"/>
        <v/>
      </c>
      <c r="AW14" s="50" t="str">
        <f t="shared" si="7"/>
        <v/>
      </c>
      <c r="AX14" s="50" t="str">
        <f t="shared" si="7"/>
        <v/>
      </c>
      <c r="AY14" s="50" t="str">
        <f t="shared" si="7"/>
        <v/>
      </c>
      <c r="AZ14" s="50" t="str">
        <f t="shared" si="7"/>
        <v/>
      </c>
      <c r="BA14" s="50" t="str">
        <f t="shared" si="7"/>
        <v/>
      </c>
    </row>
    <row r="15" spans="1:54" s="5" customFormat="1" x14ac:dyDescent="0.25">
      <c r="A15" s="42">
        <f>A14+1</f>
        <v>5</v>
      </c>
      <c r="B15" s="43">
        <v>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5">
        <f>IF(K15="",1,VLOOKUP(_xlfn.CONCAT(L15:M15),Invoervelden!$C$105:$H$114,IF(N15=Invoervelden!$D$105,2,IF(N15=Invoervelden!$E$105,3,IF(N15=Invoervelden!$F$105,4,IF(N15=Invoervelden!$G$105,5,6))))))</f>
        <v>1</v>
      </c>
      <c r="Q15" s="46"/>
      <c r="R15" s="46"/>
      <c r="S15" s="46"/>
      <c r="T15" s="44"/>
      <c r="U15" s="44"/>
      <c r="V15" s="44"/>
      <c r="W15" s="47">
        <v>1</v>
      </c>
      <c r="X15" s="48">
        <v>1</v>
      </c>
      <c r="Y15" s="48">
        <v>1</v>
      </c>
      <c r="Z15" s="48">
        <v>1</v>
      </c>
      <c r="AA15" s="48">
        <v>1</v>
      </c>
      <c r="AB15" s="48">
        <f t="shared" si="5"/>
        <v>4</v>
      </c>
      <c r="AC15" s="45"/>
      <c r="AD15" s="45"/>
      <c r="AE15" s="45"/>
      <c r="AF15" s="45"/>
      <c r="AG15" s="49" t="str">
        <f>IF(AD15="","",VLOOKUP(AD15,#REF!,3,FALSE))</f>
        <v/>
      </c>
      <c r="AH15" s="49"/>
      <c r="AI15" s="45">
        <f t="shared" ca="1" si="2"/>
        <v>-2023</v>
      </c>
      <c r="AJ15" s="45">
        <f t="shared" si="3"/>
        <v>0</v>
      </c>
      <c r="AK15" s="47">
        <v>1</v>
      </c>
      <c r="AL15" s="48">
        <v>1</v>
      </c>
      <c r="AM15" s="48">
        <v>1</v>
      </c>
      <c r="AN15" s="48">
        <v>1</v>
      </c>
      <c r="AO15" s="48">
        <v>1</v>
      </c>
      <c r="AP15" s="48">
        <f t="shared" si="6"/>
        <v>4</v>
      </c>
      <c r="AQ15" s="50" t="str">
        <f t="shared" si="7"/>
        <v/>
      </c>
      <c r="AR15" s="50" t="str">
        <f t="shared" si="7"/>
        <v/>
      </c>
      <c r="AS15" s="50" t="str">
        <f t="shared" si="7"/>
        <v/>
      </c>
      <c r="AT15" s="50" t="str">
        <f t="shared" si="7"/>
        <v/>
      </c>
      <c r="AU15" s="50" t="str">
        <f t="shared" si="7"/>
        <v/>
      </c>
      <c r="AV15" s="50" t="str">
        <f t="shared" si="7"/>
        <v/>
      </c>
      <c r="AW15" s="50" t="str">
        <f t="shared" si="7"/>
        <v/>
      </c>
      <c r="AX15" s="50" t="str">
        <f t="shared" si="7"/>
        <v/>
      </c>
      <c r="AY15" s="50" t="str">
        <f t="shared" si="7"/>
        <v/>
      </c>
      <c r="AZ15" s="50" t="str">
        <f t="shared" si="7"/>
        <v/>
      </c>
      <c r="BA15" s="50" t="str">
        <f t="shared" si="7"/>
        <v/>
      </c>
    </row>
    <row r="16" spans="1:54" x14ac:dyDescent="0.2">
      <c r="A16" s="42">
        <f t="shared" ref="A16:A79" si="8">A15+1</f>
        <v>6</v>
      </c>
      <c r="B16" s="43">
        <v>1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>
        <f>IF(K16="",1,VLOOKUP(_xlfn.CONCAT(L16:M16),Invoervelden!$C$105:$H$114,IF(N16=Invoervelden!$D$105,2,IF(N16=Invoervelden!$E$105,3,IF(N16=Invoervelden!$F$105,4,IF(N16=Invoervelden!$G$105,5,6))))))</f>
        <v>1</v>
      </c>
      <c r="Q16" s="46"/>
      <c r="R16" s="46"/>
      <c r="S16" s="46"/>
      <c r="T16" s="44"/>
      <c r="U16" s="44"/>
      <c r="V16" s="44"/>
      <c r="W16" s="47">
        <v>1</v>
      </c>
      <c r="X16" s="48">
        <v>1</v>
      </c>
      <c r="Y16" s="48">
        <v>1</v>
      </c>
      <c r="Z16" s="48">
        <v>1</v>
      </c>
      <c r="AA16" s="48">
        <v>1</v>
      </c>
      <c r="AB16" s="48">
        <f t="shared" si="5"/>
        <v>4</v>
      </c>
      <c r="AC16" s="45"/>
      <c r="AD16" s="45"/>
      <c r="AE16" s="45"/>
      <c r="AF16" s="45"/>
      <c r="AG16" s="49" t="str">
        <f>IF(AD16="","",VLOOKUP(AD16,#REF!,3,FALSE))</f>
        <v/>
      </c>
      <c r="AH16" s="49"/>
      <c r="AI16" s="45">
        <f t="shared" ca="1" si="2"/>
        <v>-2023</v>
      </c>
      <c r="AJ16" s="45">
        <f t="shared" si="3"/>
        <v>0</v>
      </c>
      <c r="AK16" s="47">
        <v>1</v>
      </c>
      <c r="AL16" s="48">
        <v>1</v>
      </c>
      <c r="AM16" s="48">
        <v>1</v>
      </c>
      <c r="AN16" s="48">
        <v>1</v>
      </c>
      <c r="AO16" s="48">
        <v>1</v>
      </c>
      <c r="AP16" s="48">
        <f t="shared" si="6"/>
        <v>4</v>
      </c>
      <c r="AQ16" s="50" t="str">
        <f t="shared" si="7"/>
        <v/>
      </c>
      <c r="AR16" s="50" t="str">
        <f t="shared" si="7"/>
        <v/>
      </c>
      <c r="AS16" s="50" t="str">
        <f t="shared" si="7"/>
        <v/>
      </c>
      <c r="AT16" s="50" t="str">
        <f t="shared" si="7"/>
        <v/>
      </c>
      <c r="AU16" s="50" t="str">
        <f t="shared" si="7"/>
        <v/>
      </c>
      <c r="AV16" s="50" t="str">
        <f t="shared" si="7"/>
        <v/>
      </c>
      <c r="AW16" s="50" t="str">
        <f t="shared" si="7"/>
        <v/>
      </c>
      <c r="AX16" s="50" t="str">
        <f t="shared" si="7"/>
        <v/>
      </c>
      <c r="AY16" s="50" t="str">
        <f t="shared" si="7"/>
        <v/>
      </c>
      <c r="AZ16" s="50" t="str">
        <f t="shared" si="7"/>
        <v/>
      </c>
      <c r="BA16" s="50" t="str">
        <f t="shared" si="7"/>
        <v/>
      </c>
    </row>
    <row r="17" spans="1:53" x14ac:dyDescent="0.2">
      <c r="A17" s="42">
        <f t="shared" si="8"/>
        <v>7</v>
      </c>
      <c r="B17" s="43">
        <v>1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5">
        <f>IF(K17="",1,VLOOKUP(_xlfn.CONCAT(L17:M17),Invoervelden!$C$105:$H$114,IF(N17=Invoervelden!$D$105,2,IF(N17=Invoervelden!$E$105,3,IF(N17=Invoervelden!$F$105,4,IF(N17=Invoervelden!$G$105,5,6))))))</f>
        <v>1</v>
      </c>
      <c r="Q17" s="46"/>
      <c r="R17" s="46"/>
      <c r="S17" s="46"/>
      <c r="T17" s="44"/>
      <c r="U17" s="44"/>
      <c r="V17" s="44"/>
      <c r="W17" s="47">
        <v>1</v>
      </c>
      <c r="X17" s="48">
        <v>1</v>
      </c>
      <c r="Y17" s="48">
        <v>1</v>
      </c>
      <c r="Z17" s="48">
        <v>1</v>
      </c>
      <c r="AA17" s="48">
        <v>1</v>
      </c>
      <c r="AB17" s="48">
        <f t="shared" si="5"/>
        <v>4</v>
      </c>
      <c r="AC17" s="45"/>
      <c r="AD17" s="45"/>
      <c r="AE17" s="45"/>
      <c r="AF17" s="45"/>
      <c r="AG17" s="49" t="str">
        <f>IF(AD17="","",VLOOKUP(AD17,#REF!,3,FALSE))</f>
        <v/>
      </c>
      <c r="AH17" s="49"/>
      <c r="AI17" s="45">
        <f t="shared" ca="1" si="2"/>
        <v>-2023</v>
      </c>
      <c r="AJ17" s="45">
        <f t="shared" si="3"/>
        <v>0</v>
      </c>
      <c r="AK17" s="47">
        <v>1</v>
      </c>
      <c r="AL17" s="48">
        <v>1</v>
      </c>
      <c r="AM17" s="48">
        <v>1</v>
      </c>
      <c r="AN17" s="48">
        <v>1</v>
      </c>
      <c r="AO17" s="48">
        <v>1</v>
      </c>
      <c r="AP17" s="48">
        <f t="shared" si="6"/>
        <v>4</v>
      </c>
      <c r="AQ17" s="50" t="str">
        <f t="shared" si="7"/>
        <v/>
      </c>
      <c r="AR17" s="50" t="str">
        <f t="shared" si="7"/>
        <v/>
      </c>
      <c r="AS17" s="50" t="str">
        <f t="shared" si="7"/>
        <v/>
      </c>
      <c r="AT17" s="50" t="str">
        <f t="shared" si="7"/>
        <v/>
      </c>
      <c r="AU17" s="50" t="str">
        <f t="shared" si="7"/>
        <v/>
      </c>
      <c r="AV17" s="50" t="str">
        <f t="shared" si="7"/>
        <v/>
      </c>
      <c r="AW17" s="50" t="str">
        <f t="shared" si="7"/>
        <v/>
      </c>
      <c r="AX17" s="50" t="str">
        <f t="shared" si="7"/>
        <v/>
      </c>
      <c r="AY17" s="50" t="str">
        <f t="shared" si="7"/>
        <v/>
      </c>
      <c r="AZ17" s="50" t="str">
        <f t="shared" si="7"/>
        <v/>
      </c>
      <c r="BA17" s="50" t="str">
        <f t="shared" si="7"/>
        <v/>
      </c>
    </row>
    <row r="18" spans="1:53" x14ac:dyDescent="0.2">
      <c r="A18" s="42">
        <f t="shared" si="8"/>
        <v>8</v>
      </c>
      <c r="B18" s="43">
        <v>1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5">
        <f>IF(K18="",1,VLOOKUP(_xlfn.CONCAT(L18:M18),Invoervelden!$C$105:$H$114,IF(N18=Invoervelden!$D$105,2,IF(N18=Invoervelden!$E$105,3,IF(N18=Invoervelden!$F$105,4,IF(N18=Invoervelden!$G$105,5,6))))))</f>
        <v>1</v>
      </c>
      <c r="Q18" s="46"/>
      <c r="R18" s="46"/>
      <c r="S18" s="46"/>
      <c r="T18" s="44"/>
      <c r="U18" s="44"/>
      <c r="V18" s="44"/>
      <c r="W18" s="47">
        <v>1</v>
      </c>
      <c r="X18" s="48">
        <v>1</v>
      </c>
      <c r="Y18" s="48">
        <v>1</v>
      </c>
      <c r="Z18" s="48">
        <v>1</v>
      </c>
      <c r="AA18" s="48">
        <v>1</v>
      </c>
      <c r="AB18" s="48">
        <f t="shared" si="5"/>
        <v>4</v>
      </c>
      <c r="AC18" s="45"/>
      <c r="AD18" s="45"/>
      <c r="AE18" s="45"/>
      <c r="AF18" s="45"/>
      <c r="AG18" s="49" t="str">
        <f>IF(AD18="","",VLOOKUP(AD18,#REF!,3,FALSE))</f>
        <v/>
      </c>
      <c r="AH18" s="49"/>
      <c r="AI18" s="45">
        <f t="shared" ca="1" si="2"/>
        <v>-2023</v>
      </c>
      <c r="AJ18" s="45">
        <f t="shared" si="3"/>
        <v>0</v>
      </c>
      <c r="AK18" s="47">
        <v>1</v>
      </c>
      <c r="AL18" s="48">
        <v>1</v>
      </c>
      <c r="AM18" s="48">
        <v>1</v>
      </c>
      <c r="AN18" s="48">
        <v>1</v>
      </c>
      <c r="AO18" s="48">
        <v>1</v>
      </c>
      <c r="AP18" s="48">
        <f t="shared" si="6"/>
        <v>4</v>
      </c>
      <c r="AQ18" s="50" t="str">
        <f t="shared" si="7"/>
        <v/>
      </c>
      <c r="AR18" s="50" t="str">
        <f t="shared" si="7"/>
        <v/>
      </c>
      <c r="AS18" s="50" t="str">
        <f t="shared" si="7"/>
        <v/>
      </c>
      <c r="AT18" s="50" t="str">
        <f t="shared" si="7"/>
        <v/>
      </c>
      <c r="AU18" s="50" t="str">
        <f t="shared" si="7"/>
        <v/>
      </c>
      <c r="AV18" s="50" t="str">
        <f t="shared" si="7"/>
        <v/>
      </c>
      <c r="AW18" s="50" t="str">
        <f t="shared" si="7"/>
        <v/>
      </c>
      <c r="AX18" s="50" t="str">
        <f t="shared" si="7"/>
        <v/>
      </c>
      <c r="AY18" s="50" t="str">
        <f t="shared" si="7"/>
        <v/>
      </c>
      <c r="AZ18" s="50" t="str">
        <f t="shared" si="7"/>
        <v/>
      </c>
      <c r="BA18" s="50" t="str">
        <f t="shared" si="7"/>
        <v/>
      </c>
    </row>
    <row r="19" spans="1:53" x14ac:dyDescent="0.2">
      <c r="A19" s="42">
        <f t="shared" si="8"/>
        <v>9</v>
      </c>
      <c r="B19" s="43">
        <v>1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5">
        <f>IF(K19="",1,VLOOKUP(_xlfn.CONCAT(L19:M19),Invoervelden!$C$105:$H$114,IF(N19=Invoervelden!$D$105,2,IF(N19=Invoervelden!$E$105,3,IF(N19=Invoervelden!$F$105,4,IF(N19=Invoervelden!$G$105,5,6))))))</f>
        <v>1</v>
      </c>
      <c r="Q19" s="46"/>
      <c r="R19" s="46"/>
      <c r="S19" s="46"/>
      <c r="T19" s="44"/>
      <c r="U19" s="44"/>
      <c r="V19" s="44"/>
      <c r="W19" s="47">
        <v>1</v>
      </c>
      <c r="X19" s="48">
        <v>1</v>
      </c>
      <c r="Y19" s="48">
        <v>1</v>
      </c>
      <c r="Z19" s="48">
        <v>1</v>
      </c>
      <c r="AA19" s="48">
        <v>1</v>
      </c>
      <c r="AB19" s="48">
        <f t="shared" si="5"/>
        <v>4</v>
      </c>
      <c r="AC19" s="45"/>
      <c r="AD19" s="45"/>
      <c r="AE19" s="45"/>
      <c r="AF19" s="45"/>
      <c r="AG19" s="49" t="str">
        <f>IF(AD19="","",VLOOKUP(AD19,#REF!,3,FALSE))</f>
        <v/>
      </c>
      <c r="AH19" s="49"/>
      <c r="AI19" s="45">
        <f t="shared" ca="1" si="2"/>
        <v>-2023</v>
      </c>
      <c r="AJ19" s="45">
        <f t="shared" si="3"/>
        <v>0</v>
      </c>
      <c r="AK19" s="47">
        <v>1</v>
      </c>
      <c r="AL19" s="48">
        <v>1</v>
      </c>
      <c r="AM19" s="48">
        <v>1</v>
      </c>
      <c r="AN19" s="48">
        <v>1</v>
      </c>
      <c r="AO19" s="48">
        <v>1</v>
      </c>
      <c r="AP19" s="48">
        <f t="shared" si="6"/>
        <v>4</v>
      </c>
      <c r="AQ19" s="50" t="str">
        <f t="shared" si="7"/>
        <v/>
      </c>
      <c r="AR19" s="50" t="str">
        <f t="shared" si="7"/>
        <v/>
      </c>
      <c r="AS19" s="50" t="str">
        <f t="shared" si="7"/>
        <v/>
      </c>
      <c r="AT19" s="50" t="str">
        <f t="shared" si="7"/>
        <v/>
      </c>
      <c r="AU19" s="50" t="str">
        <f t="shared" si="7"/>
        <v/>
      </c>
      <c r="AV19" s="50" t="str">
        <f t="shared" si="7"/>
        <v/>
      </c>
      <c r="AW19" s="50" t="str">
        <f t="shared" si="7"/>
        <v/>
      </c>
      <c r="AX19" s="50" t="str">
        <f t="shared" si="7"/>
        <v/>
      </c>
      <c r="AY19" s="50" t="str">
        <f t="shared" si="7"/>
        <v/>
      </c>
      <c r="AZ19" s="50" t="str">
        <f t="shared" si="7"/>
        <v/>
      </c>
      <c r="BA19" s="50" t="str">
        <f t="shared" si="7"/>
        <v/>
      </c>
    </row>
    <row r="20" spans="1:53" x14ac:dyDescent="0.2">
      <c r="A20" s="42">
        <f t="shared" si="8"/>
        <v>10</v>
      </c>
      <c r="B20" s="43">
        <v>1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5">
        <f>IF(K20="",1,VLOOKUP(_xlfn.CONCAT(L20:M20),Invoervelden!$C$105:$H$114,IF(N20=Invoervelden!$D$105,2,IF(N20=Invoervelden!$E$105,3,IF(N20=Invoervelden!$F$105,4,IF(N20=Invoervelden!$G$105,5,6))))))</f>
        <v>1</v>
      </c>
      <c r="Q20" s="46"/>
      <c r="R20" s="46"/>
      <c r="S20" s="46"/>
      <c r="T20" s="44"/>
      <c r="U20" s="44"/>
      <c r="V20" s="44"/>
      <c r="W20" s="47">
        <v>1</v>
      </c>
      <c r="X20" s="48">
        <v>1</v>
      </c>
      <c r="Y20" s="48">
        <v>1</v>
      </c>
      <c r="Z20" s="48">
        <v>1</v>
      </c>
      <c r="AA20" s="48">
        <v>1</v>
      </c>
      <c r="AB20" s="48">
        <f t="shared" si="5"/>
        <v>4</v>
      </c>
      <c r="AC20" s="45"/>
      <c r="AD20" s="45"/>
      <c r="AE20" s="45"/>
      <c r="AF20" s="45"/>
      <c r="AG20" s="49" t="str">
        <f>IF(AD20="","",VLOOKUP(AD20,#REF!,3,FALSE))</f>
        <v/>
      </c>
      <c r="AH20" s="49"/>
      <c r="AI20" s="45">
        <f t="shared" ca="1" si="2"/>
        <v>-2023</v>
      </c>
      <c r="AJ20" s="45">
        <f t="shared" si="3"/>
        <v>0</v>
      </c>
      <c r="AK20" s="47">
        <v>1</v>
      </c>
      <c r="AL20" s="48">
        <v>1</v>
      </c>
      <c r="AM20" s="48">
        <v>1</v>
      </c>
      <c r="AN20" s="48">
        <v>1</v>
      </c>
      <c r="AO20" s="48">
        <v>1</v>
      </c>
      <c r="AP20" s="48">
        <f t="shared" si="6"/>
        <v>4</v>
      </c>
      <c r="AQ20" s="50" t="str">
        <f t="shared" si="7"/>
        <v/>
      </c>
      <c r="AR20" s="50" t="str">
        <f t="shared" si="7"/>
        <v/>
      </c>
      <c r="AS20" s="50" t="str">
        <f t="shared" si="7"/>
        <v/>
      </c>
      <c r="AT20" s="50" t="str">
        <f t="shared" si="7"/>
        <v/>
      </c>
      <c r="AU20" s="50" t="str">
        <f t="shared" si="7"/>
        <v/>
      </c>
      <c r="AV20" s="50" t="str">
        <f t="shared" si="7"/>
        <v/>
      </c>
      <c r="AW20" s="50" t="str">
        <f t="shared" si="7"/>
        <v/>
      </c>
      <c r="AX20" s="50" t="str">
        <f t="shared" si="7"/>
        <v/>
      </c>
      <c r="AY20" s="50" t="str">
        <f t="shared" si="7"/>
        <v/>
      </c>
      <c r="AZ20" s="50" t="str">
        <f t="shared" si="7"/>
        <v/>
      </c>
      <c r="BA20" s="50" t="str">
        <f t="shared" si="7"/>
        <v/>
      </c>
    </row>
    <row r="21" spans="1:53" x14ac:dyDescent="0.2">
      <c r="A21" s="42">
        <f t="shared" si="8"/>
        <v>11</v>
      </c>
      <c r="B21" s="43">
        <v>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5">
        <f>IF(K21="",1,VLOOKUP(_xlfn.CONCAT(L21:M21),Invoervelden!$C$105:$H$114,IF(N21=Invoervelden!$D$105,2,IF(N21=Invoervelden!$E$105,3,IF(N21=Invoervelden!$F$105,4,IF(N21=Invoervelden!$G$105,5,6))))))</f>
        <v>1</v>
      </c>
      <c r="Q21" s="46"/>
      <c r="R21" s="46"/>
      <c r="S21" s="46"/>
      <c r="T21" s="44"/>
      <c r="U21" s="44"/>
      <c r="V21" s="44"/>
      <c r="W21" s="47">
        <v>1</v>
      </c>
      <c r="X21" s="48">
        <v>1</v>
      </c>
      <c r="Y21" s="48">
        <v>1</v>
      </c>
      <c r="Z21" s="48">
        <v>1</v>
      </c>
      <c r="AA21" s="48">
        <v>1</v>
      </c>
      <c r="AB21" s="48">
        <f t="shared" si="5"/>
        <v>4</v>
      </c>
      <c r="AC21" s="45"/>
      <c r="AD21" s="45"/>
      <c r="AE21" s="45"/>
      <c r="AF21" s="45"/>
      <c r="AG21" s="49" t="str">
        <f>IF(AD21="","",VLOOKUP(AD21,#REF!,3,FALSE))</f>
        <v/>
      </c>
      <c r="AH21" s="49"/>
      <c r="AI21" s="45">
        <f t="shared" ca="1" si="2"/>
        <v>-2023</v>
      </c>
      <c r="AJ21" s="45">
        <f t="shared" si="3"/>
        <v>0</v>
      </c>
      <c r="AK21" s="47">
        <v>1</v>
      </c>
      <c r="AL21" s="48">
        <v>1</v>
      </c>
      <c r="AM21" s="48">
        <v>1</v>
      </c>
      <c r="AN21" s="48">
        <v>1</v>
      </c>
      <c r="AO21" s="48">
        <v>1</v>
      </c>
      <c r="AP21" s="48">
        <f t="shared" si="6"/>
        <v>4</v>
      </c>
      <c r="AQ21" s="50" t="str">
        <f t="shared" si="7"/>
        <v/>
      </c>
      <c r="AR21" s="50" t="str">
        <f t="shared" si="7"/>
        <v/>
      </c>
      <c r="AS21" s="50" t="str">
        <f t="shared" si="7"/>
        <v/>
      </c>
      <c r="AT21" s="50" t="str">
        <f t="shared" si="7"/>
        <v/>
      </c>
      <c r="AU21" s="50" t="str">
        <f t="shared" si="7"/>
        <v/>
      </c>
      <c r="AV21" s="50" t="str">
        <f t="shared" si="7"/>
        <v/>
      </c>
      <c r="AW21" s="50" t="str">
        <f t="shared" si="7"/>
        <v/>
      </c>
      <c r="AX21" s="50" t="str">
        <f t="shared" si="7"/>
        <v/>
      </c>
      <c r="AY21" s="50" t="str">
        <f t="shared" si="7"/>
        <v/>
      </c>
      <c r="AZ21" s="50" t="str">
        <f t="shared" si="7"/>
        <v/>
      </c>
      <c r="BA21" s="50" t="str">
        <f t="shared" si="7"/>
        <v/>
      </c>
    </row>
    <row r="22" spans="1:53" x14ac:dyDescent="0.2">
      <c r="A22" s="42">
        <f t="shared" si="8"/>
        <v>12</v>
      </c>
      <c r="B22" s="43">
        <v>1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5">
        <f>IF(K22="",1,VLOOKUP(_xlfn.CONCAT(L22:M22),Invoervelden!$C$105:$H$114,IF(N22=Invoervelden!$D$105,2,IF(N22=Invoervelden!$E$105,3,IF(N22=Invoervelden!$F$105,4,IF(N22=Invoervelden!$G$105,5,6))))))</f>
        <v>1</v>
      </c>
      <c r="Q22" s="46"/>
      <c r="R22" s="46"/>
      <c r="S22" s="46"/>
      <c r="T22" s="44"/>
      <c r="U22" s="44"/>
      <c r="V22" s="44"/>
      <c r="W22" s="47">
        <v>1</v>
      </c>
      <c r="X22" s="48">
        <v>1</v>
      </c>
      <c r="Y22" s="48">
        <v>1</v>
      </c>
      <c r="Z22" s="48">
        <v>1</v>
      </c>
      <c r="AA22" s="48">
        <v>1</v>
      </c>
      <c r="AB22" s="48">
        <f t="shared" ref="AB22:AB36" si="9">W22*SUM(X22*X$10+ Y22*Y$10+Z22*Z$10+AA22*AA$10)</f>
        <v>4</v>
      </c>
      <c r="AC22" s="45"/>
      <c r="AD22" s="45"/>
      <c r="AE22" s="45"/>
      <c r="AF22" s="45"/>
      <c r="AG22" s="49" t="str">
        <f>IF(AD22="","",VLOOKUP(AD22,#REF!,3,FALSE))</f>
        <v/>
      </c>
      <c r="AH22" s="49"/>
      <c r="AI22" s="45">
        <f t="shared" ca="1" si="2"/>
        <v>-2023</v>
      </c>
      <c r="AJ22" s="45">
        <f t="shared" si="3"/>
        <v>0</v>
      </c>
      <c r="AK22" s="47">
        <v>1</v>
      </c>
      <c r="AL22" s="48">
        <v>1</v>
      </c>
      <c r="AM22" s="48">
        <v>1</v>
      </c>
      <c r="AN22" s="48">
        <v>1</v>
      </c>
      <c r="AO22" s="48">
        <v>1</v>
      </c>
      <c r="AP22" s="48">
        <f t="shared" ref="AP22:AP36" si="10">AK22*SUM(AL22*AL$10+AM22*AM$10+AN22*AN$10+AO22*AO$10)</f>
        <v>4</v>
      </c>
      <c r="AQ22" s="50" t="str">
        <f t="shared" si="7"/>
        <v/>
      </c>
      <c r="AR22" s="50" t="str">
        <f t="shared" si="7"/>
        <v/>
      </c>
      <c r="AS22" s="50" t="str">
        <f t="shared" si="7"/>
        <v/>
      </c>
      <c r="AT22" s="50" t="str">
        <f t="shared" si="7"/>
        <v/>
      </c>
      <c r="AU22" s="50" t="str">
        <f t="shared" si="7"/>
        <v/>
      </c>
      <c r="AV22" s="50" t="str">
        <f t="shared" si="7"/>
        <v/>
      </c>
      <c r="AW22" s="50" t="str">
        <f t="shared" si="7"/>
        <v/>
      </c>
      <c r="AX22" s="50" t="str">
        <f t="shared" si="7"/>
        <v/>
      </c>
      <c r="AY22" s="50" t="str">
        <f t="shared" si="7"/>
        <v/>
      </c>
      <c r="AZ22" s="50" t="str">
        <f t="shared" si="7"/>
        <v/>
      </c>
      <c r="BA22" s="50" t="str">
        <f t="shared" si="7"/>
        <v/>
      </c>
    </row>
    <row r="23" spans="1:53" x14ac:dyDescent="0.2">
      <c r="A23" s="42">
        <f t="shared" si="8"/>
        <v>13</v>
      </c>
      <c r="B23" s="43">
        <v>1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>
        <f>IF(K23="",1,VLOOKUP(_xlfn.CONCAT(L23:M23),Invoervelden!$C$105:$H$114,IF(N23=Invoervelden!$D$105,2,IF(N23=Invoervelden!$E$105,3,IF(N23=Invoervelden!$F$105,4,IF(N23=Invoervelden!$G$105,5,6))))))</f>
        <v>1</v>
      </c>
      <c r="Q23" s="46"/>
      <c r="R23" s="46"/>
      <c r="S23" s="46"/>
      <c r="T23" s="44"/>
      <c r="U23" s="44"/>
      <c r="V23" s="44"/>
      <c r="W23" s="47">
        <v>1</v>
      </c>
      <c r="X23" s="48">
        <v>1</v>
      </c>
      <c r="Y23" s="48">
        <v>1</v>
      </c>
      <c r="Z23" s="48">
        <v>1</v>
      </c>
      <c r="AA23" s="48">
        <v>1</v>
      </c>
      <c r="AB23" s="48">
        <f t="shared" si="9"/>
        <v>4</v>
      </c>
      <c r="AC23" s="45"/>
      <c r="AD23" s="45"/>
      <c r="AE23" s="45"/>
      <c r="AF23" s="45"/>
      <c r="AG23" s="49" t="str">
        <f>IF(AD23="","",VLOOKUP(AD23,#REF!,3,FALSE))</f>
        <v/>
      </c>
      <c r="AH23" s="49"/>
      <c r="AI23" s="45">
        <f t="shared" ca="1" si="2"/>
        <v>-2023</v>
      </c>
      <c r="AJ23" s="45">
        <f t="shared" si="3"/>
        <v>0</v>
      </c>
      <c r="AK23" s="47">
        <v>1</v>
      </c>
      <c r="AL23" s="48">
        <v>1</v>
      </c>
      <c r="AM23" s="48">
        <v>1</v>
      </c>
      <c r="AN23" s="48">
        <v>1</v>
      </c>
      <c r="AO23" s="48">
        <v>1</v>
      </c>
      <c r="AP23" s="48">
        <f t="shared" si="10"/>
        <v>4</v>
      </c>
      <c r="AQ23" s="50" t="str">
        <f t="shared" si="7"/>
        <v/>
      </c>
      <c r="AR23" s="50" t="str">
        <f t="shared" si="7"/>
        <v/>
      </c>
      <c r="AS23" s="50" t="str">
        <f t="shared" si="7"/>
        <v/>
      </c>
      <c r="AT23" s="50" t="str">
        <f t="shared" si="7"/>
        <v/>
      </c>
      <c r="AU23" s="50" t="str">
        <f t="shared" si="7"/>
        <v/>
      </c>
      <c r="AV23" s="50" t="str">
        <f t="shared" si="7"/>
        <v/>
      </c>
      <c r="AW23" s="50" t="str">
        <f t="shared" si="7"/>
        <v/>
      </c>
      <c r="AX23" s="50" t="str">
        <f t="shared" si="7"/>
        <v/>
      </c>
      <c r="AY23" s="50" t="str">
        <f t="shared" si="7"/>
        <v/>
      </c>
      <c r="AZ23" s="50" t="str">
        <f t="shared" si="7"/>
        <v/>
      </c>
      <c r="BA23" s="50" t="str">
        <f t="shared" si="7"/>
        <v/>
      </c>
    </row>
    <row r="24" spans="1:53" x14ac:dyDescent="0.2">
      <c r="A24" s="42">
        <f t="shared" si="8"/>
        <v>14</v>
      </c>
      <c r="B24" s="43">
        <v>1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5">
        <f>IF(K24="",1,VLOOKUP(_xlfn.CONCAT(L24:M24),Invoervelden!$C$105:$H$114,IF(N24=Invoervelden!$D$105,2,IF(N24=Invoervelden!$E$105,3,IF(N24=Invoervelden!$F$105,4,IF(N24=Invoervelden!$G$105,5,6))))))</f>
        <v>1</v>
      </c>
      <c r="Q24" s="46"/>
      <c r="R24" s="46"/>
      <c r="S24" s="46"/>
      <c r="T24" s="44"/>
      <c r="U24" s="44"/>
      <c r="V24" s="44"/>
      <c r="W24" s="47">
        <v>1</v>
      </c>
      <c r="X24" s="48">
        <v>1</v>
      </c>
      <c r="Y24" s="48">
        <v>1</v>
      </c>
      <c r="Z24" s="48">
        <v>1</v>
      </c>
      <c r="AA24" s="48">
        <v>1</v>
      </c>
      <c r="AB24" s="48">
        <f t="shared" si="9"/>
        <v>4</v>
      </c>
      <c r="AC24" s="45"/>
      <c r="AD24" s="45"/>
      <c r="AE24" s="45"/>
      <c r="AF24" s="45"/>
      <c r="AG24" s="49" t="str">
        <f>IF(AD24="","",VLOOKUP(AD24,#REF!,3,FALSE))</f>
        <v/>
      </c>
      <c r="AH24" s="49"/>
      <c r="AI24" s="45">
        <f t="shared" ca="1" si="2"/>
        <v>-2023</v>
      </c>
      <c r="AJ24" s="45">
        <f t="shared" si="3"/>
        <v>0</v>
      </c>
      <c r="AK24" s="47">
        <v>1</v>
      </c>
      <c r="AL24" s="48">
        <v>1</v>
      </c>
      <c r="AM24" s="48">
        <v>1</v>
      </c>
      <c r="AN24" s="48">
        <v>1</v>
      </c>
      <c r="AO24" s="48">
        <v>1</v>
      </c>
      <c r="AP24" s="48">
        <f t="shared" si="10"/>
        <v>4</v>
      </c>
      <c r="AQ24" s="50" t="str">
        <f t="shared" si="7"/>
        <v/>
      </c>
      <c r="AR24" s="50" t="str">
        <f t="shared" si="7"/>
        <v/>
      </c>
      <c r="AS24" s="50" t="str">
        <f t="shared" si="7"/>
        <v/>
      </c>
      <c r="AT24" s="50" t="str">
        <f t="shared" si="7"/>
        <v/>
      </c>
      <c r="AU24" s="50" t="str">
        <f t="shared" si="7"/>
        <v/>
      </c>
      <c r="AV24" s="50" t="str">
        <f t="shared" si="7"/>
        <v/>
      </c>
      <c r="AW24" s="50" t="str">
        <f t="shared" si="7"/>
        <v/>
      </c>
      <c r="AX24" s="50" t="str">
        <f t="shared" si="7"/>
        <v/>
      </c>
      <c r="AY24" s="50" t="str">
        <f t="shared" si="7"/>
        <v/>
      </c>
      <c r="AZ24" s="50" t="str">
        <f t="shared" si="7"/>
        <v/>
      </c>
      <c r="BA24" s="50" t="str">
        <f t="shared" si="7"/>
        <v/>
      </c>
    </row>
    <row r="25" spans="1:53" x14ac:dyDescent="0.2">
      <c r="A25" s="42">
        <f t="shared" si="8"/>
        <v>15</v>
      </c>
      <c r="B25" s="43">
        <v>1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>
        <f>IF(K25="",1,VLOOKUP(_xlfn.CONCAT(L25:M25),Invoervelden!$C$105:$H$114,IF(N25=Invoervelden!$D$105,2,IF(N25=Invoervelden!$E$105,3,IF(N25=Invoervelden!$F$105,4,IF(N25=Invoervelden!$G$105,5,6))))))</f>
        <v>1</v>
      </c>
      <c r="Q25" s="46"/>
      <c r="R25" s="46"/>
      <c r="S25" s="46"/>
      <c r="T25" s="44"/>
      <c r="U25" s="44"/>
      <c r="V25" s="44"/>
      <c r="W25" s="47">
        <v>1</v>
      </c>
      <c r="X25" s="48">
        <v>1</v>
      </c>
      <c r="Y25" s="48">
        <v>1</v>
      </c>
      <c r="Z25" s="48">
        <v>1</v>
      </c>
      <c r="AA25" s="48">
        <v>1</v>
      </c>
      <c r="AB25" s="48">
        <f t="shared" si="9"/>
        <v>4</v>
      </c>
      <c r="AC25" s="45"/>
      <c r="AD25" s="45"/>
      <c r="AE25" s="45"/>
      <c r="AF25" s="45"/>
      <c r="AG25" s="49" t="str">
        <f>IF(AD25="","",VLOOKUP(AD25,#REF!,3,FALSE))</f>
        <v/>
      </c>
      <c r="AH25" s="49"/>
      <c r="AI25" s="45">
        <f t="shared" ca="1" si="2"/>
        <v>-2023</v>
      </c>
      <c r="AJ25" s="45">
        <f t="shared" si="3"/>
        <v>0</v>
      </c>
      <c r="AK25" s="47">
        <v>1</v>
      </c>
      <c r="AL25" s="48">
        <v>1</v>
      </c>
      <c r="AM25" s="48">
        <v>1</v>
      </c>
      <c r="AN25" s="48">
        <v>1</v>
      </c>
      <c r="AO25" s="48">
        <v>1</v>
      </c>
      <c r="AP25" s="48">
        <f t="shared" si="10"/>
        <v>4</v>
      </c>
      <c r="AQ25" s="50" t="str">
        <f t="shared" si="7"/>
        <v/>
      </c>
      <c r="AR25" s="50" t="str">
        <f t="shared" si="7"/>
        <v/>
      </c>
      <c r="AS25" s="50" t="str">
        <f t="shared" si="7"/>
        <v/>
      </c>
      <c r="AT25" s="50" t="str">
        <f t="shared" si="7"/>
        <v/>
      </c>
      <c r="AU25" s="50" t="str">
        <f t="shared" si="7"/>
        <v/>
      </c>
      <c r="AV25" s="50" t="str">
        <f t="shared" si="7"/>
        <v/>
      </c>
      <c r="AW25" s="50" t="str">
        <f t="shared" si="7"/>
        <v/>
      </c>
      <c r="AX25" s="50" t="str">
        <f t="shared" si="7"/>
        <v/>
      </c>
      <c r="AY25" s="50" t="str">
        <f t="shared" si="7"/>
        <v/>
      </c>
      <c r="AZ25" s="50" t="str">
        <f t="shared" si="7"/>
        <v/>
      </c>
      <c r="BA25" s="50" t="str">
        <f t="shared" si="7"/>
        <v/>
      </c>
    </row>
    <row r="26" spans="1:53" x14ac:dyDescent="0.2">
      <c r="A26" s="42">
        <f t="shared" si="8"/>
        <v>16</v>
      </c>
      <c r="B26" s="43">
        <v>1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5">
        <f>IF(K26="",1,VLOOKUP(_xlfn.CONCAT(L26:M26),Invoervelden!$C$105:$H$114,IF(N26=Invoervelden!$D$105,2,IF(N26=Invoervelden!$E$105,3,IF(N26=Invoervelden!$F$105,4,IF(N26=Invoervelden!$G$105,5,6))))))</f>
        <v>1</v>
      </c>
      <c r="Q26" s="46"/>
      <c r="R26" s="46"/>
      <c r="S26" s="46"/>
      <c r="T26" s="44"/>
      <c r="U26" s="44"/>
      <c r="V26" s="44"/>
      <c r="W26" s="47">
        <v>1</v>
      </c>
      <c r="X26" s="48">
        <v>1</v>
      </c>
      <c r="Y26" s="48">
        <v>1</v>
      </c>
      <c r="Z26" s="48">
        <v>1</v>
      </c>
      <c r="AA26" s="48">
        <v>1</v>
      </c>
      <c r="AB26" s="48">
        <f t="shared" si="9"/>
        <v>4</v>
      </c>
      <c r="AC26" s="45"/>
      <c r="AD26" s="45"/>
      <c r="AE26" s="45"/>
      <c r="AF26" s="45"/>
      <c r="AG26" s="49" t="str">
        <f>IF(AD26="","",VLOOKUP(AD26,#REF!,3,FALSE))</f>
        <v/>
      </c>
      <c r="AH26" s="49"/>
      <c r="AI26" s="45">
        <f t="shared" ca="1" si="2"/>
        <v>-2023</v>
      </c>
      <c r="AJ26" s="45">
        <f t="shared" si="3"/>
        <v>0</v>
      </c>
      <c r="AK26" s="47">
        <v>1</v>
      </c>
      <c r="AL26" s="48">
        <v>1</v>
      </c>
      <c r="AM26" s="48">
        <v>1</v>
      </c>
      <c r="AN26" s="48">
        <v>1</v>
      </c>
      <c r="AO26" s="48">
        <v>1</v>
      </c>
      <c r="AP26" s="48">
        <f t="shared" si="10"/>
        <v>4</v>
      </c>
      <c r="AQ26" s="50" t="str">
        <f t="shared" si="7"/>
        <v/>
      </c>
      <c r="AR26" s="50" t="str">
        <f t="shared" si="7"/>
        <v/>
      </c>
      <c r="AS26" s="50" t="str">
        <f t="shared" si="7"/>
        <v/>
      </c>
      <c r="AT26" s="50" t="str">
        <f t="shared" si="7"/>
        <v/>
      </c>
      <c r="AU26" s="50" t="str">
        <f t="shared" si="7"/>
        <v/>
      </c>
      <c r="AV26" s="50" t="str">
        <f t="shared" si="7"/>
        <v/>
      </c>
      <c r="AW26" s="50" t="str">
        <f t="shared" si="7"/>
        <v/>
      </c>
      <c r="AX26" s="50" t="str">
        <f t="shared" si="7"/>
        <v/>
      </c>
      <c r="AY26" s="50" t="str">
        <f t="shared" si="7"/>
        <v/>
      </c>
      <c r="AZ26" s="50" t="str">
        <f t="shared" si="7"/>
        <v/>
      </c>
      <c r="BA26" s="50" t="str">
        <f t="shared" si="7"/>
        <v/>
      </c>
    </row>
    <row r="27" spans="1:53" x14ac:dyDescent="0.2">
      <c r="A27" s="42">
        <f t="shared" si="8"/>
        <v>17</v>
      </c>
      <c r="B27" s="43">
        <v>1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5">
        <f>IF(K27="",1,VLOOKUP(_xlfn.CONCAT(L27:M27),Invoervelden!$C$105:$H$114,IF(N27=Invoervelden!$D$105,2,IF(N27=Invoervelden!$E$105,3,IF(N27=Invoervelden!$F$105,4,IF(N27=Invoervelden!$G$105,5,6))))))</f>
        <v>1</v>
      </c>
      <c r="Q27" s="46"/>
      <c r="R27" s="46"/>
      <c r="S27" s="46"/>
      <c r="T27" s="44"/>
      <c r="U27" s="44"/>
      <c r="V27" s="44"/>
      <c r="W27" s="47">
        <v>1</v>
      </c>
      <c r="X27" s="48">
        <v>1</v>
      </c>
      <c r="Y27" s="48">
        <v>1</v>
      </c>
      <c r="Z27" s="48">
        <v>1</v>
      </c>
      <c r="AA27" s="48">
        <v>1</v>
      </c>
      <c r="AB27" s="48">
        <f t="shared" si="9"/>
        <v>4</v>
      </c>
      <c r="AC27" s="45"/>
      <c r="AD27" s="45"/>
      <c r="AE27" s="45"/>
      <c r="AF27" s="45"/>
      <c r="AG27" s="49" t="str">
        <f>IF(AD27="","",VLOOKUP(AD27,#REF!,3,FALSE))</f>
        <v/>
      </c>
      <c r="AH27" s="49"/>
      <c r="AI27" s="45">
        <f t="shared" ca="1" si="2"/>
        <v>-2023</v>
      </c>
      <c r="AJ27" s="45">
        <f t="shared" si="3"/>
        <v>0</v>
      </c>
      <c r="AK27" s="47">
        <v>1</v>
      </c>
      <c r="AL27" s="48">
        <v>1</v>
      </c>
      <c r="AM27" s="48">
        <v>1</v>
      </c>
      <c r="AN27" s="48">
        <v>1</v>
      </c>
      <c r="AO27" s="48">
        <v>1</v>
      </c>
      <c r="AP27" s="48">
        <f t="shared" si="10"/>
        <v>4</v>
      </c>
      <c r="AQ27" s="50" t="str">
        <f t="shared" si="7"/>
        <v/>
      </c>
      <c r="AR27" s="50" t="str">
        <f t="shared" si="7"/>
        <v/>
      </c>
      <c r="AS27" s="50" t="str">
        <f t="shared" si="7"/>
        <v/>
      </c>
      <c r="AT27" s="50" t="str">
        <f t="shared" si="7"/>
        <v/>
      </c>
      <c r="AU27" s="50" t="str">
        <f t="shared" si="7"/>
        <v/>
      </c>
      <c r="AV27" s="50" t="str">
        <f t="shared" si="7"/>
        <v/>
      </c>
      <c r="AW27" s="50" t="str">
        <f t="shared" si="7"/>
        <v/>
      </c>
      <c r="AX27" s="50" t="str">
        <f t="shared" si="7"/>
        <v/>
      </c>
      <c r="AY27" s="50" t="str">
        <f t="shared" si="7"/>
        <v/>
      </c>
      <c r="AZ27" s="50" t="str">
        <f t="shared" si="7"/>
        <v/>
      </c>
      <c r="BA27" s="50" t="str">
        <f t="shared" si="7"/>
        <v/>
      </c>
    </row>
    <row r="28" spans="1:53" x14ac:dyDescent="0.2">
      <c r="A28" s="42">
        <f t="shared" si="8"/>
        <v>18</v>
      </c>
      <c r="B28" s="43">
        <v>1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5">
        <f>IF(K28="",1,VLOOKUP(_xlfn.CONCAT(L28:M28),Invoervelden!$C$105:$H$114,IF(N28=Invoervelden!$D$105,2,IF(N28=Invoervelden!$E$105,3,IF(N28=Invoervelden!$F$105,4,IF(N28=Invoervelden!$G$105,5,6))))))</f>
        <v>1</v>
      </c>
      <c r="Q28" s="46"/>
      <c r="R28" s="46"/>
      <c r="S28" s="46"/>
      <c r="T28" s="44"/>
      <c r="U28" s="44"/>
      <c r="V28" s="44"/>
      <c r="W28" s="47">
        <v>1</v>
      </c>
      <c r="X28" s="48">
        <v>1</v>
      </c>
      <c r="Y28" s="48">
        <v>1</v>
      </c>
      <c r="Z28" s="48">
        <v>1</v>
      </c>
      <c r="AA28" s="48">
        <v>1</v>
      </c>
      <c r="AB28" s="48">
        <f t="shared" si="9"/>
        <v>4</v>
      </c>
      <c r="AC28" s="45"/>
      <c r="AD28" s="45"/>
      <c r="AE28" s="45"/>
      <c r="AF28" s="45"/>
      <c r="AG28" s="49" t="str">
        <f>IF(AD28="","",VLOOKUP(AD28,#REF!,3,FALSE))</f>
        <v/>
      </c>
      <c r="AH28" s="49"/>
      <c r="AI28" s="45">
        <f t="shared" ca="1" si="2"/>
        <v>-2023</v>
      </c>
      <c r="AJ28" s="45">
        <f t="shared" si="3"/>
        <v>0</v>
      </c>
      <c r="AK28" s="47">
        <v>1</v>
      </c>
      <c r="AL28" s="48">
        <v>1</v>
      </c>
      <c r="AM28" s="48">
        <v>1</v>
      </c>
      <c r="AN28" s="48">
        <v>1</v>
      </c>
      <c r="AO28" s="48">
        <v>1</v>
      </c>
      <c r="AP28" s="48">
        <f t="shared" si="10"/>
        <v>4</v>
      </c>
      <c r="AQ28" s="50" t="str">
        <f t="shared" si="7"/>
        <v/>
      </c>
      <c r="AR28" s="50" t="str">
        <f t="shared" si="7"/>
        <v/>
      </c>
      <c r="AS28" s="50" t="str">
        <f t="shared" si="7"/>
        <v/>
      </c>
      <c r="AT28" s="50" t="str">
        <f t="shared" si="7"/>
        <v/>
      </c>
      <c r="AU28" s="50" t="str">
        <f t="shared" si="7"/>
        <v/>
      </c>
      <c r="AV28" s="50" t="str">
        <f t="shared" si="7"/>
        <v/>
      </c>
      <c r="AW28" s="50" t="str">
        <f t="shared" si="7"/>
        <v/>
      </c>
      <c r="AX28" s="50" t="str">
        <f t="shared" si="7"/>
        <v/>
      </c>
      <c r="AY28" s="50" t="str">
        <f t="shared" si="7"/>
        <v/>
      </c>
      <c r="AZ28" s="50" t="str">
        <f t="shared" si="7"/>
        <v/>
      </c>
      <c r="BA28" s="50" t="str">
        <f t="shared" si="7"/>
        <v/>
      </c>
    </row>
    <row r="29" spans="1:53" x14ac:dyDescent="0.2">
      <c r="A29" s="42">
        <f t="shared" si="8"/>
        <v>19</v>
      </c>
      <c r="B29" s="43">
        <v>1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5">
        <f>IF(K29="",1,VLOOKUP(_xlfn.CONCAT(L29:M29),Invoervelden!$C$105:$H$114,IF(N29=Invoervelden!$D$105,2,IF(N29=Invoervelden!$E$105,3,IF(N29=Invoervelden!$F$105,4,IF(N29=Invoervelden!$G$105,5,6))))))</f>
        <v>1</v>
      </c>
      <c r="Q29" s="46"/>
      <c r="R29" s="46"/>
      <c r="S29" s="46"/>
      <c r="T29" s="44"/>
      <c r="U29" s="44"/>
      <c r="V29" s="44"/>
      <c r="W29" s="47">
        <v>1</v>
      </c>
      <c r="X29" s="48">
        <v>1</v>
      </c>
      <c r="Y29" s="48">
        <v>1</v>
      </c>
      <c r="Z29" s="48">
        <v>1</v>
      </c>
      <c r="AA29" s="48">
        <v>1</v>
      </c>
      <c r="AB29" s="48">
        <f t="shared" si="9"/>
        <v>4</v>
      </c>
      <c r="AC29" s="45"/>
      <c r="AD29" s="45"/>
      <c r="AE29" s="45"/>
      <c r="AF29" s="45"/>
      <c r="AG29" s="49" t="str">
        <f>IF(AD29="","",VLOOKUP(AD29,#REF!,3,FALSE))</f>
        <v/>
      </c>
      <c r="AH29" s="49"/>
      <c r="AI29" s="45">
        <f t="shared" ca="1" si="2"/>
        <v>-2023</v>
      </c>
      <c r="AJ29" s="45">
        <f t="shared" si="3"/>
        <v>0</v>
      </c>
      <c r="AK29" s="47">
        <v>1</v>
      </c>
      <c r="AL29" s="48">
        <v>1</v>
      </c>
      <c r="AM29" s="48">
        <v>1</v>
      </c>
      <c r="AN29" s="48">
        <v>1</v>
      </c>
      <c r="AO29" s="48">
        <v>1</v>
      </c>
      <c r="AP29" s="48">
        <f t="shared" si="10"/>
        <v>4</v>
      </c>
      <c r="AQ29" s="50" t="str">
        <f t="shared" si="7"/>
        <v/>
      </c>
      <c r="AR29" s="50" t="str">
        <f t="shared" si="7"/>
        <v/>
      </c>
      <c r="AS29" s="50" t="str">
        <f t="shared" si="7"/>
        <v/>
      </c>
      <c r="AT29" s="50" t="str">
        <f t="shared" si="7"/>
        <v/>
      </c>
      <c r="AU29" s="50" t="str">
        <f t="shared" si="7"/>
        <v/>
      </c>
      <c r="AV29" s="50" t="str">
        <f t="shared" si="7"/>
        <v/>
      </c>
      <c r="AW29" s="50" t="str">
        <f t="shared" si="7"/>
        <v/>
      </c>
      <c r="AX29" s="50" t="str">
        <f t="shared" si="7"/>
        <v/>
      </c>
      <c r="AY29" s="50" t="str">
        <f t="shared" si="7"/>
        <v/>
      </c>
      <c r="AZ29" s="50" t="str">
        <f t="shared" si="7"/>
        <v/>
      </c>
      <c r="BA29" s="50" t="str">
        <f t="shared" si="7"/>
        <v/>
      </c>
    </row>
    <row r="30" spans="1:53" x14ac:dyDescent="0.2">
      <c r="A30" s="42">
        <f t="shared" si="8"/>
        <v>20</v>
      </c>
      <c r="B30" s="43">
        <v>1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5">
        <f>IF(K30="",1,VLOOKUP(_xlfn.CONCAT(L30:M30),Invoervelden!$C$105:$H$114,IF(N30=Invoervelden!$D$105,2,IF(N30=Invoervelden!$E$105,3,IF(N30=Invoervelden!$F$105,4,IF(N30=Invoervelden!$G$105,5,6))))))</f>
        <v>1</v>
      </c>
      <c r="Q30" s="46"/>
      <c r="R30" s="46"/>
      <c r="S30" s="46"/>
      <c r="T30" s="44"/>
      <c r="U30" s="44"/>
      <c r="V30" s="44"/>
      <c r="W30" s="47">
        <v>1</v>
      </c>
      <c r="X30" s="48">
        <v>1</v>
      </c>
      <c r="Y30" s="48">
        <v>1</v>
      </c>
      <c r="Z30" s="48">
        <v>1</v>
      </c>
      <c r="AA30" s="48">
        <v>1</v>
      </c>
      <c r="AB30" s="48">
        <f t="shared" si="9"/>
        <v>4</v>
      </c>
      <c r="AC30" s="45"/>
      <c r="AD30" s="45"/>
      <c r="AE30" s="45"/>
      <c r="AF30" s="45"/>
      <c r="AG30" s="49" t="str">
        <f>IF(AD30="","",VLOOKUP(AD30,#REF!,3,FALSE))</f>
        <v/>
      </c>
      <c r="AH30" s="49"/>
      <c r="AI30" s="45">
        <f t="shared" ca="1" si="2"/>
        <v>-2023</v>
      </c>
      <c r="AJ30" s="45">
        <f t="shared" si="3"/>
        <v>0</v>
      </c>
      <c r="AK30" s="47">
        <v>1</v>
      </c>
      <c r="AL30" s="48">
        <v>1</v>
      </c>
      <c r="AM30" s="48">
        <v>1</v>
      </c>
      <c r="AN30" s="48">
        <v>1</v>
      </c>
      <c r="AO30" s="48">
        <v>1</v>
      </c>
      <c r="AP30" s="48">
        <f t="shared" si="10"/>
        <v>4</v>
      </c>
      <c r="AQ30" s="50" t="str">
        <f t="shared" si="7"/>
        <v/>
      </c>
      <c r="AR30" s="50" t="str">
        <f t="shared" si="7"/>
        <v/>
      </c>
      <c r="AS30" s="50" t="str">
        <f t="shared" si="7"/>
        <v/>
      </c>
      <c r="AT30" s="50" t="str">
        <f t="shared" si="7"/>
        <v/>
      </c>
      <c r="AU30" s="50" t="str">
        <f t="shared" si="7"/>
        <v/>
      </c>
      <c r="AV30" s="50" t="str">
        <f t="shared" si="7"/>
        <v/>
      </c>
      <c r="AW30" s="50" t="str">
        <f t="shared" si="7"/>
        <v/>
      </c>
      <c r="AX30" s="50" t="str">
        <f t="shared" si="7"/>
        <v/>
      </c>
      <c r="AY30" s="50" t="str">
        <f t="shared" si="7"/>
        <v/>
      </c>
      <c r="AZ30" s="50" t="str">
        <f t="shared" si="7"/>
        <v/>
      </c>
      <c r="BA30" s="50" t="str">
        <f t="shared" si="7"/>
        <v/>
      </c>
    </row>
    <row r="31" spans="1:53" x14ac:dyDescent="0.2">
      <c r="A31" s="42">
        <f t="shared" si="8"/>
        <v>21</v>
      </c>
      <c r="B31" s="43">
        <v>1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5">
        <f>IF(K31="",1,VLOOKUP(_xlfn.CONCAT(L31:M31),Invoervelden!$C$105:$H$114,IF(N31=Invoervelden!$D$105,2,IF(N31=Invoervelden!$E$105,3,IF(N31=Invoervelden!$F$105,4,IF(N31=Invoervelden!$G$105,5,6))))))</f>
        <v>1</v>
      </c>
      <c r="Q31" s="46"/>
      <c r="R31" s="46"/>
      <c r="S31" s="46"/>
      <c r="T31" s="44"/>
      <c r="U31" s="44"/>
      <c r="V31" s="44"/>
      <c r="W31" s="47">
        <v>1</v>
      </c>
      <c r="X31" s="48">
        <v>1</v>
      </c>
      <c r="Y31" s="48">
        <v>1</v>
      </c>
      <c r="Z31" s="48">
        <v>1</v>
      </c>
      <c r="AA31" s="48">
        <v>1</v>
      </c>
      <c r="AB31" s="48">
        <f t="shared" si="9"/>
        <v>4</v>
      </c>
      <c r="AC31" s="45"/>
      <c r="AD31" s="45"/>
      <c r="AE31" s="45"/>
      <c r="AF31" s="45"/>
      <c r="AG31" s="49" t="str">
        <f>IF(AD31="","",VLOOKUP(AD31,#REF!,3,FALSE))</f>
        <v/>
      </c>
      <c r="AH31" s="49"/>
      <c r="AI31" s="45">
        <f t="shared" ca="1" si="2"/>
        <v>-2023</v>
      </c>
      <c r="AJ31" s="45">
        <f t="shared" si="3"/>
        <v>0</v>
      </c>
      <c r="AK31" s="47">
        <v>1</v>
      </c>
      <c r="AL31" s="48">
        <v>1</v>
      </c>
      <c r="AM31" s="48">
        <v>1</v>
      </c>
      <c r="AN31" s="48">
        <v>1</v>
      </c>
      <c r="AO31" s="48">
        <v>1</v>
      </c>
      <c r="AP31" s="48">
        <f t="shared" si="10"/>
        <v>4</v>
      </c>
      <c r="AQ31" s="50" t="str">
        <f t="shared" si="7"/>
        <v/>
      </c>
      <c r="AR31" s="50" t="str">
        <f t="shared" si="7"/>
        <v/>
      </c>
      <c r="AS31" s="50" t="str">
        <f t="shared" si="7"/>
        <v/>
      </c>
      <c r="AT31" s="50" t="str">
        <f t="shared" si="7"/>
        <v/>
      </c>
      <c r="AU31" s="50" t="str">
        <f t="shared" si="7"/>
        <v/>
      </c>
      <c r="AV31" s="50" t="str">
        <f t="shared" si="7"/>
        <v/>
      </c>
      <c r="AW31" s="50" t="str">
        <f t="shared" si="7"/>
        <v/>
      </c>
      <c r="AX31" s="50" t="str">
        <f t="shared" si="7"/>
        <v/>
      </c>
      <c r="AY31" s="50" t="str">
        <f t="shared" si="7"/>
        <v/>
      </c>
      <c r="AZ31" s="50" t="str">
        <f t="shared" si="7"/>
        <v/>
      </c>
      <c r="BA31" s="50" t="str">
        <f t="shared" si="7"/>
        <v/>
      </c>
    </row>
    <row r="32" spans="1:53" x14ac:dyDescent="0.2">
      <c r="A32" s="42">
        <f t="shared" si="8"/>
        <v>22</v>
      </c>
      <c r="B32" s="43">
        <v>1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5">
        <f>IF(K32="",1,VLOOKUP(_xlfn.CONCAT(L32:M32),Invoervelden!$C$105:$H$114,IF(N32=Invoervelden!$D$105,2,IF(N32=Invoervelden!$E$105,3,IF(N32=Invoervelden!$F$105,4,IF(N32=Invoervelden!$G$105,5,6))))))</f>
        <v>1</v>
      </c>
      <c r="Q32" s="46"/>
      <c r="R32" s="46"/>
      <c r="S32" s="46"/>
      <c r="T32" s="44"/>
      <c r="U32" s="44"/>
      <c r="V32" s="44"/>
      <c r="W32" s="47">
        <v>1</v>
      </c>
      <c r="X32" s="48">
        <v>1</v>
      </c>
      <c r="Y32" s="48">
        <v>1</v>
      </c>
      <c r="Z32" s="48">
        <v>1</v>
      </c>
      <c r="AA32" s="48">
        <v>1</v>
      </c>
      <c r="AB32" s="48">
        <f t="shared" si="9"/>
        <v>4</v>
      </c>
      <c r="AC32" s="45"/>
      <c r="AD32" s="45"/>
      <c r="AE32" s="45"/>
      <c r="AF32" s="45"/>
      <c r="AG32" s="49" t="str">
        <f>IF(AD32="","",VLOOKUP(AD32,#REF!,3,FALSE))</f>
        <v/>
      </c>
      <c r="AH32" s="49"/>
      <c r="AI32" s="45">
        <f t="shared" ca="1" si="2"/>
        <v>-2023</v>
      </c>
      <c r="AJ32" s="45">
        <f t="shared" si="3"/>
        <v>0</v>
      </c>
      <c r="AK32" s="47">
        <v>1</v>
      </c>
      <c r="AL32" s="48">
        <v>1</v>
      </c>
      <c r="AM32" s="48">
        <v>1</v>
      </c>
      <c r="AN32" s="48">
        <v>1</v>
      </c>
      <c r="AO32" s="48">
        <v>1</v>
      </c>
      <c r="AP32" s="48">
        <f t="shared" si="10"/>
        <v>4</v>
      </c>
      <c r="AQ32" s="50" t="str">
        <f t="shared" si="7"/>
        <v/>
      </c>
      <c r="AR32" s="50" t="str">
        <f t="shared" si="7"/>
        <v/>
      </c>
      <c r="AS32" s="50" t="str">
        <f t="shared" si="7"/>
        <v/>
      </c>
      <c r="AT32" s="50" t="str">
        <f t="shared" si="7"/>
        <v/>
      </c>
      <c r="AU32" s="50" t="str">
        <f t="shared" si="7"/>
        <v/>
      </c>
      <c r="AV32" s="50" t="str">
        <f t="shared" si="7"/>
        <v/>
      </c>
      <c r="AW32" s="50" t="str">
        <f t="shared" si="7"/>
        <v/>
      </c>
      <c r="AX32" s="50" t="str">
        <f t="shared" si="7"/>
        <v/>
      </c>
      <c r="AY32" s="50" t="str">
        <f t="shared" si="7"/>
        <v/>
      </c>
      <c r="AZ32" s="50" t="str">
        <f t="shared" si="7"/>
        <v/>
      </c>
      <c r="BA32" s="50" t="str">
        <f t="shared" si="7"/>
        <v/>
      </c>
    </row>
    <row r="33" spans="1:53" x14ac:dyDescent="0.2">
      <c r="A33" s="42">
        <f t="shared" si="8"/>
        <v>23</v>
      </c>
      <c r="B33" s="43">
        <v>1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5">
        <f>IF(K33="",1,VLOOKUP(_xlfn.CONCAT(L33:M33),Invoervelden!$C$105:$H$114,IF(N33=Invoervelden!$D$105,2,IF(N33=Invoervelden!$E$105,3,IF(N33=Invoervelden!$F$105,4,IF(N33=Invoervelden!$G$105,5,6))))))</f>
        <v>1</v>
      </c>
      <c r="Q33" s="46"/>
      <c r="R33" s="46"/>
      <c r="S33" s="46"/>
      <c r="T33" s="44"/>
      <c r="U33" s="44"/>
      <c r="V33" s="44"/>
      <c r="W33" s="47">
        <v>1</v>
      </c>
      <c r="X33" s="48">
        <v>1</v>
      </c>
      <c r="Y33" s="48">
        <v>1</v>
      </c>
      <c r="Z33" s="48">
        <v>1</v>
      </c>
      <c r="AA33" s="48">
        <v>1</v>
      </c>
      <c r="AB33" s="48">
        <f t="shared" si="9"/>
        <v>4</v>
      </c>
      <c r="AC33" s="45"/>
      <c r="AD33" s="45"/>
      <c r="AE33" s="45"/>
      <c r="AF33" s="45"/>
      <c r="AG33" s="49" t="str">
        <f>IF(AD33="","",VLOOKUP(AD33,#REF!,3,FALSE))</f>
        <v/>
      </c>
      <c r="AH33" s="49"/>
      <c r="AI33" s="45">
        <f t="shared" ca="1" si="2"/>
        <v>-2023</v>
      </c>
      <c r="AJ33" s="45">
        <f t="shared" si="3"/>
        <v>0</v>
      </c>
      <c r="AK33" s="47">
        <v>1</v>
      </c>
      <c r="AL33" s="48">
        <v>1</v>
      </c>
      <c r="AM33" s="48">
        <v>1</v>
      </c>
      <c r="AN33" s="48">
        <v>1</v>
      </c>
      <c r="AO33" s="48">
        <v>1</v>
      </c>
      <c r="AP33" s="48">
        <f t="shared" si="10"/>
        <v>4</v>
      </c>
      <c r="AQ33" s="50" t="str">
        <f t="shared" si="7"/>
        <v/>
      </c>
      <c r="AR33" s="50" t="str">
        <f t="shared" si="7"/>
        <v/>
      </c>
      <c r="AS33" s="50" t="str">
        <f t="shared" si="7"/>
        <v/>
      </c>
      <c r="AT33" s="50" t="str">
        <f t="shared" si="7"/>
        <v/>
      </c>
      <c r="AU33" s="50" t="str">
        <f t="shared" si="7"/>
        <v/>
      </c>
      <c r="AV33" s="50" t="str">
        <f t="shared" si="7"/>
        <v/>
      </c>
      <c r="AW33" s="50" t="str">
        <f t="shared" si="7"/>
        <v/>
      </c>
      <c r="AX33" s="50" t="str">
        <f t="shared" si="7"/>
        <v/>
      </c>
      <c r="AY33" s="50" t="str">
        <f t="shared" si="7"/>
        <v/>
      </c>
      <c r="AZ33" s="50" t="str">
        <f t="shared" si="7"/>
        <v/>
      </c>
      <c r="BA33" s="50" t="str">
        <f t="shared" si="7"/>
        <v/>
      </c>
    </row>
    <row r="34" spans="1:53" x14ac:dyDescent="0.2">
      <c r="A34" s="42">
        <f t="shared" si="8"/>
        <v>24</v>
      </c>
      <c r="B34" s="43">
        <v>1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5">
        <f>IF(K34="",1,VLOOKUP(_xlfn.CONCAT(L34:M34),Invoervelden!$C$105:$H$114,IF(N34=Invoervelden!$D$105,2,IF(N34=Invoervelden!$E$105,3,IF(N34=Invoervelden!$F$105,4,IF(N34=Invoervelden!$G$105,5,6))))))</f>
        <v>1</v>
      </c>
      <c r="Q34" s="46"/>
      <c r="R34" s="46"/>
      <c r="S34" s="46"/>
      <c r="T34" s="44"/>
      <c r="U34" s="44"/>
      <c r="V34" s="44"/>
      <c r="W34" s="47">
        <v>1</v>
      </c>
      <c r="X34" s="48">
        <v>1</v>
      </c>
      <c r="Y34" s="48">
        <v>1</v>
      </c>
      <c r="Z34" s="48">
        <v>1</v>
      </c>
      <c r="AA34" s="48">
        <v>1</v>
      </c>
      <c r="AB34" s="48">
        <f t="shared" si="9"/>
        <v>4</v>
      </c>
      <c r="AC34" s="45"/>
      <c r="AD34" s="45"/>
      <c r="AE34" s="45"/>
      <c r="AF34" s="45"/>
      <c r="AG34" s="49" t="str">
        <f>IF(AD34="","",VLOOKUP(AD34,#REF!,3,FALSE))</f>
        <v/>
      </c>
      <c r="AH34" s="49"/>
      <c r="AI34" s="45">
        <f t="shared" ca="1" si="2"/>
        <v>-2023</v>
      </c>
      <c r="AJ34" s="45">
        <f t="shared" si="3"/>
        <v>0</v>
      </c>
      <c r="AK34" s="47">
        <v>1</v>
      </c>
      <c r="AL34" s="48">
        <v>1</v>
      </c>
      <c r="AM34" s="48">
        <v>1</v>
      </c>
      <c r="AN34" s="48">
        <v>1</v>
      </c>
      <c r="AO34" s="48">
        <v>1</v>
      </c>
      <c r="AP34" s="48">
        <f t="shared" si="10"/>
        <v>4</v>
      </c>
      <c r="AQ34" s="50" t="str">
        <f t="shared" si="7"/>
        <v/>
      </c>
      <c r="AR34" s="50" t="str">
        <f t="shared" si="7"/>
        <v/>
      </c>
      <c r="AS34" s="50" t="str">
        <f t="shared" si="7"/>
        <v/>
      </c>
      <c r="AT34" s="50" t="str">
        <f t="shared" si="7"/>
        <v/>
      </c>
      <c r="AU34" s="50" t="str">
        <f t="shared" si="7"/>
        <v/>
      </c>
      <c r="AV34" s="50" t="str">
        <f t="shared" si="7"/>
        <v/>
      </c>
      <c r="AW34" s="50" t="str">
        <f t="shared" si="7"/>
        <v/>
      </c>
      <c r="AX34" s="50" t="str">
        <f t="shared" si="7"/>
        <v/>
      </c>
      <c r="AY34" s="50" t="str">
        <f t="shared" si="7"/>
        <v/>
      </c>
      <c r="AZ34" s="50" t="str">
        <f t="shared" si="7"/>
        <v/>
      </c>
      <c r="BA34" s="50" t="str">
        <f t="shared" si="7"/>
        <v/>
      </c>
    </row>
    <row r="35" spans="1:53" x14ac:dyDescent="0.2">
      <c r="A35" s="42">
        <f t="shared" si="8"/>
        <v>25</v>
      </c>
      <c r="B35" s="43">
        <v>1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5">
        <f>IF(K35="",1,VLOOKUP(_xlfn.CONCAT(L35:M35),Invoervelden!$C$105:$H$114,IF(N35=Invoervelden!$D$105,2,IF(N35=Invoervelden!$E$105,3,IF(N35=Invoervelden!$F$105,4,IF(N35=Invoervelden!$G$105,5,6))))))</f>
        <v>1</v>
      </c>
      <c r="Q35" s="46"/>
      <c r="R35" s="46"/>
      <c r="S35" s="46"/>
      <c r="T35" s="44"/>
      <c r="U35" s="44"/>
      <c r="V35" s="44"/>
      <c r="W35" s="47">
        <v>1</v>
      </c>
      <c r="X35" s="48">
        <v>1</v>
      </c>
      <c r="Y35" s="48">
        <v>1</v>
      </c>
      <c r="Z35" s="48">
        <v>1</v>
      </c>
      <c r="AA35" s="48">
        <v>1</v>
      </c>
      <c r="AB35" s="48">
        <f t="shared" si="9"/>
        <v>4</v>
      </c>
      <c r="AC35" s="45"/>
      <c r="AD35" s="45"/>
      <c r="AE35" s="45"/>
      <c r="AF35" s="45"/>
      <c r="AG35" s="49" t="str">
        <f>IF(AD35="","",VLOOKUP(AD35,#REF!,3,FALSE))</f>
        <v/>
      </c>
      <c r="AH35" s="49"/>
      <c r="AI35" s="45">
        <f t="shared" ca="1" si="2"/>
        <v>-2023</v>
      </c>
      <c r="AJ35" s="45">
        <f t="shared" si="3"/>
        <v>0</v>
      </c>
      <c r="AK35" s="47">
        <v>1</v>
      </c>
      <c r="AL35" s="48">
        <v>1</v>
      </c>
      <c r="AM35" s="48">
        <v>1</v>
      </c>
      <c r="AN35" s="48">
        <v>1</v>
      </c>
      <c r="AO35" s="48">
        <v>1</v>
      </c>
      <c r="AP35" s="48">
        <f t="shared" si="10"/>
        <v>4</v>
      </c>
      <c r="AQ35" s="50" t="str">
        <f t="shared" si="7"/>
        <v/>
      </c>
      <c r="AR35" s="50" t="str">
        <f t="shared" ref="AR35:BA50" si="11">IF($AE35=AR$8,$AG35,"")</f>
        <v/>
      </c>
      <c r="AS35" s="50" t="str">
        <f t="shared" si="11"/>
        <v/>
      </c>
      <c r="AT35" s="50" t="str">
        <f t="shared" si="11"/>
        <v/>
      </c>
      <c r="AU35" s="50" t="str">
        <f t="shared" si="11"/>
        <v/>
      </c>
      <c r="AV35" s="50" t="str">
        <f t="shared" si="11"/>
        <v/>
      </c>
      <c r="AW35" s="50" t="str">
        <f t="shared" si="11"/>
        <v/>
      </c>
      <c r="AX35" s="50" t="str">
        <f t="shared" si="11"/>
        <v/>
      </c>
      <c r="AY35" s="50" t="str">
        <f t="shared" si="11"/>
        <v/>
      </c>
      <c r="AZ35" s="50" t="str">
        <f t="shared" si="11"/>
        <v/>
      </c>
      <c r="BA35" s="50" t="str">
        <f t="shared" si="11"/>
        <v/>
      </c>
    </row>
    <row r="36" spans="1:53" x14ac:dyDescent="0.2">
      <c r="A36" s="42">
        <f t="shared" si="8"/>
        <v>26</v>
      </c>
      <c r="B36" s="43">
        <v>1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5">
        <f>IF(K36="",1,VLOOKUP(_xlfn.CONCAT(L36:M36),Invoervelden!$C$105:$H$114,IF(N36=Invoervelden!$D$105,2,IF(N36=Invoervelden!$E$105,3,IF(N36=Invoervelden!$F$105,4,IF(N36=Invoervelden!$G$105,5,6))))))</f>
        <v>1</v>
      </c>
      <c r="Q36" s="46"/>
      <c r="R36" s="46"/>
      <c r="S36" s="46"/>
      <c r="T36" s="44"/>
      <c r="U36" s="44"/>
      <c r="V36" s="44"/>
      <c r="W36" s="47">
        <v>1</v>
      </c>
      <c r="X36" s="48">
        <v>1</v>
      </c>
      <c r="Y36" s="48">
        <v>1</v>
      </c>
      <c r="Z36" s="48">
        <v>1</v>
      </c>
      <c r="AA36" s="48">
        <v>1</v>
      </c>
      <c r="AB36" s="48">
        <f t="shared" si="9"/>
        <v>4</v>
      </c>
      <c r="AC36" s="45"/>
      <c r="AD36" s="45"/>
      <c r="AE36" s="45"/>
      <c r="AF36" s="45"/>
      <c r="AG36" s="49" t="str">
        <f>IF(AD36="","",VLOOKUP(AD36,#REF!,3,FALSE))</f>
        <v/>
      </c>
      <c r="AH36" s="49"/>
      <c r="AI36" s="45">
        <f t="shared" ca="1" si="2"/>
        <v>-2023</v>
      </c>
      <c r="AJ36" s="45">
        <f t="shared" si="3"/>
        <v>0</v>
      </c>
      <c r="AK36" s="47">
        <v>1</v>
      </c>
      <c r="AL36" s="48">
        <v>1</v>
      </c>
      <c r="AM36" s="48">
        <v>1</v>
      </c>
      <c r="AN36" s="48">
        <v>1</v>
      </c>
      <c r="AO36" s="48">
        <v>1</v>
      </c>
      <c r="AP36" s="48">
        <f t="shared" si="10"/>
        <v>4</v>
      </c>
      <c r="AQ36" s="50" t="str">
        <f t="shared" si="7"/>
        <v/>
      </c>
      <c r="AR36" s="50" t="str">
        <f t="shared" si="11"/>
        <v/>
      </c>
      <c r="AS36" s="50" t="str">
        <f t="shared" si="11"/>
        <v/>
      </c>
      <c r="AT36" s="50" t="str">
        <f t="shared" si="11"/>
        <v/>
      </c>
      <c r="AU36" s="50" t="str">
        <f t="shared" si="11"/>
        <v/>
      </c>
      <c r="AV36" s="50" t="str">
        <f t="shared" si="11"/>
        <v/>
      </c>
      <c r="AW36" s="50" t="str">
        <f t="shared" si="11"/>
        <v/>
      </c>
      <c r="AX36" s="50" t="str">
        <f t="shared" si="11"/>
        <v/>
      </c>
      <c r="AY36" s="50" t="str">
        <f t="shared" si="11"/>
        <v/>
      </c>
      <c r="AZ36" s="50" t="str">
        <f t="shared" si="11"/>
        <v/>
      </c>
      <c r="BA36" s="50" t="str">
        <f t="shared" si="11"/>
        <v/>
      </c>
    </row>
    <row r="37" spans="1:53" x14ac:dyDescent="0.2">
      <c r="A37" s="42">
        <f t="shared" si="8"/>
        <v>27</v>
      </c>
      <c r="B37" s="43">
        <v>2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5">
        <f>IF(K37="",1,VLOOKUP(_xlfn.CONCAT(L37:M37),Invoervelden!$C$105:$H$114,IF(N37=Invoervelden!$D$105,2,IF(N37=Invoervelden!$E$105,3,IF(N37=Invoervelden!$F$105,4,IF(N37=Invoervelden!$G$105,5,6))))))</f>
        <v>1</v>
      </c>
      <c r="Q37" s="46"/>
      <c r="R37" s="46"/>
      <c r="S37" s="46"/>
      <c r="T37" s="44"/>
      <c r="U37" s="44"/>
      <c r="V37" s="44"/>
      <c r="W37" s="47">
        <v>1</v>
      </c>
      <c r="X37" s="48">
        <v>1</v>
      </c>
      <c r="Y37" s="48">
        <v>1</v>
      </c>
      <c r="Z37" s="48">
        <v>1</v>
      </c>
      <c r="AA37" s="48">
        <v>1</v>
      </c>
      <c r="AB37" s="48">
        <f t="shared" ref="AB37:AB80" si="12">W37*SUM(X37*X$10+ Y37*Y$10+Z37*Z$10+AA37*AA$10)</f>
        <v>4</v>
      </c>
      <c r="AC37" s="45"/>
      <c r="AD37" s="45"/>
      <c r="AE37" s="45"/>
      <c r="AF37" s="45"/>
      <c r="AG37" s="49" t="str">
        <f>IF(AD37="","",VLOOKUP(AD37,#REF!,3,FALSE))</f>
        <v/>
      </c>
      <c r="AH37" s="49"/>
      <c r="AI37" s="45">
        <f t="shared" ref="AI37:AI80" ca="1" si="13">G37-(YEAR(TODAY())-F37)</f>
        <v>-2023</v>
      </c>
      <c r="AJ37" s="45">
        <f t="shared" ref="AJ37:AJ80" si="14">IF(P37=1,G37*1,IF(P37=2,G37*0.5,IF(P37=3,G37*0.25,IF(P37=4,G37*0.125,IF(P37=5,G37*0.0625,IF(P37-6,0))))))</f>
        <v>0</v>
      </c>
      <c r="AK37" s="47">
        <v>1</v>
      </c>
      <c r="AL37" s="48">
        <v>1</v>
      </c>
      <c r="AM37" s="48">
        <v>1</v>
      </c>
      <c r="AN37" s="48">
        <v>1</v>
      </c>
      <c r="AO37" s="48">
        <v>1</v>
      </c>
      <c r="AP37" s="48">
        <f t="shared" ref="AP37:AP80" si="15">AK37*SUM(AL37*AL$10+AM37*AM$10+AN37*AN$10+AO37*AO$10)</f>
        <v>4</v>
      </c>
      <c r="AQ37" s="50" t="str">
        <f t="shared" ref="AQ37:BA72" si="16">IF($AE37=AQ$8,$AG37,"")</f>
        <v/>
      </c>
      <c r="AR37" s="50" t="str">
        <f t="shared" si="11"/>
        <v/>
      </c>
      <c r="AS37" s="50" t="str">
        <f t="shared" si="11"/>
        <v/>
      </c>
      <c r="AT37" s="50" t="str">
        <f t="shared" si="11"/>
        <v/>
      </c>
      <c r="AU37" s="50" t="str">
        <f t="shared" si="11"/>
        <v/>
      </c>
      <c r="AV37" s="50" t="str">
        <f t="shared" si="11"/>
        <v/>
      </c>
      <c r="AW37" s="50" t="str">
        <f t="shared" si="11"/>
        <v/>
      </c>
      <c r="AX37" s="50" t="str">
        <f t="shared" si="11"/>
        <v/>
      </c>
      <c r="AY37" s="50" t="str">
        <f t="shared" si="11"/>
        <v/>
      </c>
      <c r="AZ37" s="50" t="str">
        <f t="shared" si="11"/>
        <v/>
      </c>
      <c r="BA37" s="50" t="str">
        <f t="shared" si="11"/>
        <v/>
      </c>
    </row>
    <row r="38" spans="1:53" x14ac:dyDescent="0.2">
      <c r="A38" s="42">
        <f t="shared" si="8"/>
        <v>28</v>
      </c>
      <c r="B38" s="43">
        <v>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5">
        <f>IF(K38="",1,VLOOKUP(_xlfn.CONCAT(L38:M38),Invoervelden!$C$105:$H$114,IF(N38=Invoervelden!$D$105,2,IF(N38=Invoervelden!$E$105,3,IF(N38=Invoervelden!$F$105,4,IF(N38=Invoervelden!$G$105,5,6))))))</f>
        <v>1</v>
      </c>
      <c r="Q38" s="46"/>
      <c r="R38" s="46"/>
      <c r="S38" s="46"/>
      <c r="T38" s="44"/>
      <c r="U38" s="44"/>
      <c r="V38" s="44"/>
      <c r="W38" s="47">
        <v>1</v>
      </c>
      <c r="X38" s="48">
        <v>1</v>
      </c>
      <c r="Y38" s="48">
        <v>1</v>
      </c>
      <c r="Z38" s="48">
        <v>1</v>
      </c>
      <c r="AA38" s="48">
        <v>1</v>
      </c>
      <c r="AB38" s="48">
        <f t="shared" si="12"/>
        <v>4</v>
      </c>
      <c r="AC38" s="45"/>
      <c r="AD38" s="45"/>
      <c r="AE38" s="45"/>
      <c r="AF38" s="45"/>
      <c r="AG38" s="49" t="str">
        <f>IF(AD38="","",VLOOKUP(AD38,#REF!,3,FALSE))</f>
        <v/>
      </c>
      <c r="AH38" s="49"/>
      <c r="AI38" s="45">
        <f t="shared" ca="1" si="13"/>
        <v>-2023</v>
      </c>
      <c r="AJ38" s="45">
        <f t="shared" si="14"/>
        <v>0</v>
      </c>
      <c r="AK38" s="47">
        <v>1</v>
      </c>
      <c r="AL38" s="48">
        <v>1</v>
      </c>
      <c r="AM38" s="48">
        <v>1</v>
      </c>
      <c r="AN38" s="48">
        <v>1</v>
      </c>
      <c r="AO38" s="48">
        <v>1</v>
      </c>
      <c r="AP38" s="48">
        <f t="shared" si="15"/>
        <v>4</v>
      </c>
      <c r="AQ38" s="50" t="str">
        <f t="shared" si="16"/>
        <v/>
      </c>
      <c r="AR38" s="50" t="str">
        <f t="shared" si="11"/>
        <v/>
      </c>
      <c r="AS38" s="50" t="str">
        <f t="shared" si="11"/>
        <v/>
      </c>
      <c r="AT38" s="50" t="str">
        <f t="shared" si="11"/>
        <v/>
      </c>
      <c r="AU38" s="50" t="str">
        <f t="shared" si="11"/>
        <v/>
      </c>
      <c r="AV38" s="50" t="str">
        <f t="shared" si="11"/>
        <v/>
      </c>
      <c r="AW38" s="50" t="str">
        <f t="shared" si="11"/>
        <v/>
      </c>
      <c r="AX38" s="50" t="str">
        <f t="shared" si="11"/>
        <v/>
      </c>
      <c r="AY38" s="50" t="str">
        <f t="shared" si="11"/>
        <v/>
      </c>
      <c r="AZ38" s="50" t="str">
        <f t="shared" si="11"/>
        <v/>
      </c>
      <c r="BA38" s="50" t="str">
        <f t="shared" si="11"/>
        <v/>
      </c>
    </row>
    <row r="39" spans="1:53" x14ac:dyDescent="0.2">
      <c r="A39" s="42">
        <f t="shared" si="8"/>
        <v>29</v>
      </c>
      <c r="B39" s="43">
        <v>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5">
        <f>IF(K39="",1,VLOOKUP(_xlfn.CONCAT(L39:M39),Invoervelden!$C$105:$H$114,IF(N39=Invoervelden!$D$105,2,IF(N39=Invoervelden!$E$105,3,IF(N39=Invoervelden!$F$105,4,IF(N39=Invoervelden!$G$105,5,6))))))</f>
        <v>1</v>
      </c>
      <c r="Q39" s="46"/>
      <c r="R39" s="46"/>
      <c r="S39" s="46"/>
      <c r="T39" s="44"/>
      <c r="U39" s="44"/>
      <c r="V39" s="44"/>
      <c r="W39" s="47">
        <v>1</v>
      </c>
      <c r="X39" s="48">
        <v>1</v>
      </c>
      <c r="Y39" s="48">
        <v>1</v>
      </c>
      <c r="Z39" s="48">
        <v>1</v>
      </c>
      <c r="AA39" s="48">
        <v>1</v>
      </c>
      <c r="AB39" s="48">
        <f t="shared" si="12"/>
        <v>4</v>
      </c>
      <c r="AC39" s="45"/>
      <c r="AD39" s="45"/>
      <c r="AE39" s="45"/>
      <c r="AF39" s="45"/>
      <c r="AG39" s="49" t="str">
        <f>IF(AD39="","",VLOOKUP(AD39,#REF!,3,FALSE))</f>
        <v/>
      </c>
      <c r="AH39" s="49"/>
      <c r="AI39" s="45">
        <f t="shared" ca="1" si="13"/>
        <v>-2023</v>
      </c>
      <c r="AJ39" s="45">
        <f t="shared" si="14"/>
        <v>0</v>
      </c>
      <c r="AK39" s="47">
        <v>1</v>
      </c>
      <c r="AL39" s="48">
        <v>1</v>
      </c>
      <c r="AM39" s="48">
        <v>1</v>
      </c>
      <c r="AN39" s="48">
        <v>1</v>
      </c>
      <c r="AO39" s="48">
        <v>1</v>
      </c>
      <c r="AP39" s="48">
        <f t="shared" si="15"/>
        <v>4</v>
      </c>
      <c r="AQ39" s="50" t="str">
        <f t="shared" si="16"/>
        <v/>
      </c>
      <c r="AR39" s="50" t="str">
        <f t="shared" si="11"/>
        <v/>
      </c>
      <c r="AS39" s="50" t="str">
        <f t="shared" si="11"/>
        <v/>
      </c>
      <c r="AT39" s="50" t="str">
        <f t="shared" si="11"/>
        <v/>
      </c>
      <c r="AU39" s="50" t="str">
        <f t="shared" si="11"/>
        <v/>
      </c>
      <c r="AV39" s="50" t="str">
        <f t="shared" si="11"/>
        <v/>
      </c>
      <c r="AW39" s="50" t="str">
        <f t="shared" si="11"/>
        <v/>
      </c>
      <c r="AX39" s="50" t="str">
        <f t="shared" si="11"/>
        <v/>
      </c>
      <c r="AY39" s="50" t="str">
        <f t="shared" si="11"/>
        <v/>
      </c>
      <c r="AZ39" s="50" t="str">
        <f t="shared" si="11"/>
        <v/>
      </c>
      <c r="BA39" s="50" t="str">
        <f t="shared" si="11"/>
        <v/>
      </c>
    </row>
    <row r="40" spans="1:53" x14ac:dyDescent="0.2">
      <c r="A40" s="42">
        <f t="shared" si="8"/>
        <v>30</v>
      </c>
      <c r="B40" s="43">
        <v>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5">
        <f>IF(K40="",1,VLOOKUP(_xlfn.CONCAT(L40:M40),Invoervelden!$C$105:$H$114,IF(N40=Invoervelden!$D$105,2,IF(N40=Invoervelden!$E$105,3,IF(N40=Invoervelden!$F$105,4,IF(N40=Invoervelden!$G$105,5,6))))))</f>
        <v>1</v>
      </c>
      <c r="Q40" s="46"/>
      <c r="R40" s="46"/>
      <c r="S40" s="46"/>
      <c r="T40" s="44"/>
      <c r="U40" s="44"/>
      <c r="V40" s="44"/>
      <c r="W40" s="47">
        <v>1</v>
      </c>
      <c r="X40" s="48">
        <v>1</v>
      </c>
      <c r="Y40" s="48">
        <v>1</v>
      </c>
      <c r="Z40" s="48">
        <v>1</v>
      </c>
      <c r="AA40" s="48">
        <v>1</v>
      </c>
      <c r="AB40" s="48">
        <f t="shared" si="12"/>
        <v>4</v>
      </c>
      <c r="AC40" s="45"/>
      <c r="AD40" s="45"/>
      <c r="AE40" s="45"/>
      <c r="AF40" s="45"/>
      <c r="AG40" s="49" t="str">
        <f>IF(AD40="","",VLOOKUP(AD40,#REF!,3,FALSE))</f>
        <v/>
      </c>
      <c r="AH40" s="49"/>
      <c r="AI40" s="45">
        <f t="shared" ca="1" si="13"/>
        <v>-2023</v>
      </c>
      <c r="AJ40" s="45">
        <f t="shared" si="14"/>
        <v>0</v>
      </c>
      <c r="AK40" s="47">
        <v>1</v>
      </c>
      <c r="AL40" s="48">
        <v>1</v>
      </c>
      <c r="AM40" s="48">
        <v>1</v>
      </c>
      <c r="AN40" s="48">
        <v>1</v>
      </c>
      <c r="AO40" s="48">
        <v>1</v>
      </c>
      <c r="AP40" s="48">
        <f t="shared" si="15"/>
        <v>4</v>
      </c>
      <c r="AQ40" s="50" t="str">
        <f t="shared" si="16"/>
        <v/>
      </c>
      <c r="AR40" s="50" t="str">
        <f t="shared" si="11"/>
        <v/>
      </c>
      <c r="AS40" s="50" t="str">
        <f t="shared" si="11"/>
        <v/>
      </c>
      <c r="AT40" s="50" t="str">
        <f t="shared" si="11"/>
        <v/>
      </c>
      <c r="AU40" s="50" t="str">
        <f t="shared" si="11"/>
        <v/>
      </c>
      <c r="AV40" s="50" t="str">
        <f t="shared" si="11"/>
        <v/>
      </c>
      <c r="AW40" s="50" t="str">
        <f t="shared" si="11"/>
        <v/>
      </c>
      <c r="AX40" s="50" t="str">
        <f t="shared" si="11"/>
        <v/>
      </c>
      <c r="AY40" s="50" t="str">
        <f t="shared" si="11"/>
        <v/>
      </c>
      <c r="AZ40" s="50" t="str">
        <f t="shared" si="11"/>
        <v/>
      </c>
      <c r="BA40" s="50" t="str">
        <f t="shared" si="11"/>
        <v/>
      </c>
    </row>
    <row r="41" spans="1:53" x14ac:dyDescent="0.2">
      <c r="A41" s="42">
        <f t="shared" si="8"/>
        <v>31</v>
      </c>
      <c r="B41" s="43">
        <v>6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5">
        <f>IF(K41="",1,VLOOKUP(_xlfn.CONCAT(L41:M41),Invoervelden!$C$105:$H$114,IF(N41=Invoervelden!$D$105,2,IF(N41=Invoervelden!$E$105,3,IF(N41=Invoervelden!$F$105,4,IF(N41=Invoervelden!$G$105,5,6))))))</f>
        <v>1</v>
      </c>
      <c r="Q41" s="46"/>
      <c r="R41" s="46"/>
      <c r="S41" s="46"/>
      <c r="T41" s="44"/>
      <c r="U41" s="44"/>
      <c r="V41" s="44"/>
      <c r="W41" s="47">
        <v>1</v>
      </c>
      <c r="X41" s="48">
        <v>1</v>
      </c>
      <c r="Y41" s="48">
        <v>1</v>
      </c>
      <c r="Z41" s="48">
        <v>1</v>
      </c>
      <c r="AA41" s="48">
        <v>1</v>
      </c>
      <c r="AB41" s="48">
        <f t="shared" si="12"/>
        <v>4</v>
      </c>
      <c r="AC41" s="45"/>
      <c r="AD41" s="45"/>
      <c r="AE41" s="45"/>
      <c r="AF41" s="45"/>
      <c r="AG41" s="49" t="str">
        <f>IF(AD41="","",VLOOKUP(AD41,#REF!,3,FALSE))</f>
        <v/>
      </c>
      <c r="AH41" s="49"/>
      <c r="AI41" s="45">
        <f t="shared" ca="1" si="13"/>
        <v>-2023</v>
      </c>
      <c r="AJ41" s="45">
        <f t="shared" si="14"/>
        <v>0</v>
      </c>
      <c r="AK41" s="47">
        <v>1</v>
      </c>
      <c r="AL41" s="48">
        <v>1</v>
      </c>
      <c r="AM41" s="48">
        <v>1</v>
      </c>
      <c r="AN41" s="48">
        <v>1</v>
      </c>
      <c r="AO41" s="48">
        <v>1</v>
      </c>
      <c r="AP41" s="48">
        <f t="shared" si="15"/>
        <v>4</v>
      </c>
      <c r="AQ41" s="50" t="str">
        <f t="shared" si="16"/>
        <v/>
      </c>
      <c r="AR41" s="50" t="str">
        <f t="shared" si="11"/>
        <v/>
      </c>
      <c r="AS41" s="50" t="str">
        <f t="shared" si="11"/>
        <v/>
      </c>
      <c r="AT41" s="50" t="str">
        <f t="shared" si="11"/>
        <v/>
      </c>
      <c r="AU41" s="50" t="str">
        <f t="shared" si="11"/>
        <v/>
      </c>
      <c r="AV41" s="50" t="str">
        <f t="shared" si="11"/>
        <v/>
      </c>
      <c r="AW41" s="50" t="str">
        <f t="shared" si="11"/>
        <v/>
      </c>
      <c r="AX41" s="50" t="str">
        <f t="shared" si="11"/>
        <v/>
      </c>
      <c r="AY41" s="50" t="str">
        <f t="shared" si="11"/>
        <v/>
      </c>
      <c r="AZ41" s="50" t="str">
        <f t="shared" si="11"/>
        <v/>
      </c>
      <c r="BA41" s="50" t="str">
        <f t="shared" si="11"/>
        <v/>
      </c>
    </row>
    <row r="42" spans="1:53" x14ac:dyDescent="0.2">
      <c r="A42" s="42">
        <f t="shared" si="8"/>
        <v>32</v>
      </c>
      <c r="B42" s="43">
        <v>7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5">
        <f>IF(K42="",1,VLOOKUP(_xlfn.CONCAT(L42:M42),Invoervelden!$C$105:$H$114,IF(N42=Invoervelden!$D$105,2,IF(N42=Invoervelden!$E$105,3,IF(N42=Invoervelden!$F$105,4,IF(N42=Invoervelden!$G$105,5,6))))))</f>
        <v>1</v>
      </c>
      <c r="Q42" s="46"/>
      <c r="R42" s="46"/>
      <c r="S42" s="46"/>
      <c r="T42" s="44"/>
      <c r="U42" s="44"/>
      <c r="V42" s="44"/>
      <c r="W42" s="47">
        <v>1</v>
      </c>
      <c r="X42" s="48">
        <v>1</v>
      </c>
      <c r="Y42" s="48">
        <v>1</v>
      </c>
      <c r="Z42" s="48">
        <v>1</v>
      </c>
      <c r="AA42" s="48">
        <v>1</v>
      </c>
      <c r="AB42" s="48">
        <f t="shared" si="12"/>
        <v>4</v>
      </c>
      <c r="AC42" s="45"/>
      <c r="AD42" s="45"/>
      <c r="AE42" s="45"/>
      <c r="AF42" s="45"/>
      <c r="AG42" s="49" t="str">
        <f>IF(AD42="","",VLOOKUP(AD42,#REF!,3,FALSE))</f>
        <v/>
      </c>
      <c r="AH42" s="49"/>
      <c r="AI42" s="45">
        <f t="shared" ca="1" si="13"/>
        <v>-2023</v>
      </c>
      <c r="AJ42" s="45">
        <f t="shared" si="14"/>
        <v>0</v>
      </c>
      <c r="AK42" s="47">
        <v>1</v>
      </c>
      <c r="AL42" s="48">
        <v>1</v>
      </c>
      <c r="AM42" s="48">
        <v>1</v>
      </c>
      <c r="AN42" s="48">
        <v>1</v>
      </c>
      <c r="AO42" s="48">
        <v>1</v>
      </c>
      <c r="AP42" s="48">
        <f t="shared" si="15"/>
        <v>4</v>
      </c>
      <c r="AQ42" s="50" t="str">
        <f t="shared" si="16"/>
        <v/>
      </c>
      <c r="AR42" s="50" t="str">
        <f t="shared" si="11"/>
        <v/>
      </c>
      <c r="AS42" s="50" t="str">
        <f t="shared" si="11"/>
        <v/>
      </c>
      <c r="AT42" s="50" t="str">
        <f t="shared" si="11"/>
        <v/>
      </c>
      <c r="AU42" s="50" t="str">
        <f t="shared" si="11"/>
        <v/>
      </c>
      <c r="AV42" s="50" t="str">
        <f t="shared" si="11"/>
        <v/>
      </c>
      <c r="AW42" s="50" t="str">
        <f t="shared" si="11"/>
        <v/>
      </c>
      <c r="AX42" s="50" t="str">
        <f t="shared" si="11"/>
        <v/>
      </c>
      <c r="AY42" s="50" t="str">
        <f t="shared" si="11"/>
        <v/>
      </c>
      <c r="AZ42" s="50" t="str">
        <f t="shared" si="11"/>
        <v/>
      </c>
      <c r="BA42" s="50" t="str">
        <f t="shared" si="11"/>
        <v/>
      </c>
    </row>
    <row r="43" spans="1:53" x14ac:dyDescent="0.2">
      <c r="A43" s="42">
        <f t="shared" si="8"/>
        <v>33</v>
      </c>
      <c r="B43" s="43">
        <v>8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5">
        <f>IF(K43="",1,VLOOKUP(_xlfn.CONCAT(L43:M43),Invoervelden!$C$105:$H$114,IF(N43=Invoervelden!$D$105,2,IF(N43=Invoervelden!$E$105,3,IF(N43=Invoervelden!$F$105,4,IF(N43=Invoervelden!$G$105,5,6))))))</f>
        <v>1</v>
      </c>
      <c r="Q43" s="46"/>
      <c r="R43" s="46"/>
      <c r="S43" s="46"/>
      <c r="T43" s="44"/>
      <c r="U43" s="44"/>
      <c r="V43" s="44"/>
      <c r="W43" s="47">
        <v>1</v>
      </c>
      <c r="X43" s="48">
        <v>1</v>
      </c>
      <c r="Y43" s="48">
        <v>1</v>
      </c>
      <c r="Z43" s="48">
        <v>1</v>
      </c>
      <c r="AA43" s="48">
        <v>1</v>
      </c>
      <c r="AB43" s="48">
        <f t="shared" si="12"/>
        <v>4</v>
      </c>
      <c r="AC43" s="45"/>
      <c r="AD43" s="45"/>
      <c r="AE43" s="45"/>
      <c r="AF43" s="45"/>
      <c r="AG43" s="49" t="str">
        <f>IF(AD43="","",VLOOKUP(AD43,#REF!,3,FALSE))</f>
        <v/>
      </c>
      <c r="AH43" s="49"/>
      <c r="AI43" s="45">
        <f t="shared" ca="1" si="13"/>
        <v>-2023</v>
      </c>
      <c r="AJ43" s="45">
        <f t="shared" si="14"/>
        <v>0</v>
      </c>
      <c r="AK43" s="47">
        <v>1</v>
      </c>
      <c r="AL43" s="48">
        <v>1</v>
      </c>
      <c r="AM43" s="48">
        <v>1</v>
      </c>
      <c r="AN43" s="48">
        <v>1</v>
      </c>
      <c r="AO43" s="48">
        <v>1</v>
      </c>
      <c r="AP43" s="48">
        <f t="shared" si="15"/>
        <v>4</v>
      </c>
      <c r="AQ43" s="50" t="str">
        <f t="shared" si="16"/>
        <v/>
      </c>
      <c r="AR43" s="50" t="str">
        <f t="shared" si="11"/>
        <v/>
      </c>
      <c r="AS43" s="50" t="str">
        <f t="shared" si="11"/>
        <v/>
      </c>
      <c r="AT43" s="50" t="str">
        <f t="shared" si="11"/>
        <v/>
      </c>
      <c r="AU43" s="50" t="str">
        <f t="shared" si="11"/>
        <v/>
      </c>
      <c r="AV43" s="50" t="str">
        <f t="shared" si="11"/>
        <v/>
      </c>
      <c r="AW43" s="50" t="str">
        <f t="shared" si="11"/>
        <v/>
      </c>
      <c r="AX43" s="50" t="str">
        <f t="shared" si="11"/>
        <v/>
      </c>
      <c r="AY43" s="50" t="str">
        <f t="shared" si="11"/>
        <v/>
      </c>
      <c r="AZ43" s="50" t="str">
        <f t="shared" si="11"/>
        <v/>
      </c>
      <c r="BA43" s="50" t="str">
        <f t="shared" si="11"/>
        <v/>
      </c>
    </row>
    <row r="44" spans="1:53" x14ac:dyDescent="0.2">
      <c r="A44" s="42">
        <f t="shared" si="8"/>
        <v>34</v>
      </c>
      <c r="B44" s="43">
        <v>9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5">
        <f>IF(K44="",1,VLOOKUP(_xlfn.CONCAT(L44:M44),Invoervelden!$C$105:$H$114,IF(N44=Invoervelden!$D$105,2,IF(N44=Invoervelden!$E$105,3,IF(N44=Invoervelden!$F$105,4,IF(N44=Invoervelden!$G$105,5,6))))))</f>
        <v>1</v>
      </c>
      <c r="Q44" s="46"/>
      <c r="R44" s="46"/>
      <c r="S44" s="46"/>
      <c r="T44" s="44"/>
      <c r="U44" s="44"/>
      <c r="V44" s="44"/>
      <c r="W44" s="47">
        <v>1</v>
      </c>
      <c r="X44" s="48">
        <v>1</v>
      </c>
      <c r="Y44" s="48">
        <v>1</v>
      </c>
      <c r="Z44" s="48">
        <v>1</v>
      </c>
      <c r="AA44" s="48">
        <v>1</v>
      </c>
      <c r="AB44" s="48">
        <f t="shared" si="12"/>
        <v>4</v>
      </c>
      <c r="AC44" s="45"/>
      <c r="AD44" s="45"/>
      <c r="AE44" s="45"/>
      <c r="AF44" s="45"/>
      <c r="AG44" s="49" t="str">
        <f>IF(AD44="","",VLOOKUP(AD44,#REF!,3,FALSE))</f>
        <v/>
      </c>
      <c r="AH44" s="49"/>
      <c r="AI44" s="45">
        <f t="shared" ca="1" si="13"/>
        <v>-2023</v>
      </c>
      <c r="AJ44" s="45">
        <f t="shared" si="14"/>
        <v>0</v>
      </c>
      <c r="AK44" s="47">
        <v>1</v>
      </c>
      <c r="AL44" s="48">
        <v>1</v>
      </c>
      <c r="AM44" s="48">
        <v>1</v>
      </c>
      <c r="AN44" s="48">
        <v>1</v>
      </c>
      <c r="AO44" s="48">
        <v>1</v>
      </c>
      <c r="AP44" s="48">
        <f t="shared" si="15"/>
        <v>4</v>
      </c>
      <c r="AQ44" s="50" t="str">
        <f t="shared" si="16"/>
        <v/>
      </c>
      <c r="AR44" s="50" t="str">
        <f t="shared" si="11"/>
        <v/>
      </c>
      <c r="AS44" s="50" t="str">
        <f t="shared" si="11"/>
        <v/>
      </c>
      <c r="AT44" s="50" t="str">
        <f t="shared" si="11"/>
        <v/>
      </c>
      <c r="AU44" s="50" t="str">
        <f t="shared" si="11"/>
        <v/>
      </c>
      <c r="AV44" s="50" t="str">
        <f t="shared" si="11"/>
        <v/>
      </c>
      <c r="AW44" s="50" t="str">
        <f t="shared" si="11"/>
        <v/>
      </c>
      <c r="AX44" s="50" t="str">
        <f t="shared" si="11"/>
        <v/>
      </c>
      <c r="AY44" s="50" t="str">
        <f t="shared" si="11"/>
        <v/>
      </c>
      <c r="AZ44" s="50" t="str">
        <f t="shared" si="11"/>
        <v/>
      </c>
      <c r="BA44" s="50" t="str">
        <f t="shared" si="11"/>
        <v/>
      </c>
    </row>
    <row r="45" spans="1:53" x14ac:dyDescent="0.2">
      <c r="A45" s="42">
        <f t="shared" si="8"/>
        <v>35</v>
      </c>
      <c r="B45" s="43">
        <v>10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5">
        <f>IF(K45="",1,VLOOKUP(_xlfn.CONCAT(L45:M45),Invoervelden!$C$105:$H$114,IF(N45=Invoervelden!$D$105,2,IF(N45=Invoervelden!$E$105,3,IF(N45=Invoervelden!$F$105,4,IF(N45=Invoervelden!$G$105,5,6))))))</f>
        <v>1</v>
      </c>
      <c r="Q45" s="46"/>
      <c r="R45" s="46"/>
      <c r="S45" s="46"/>
      <c r="T45" s="44"/>
      <c r="U45" s="44"/>
      <c r="V45" s="44"/>
      <c r="W45" s="47">
        <v>1</v>
      </c>
      <c r="X45" s="48">
        <v>1</v>
      </c>
      <c r="Y45" s="48">
        <v>1</v>
      </c>
      <c r="Z45" s="48">
        <v>1</v>
      </c>
      <c r="AA45" s="48">
        <v>1</v>
      </c>
      <c r="AB45" s="48">
        <f t="shared" si="12"/>
        <v>4</v>
      </c>
      <c r="AC45" s="45"/>
      <c r="AD45" s="45"/>
      <c r="AE45" s="45"/>
      <c r="AF45" s="45"/>
      <c r="AG45" s="49" t="str">
        <f>IF(AD45="","",VLOOKUP(AD45,#REF!,3,FALSE))</f>
        <v/>
      </c>
      <c r="AH45" s="49"/>
      <c r="AI45" s="45">
        <f t="shared" ca="1" si="13"/>
        <v>-2023</v>
      </c>
      <c r="AJ45" s="45">
        <f t="shared" si="14"/>
        <v>0</v>
      </c>
      <c r="AK45" s="47">
        <v>1</v>
      </c>
      <c r="AL45" s="48">
        <v>1</v>
      </c>
      <c r="AM45" s="48">
        <v>1</v>
      </c>
      <c r="AN45" s="48">
        <v>1</v>
      </c>
      <c r="AO45" s="48">
        <v>1</v>
      </c>
      <c r="AP45" s="48">
        <f t="shared" si="15"/>
        <v>4</v>
      </c>
      <c r="AQ45" s="50" t="str">
        <f t="shared" si="16"/>
        <v/>
      </c>
      <c r="AR45" s="50" t="str">
        <f t="shared" si="11"/>
        <v/>
      </c>
      <c r="AS45" s="50" t="str">
        <f t="shared" si="11"/>
        <v/>
      </c>
      <c r="AT45" s="50" t="str">
        <f t="shared" si="11"/>
        <v/>
      </c>
      <c r="AU45" s="50" t="str">
        <f t="shared" si="11"/>
        <v/>
      </c>
      <c r="AV45" s="50" t="str">
        <f t="shared" si="11"/>
        <v/>
      </c>
      <c r="AW45" s="50" t="str">
        <f t="shared" si="11"/>
        <v/>
      </c>
      <c r="AX45" s="50" t="str">
        <f t="shared" si="11"/>
        <v/>
      </c>
      <c r="AY45" s="50" t="str">
        <f t="shared" si="11"/>
        <v/>
      </c>
      <c r="AZ45" s="50" t="str">
        <f t="shared" si="11"/>
        <v/>
      </c>
      <c r="BA45" s="50" t="str">
        <f t="shared" si="11"/>
        <v/>
      </c>
    </row>
    <row r="46" spans="1:53" x14ac:dyDescent="0.2">
      <c r="A46" s="42">
        <f t="shared" si="8"/>
        <v>36</v>
      </c>
      <c r="B46" s="43">
        <v>11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5">
        <f>IF(K46="",1,VLOOKUP(_xlfn.CONCAT(L46:M46),Invoervelden!$C$105:$H$114,IF(N46=Invoervelden!$D$105,2,IF(N46=Invoervelden!$E$105,3,IF(N46=Invoervelden!$F$105,4,IF(N46=Invoervelden!$G$105,5,6))))))</f>
        <v>1</v>
      </c>
      <c r="Q46" s="46"/>
      <c r="R46" s="46"/>
      <c r="S46" s="46"/>
      <c r="T46" s="44"/>
      <c r="U46" s="44"/>
      <c r="V46" s="44"/>
      <c r="W46" s="47">
        <v>1</v>
      </c>
      <c r="X46" s="48">
        <v>1</v>
      </c>
      <c r="Y46" s="48">
        <v>1</v>
      </c>
      <c r="Z46" s="48">
        <v>1</v>
      </c>
      <c r="AA46" s="48">
        <v>1</v>
      </c>
      <c r="AB46" s="48">
        <f t="shared" si="12"/>
        <v>4</v>
      </c>
      <c r="AC46" s="45"/>
      <c r="AD46" s="45"/>
      <c r="AE46" s="45"/>
      <c r="AF46" s="45"/>
      <c r="AG46" s="49" t="str">
        <f>IF(AD46="","",VLOOKUP(AD46,#REF!,3,FALSE))</f>
        <v/>
      </c>
      <c r="AH46" s="49"/>
      <c r="AI46" s="45">
        <f t="shared" ca="1" si="13"/>
        <v>-2023</v>
      </c>
      <c r="AJ46" s="45">
        <f t="shared" si="14"/>
        <v>0</v>
      </c>
      <c r="AK46" s="47">
        <v>1</v>
      </c>
      <c r="AL46" s="48">
        <v>1</v>
      </c>
      <c r="AM46" s="48">
        <v>1</v>
      </c>
      <c r="AN46" s="48">
        <v>1</v>
      </c>
      <c r="AO46" s="48">
        <v>1</v>
      </c>
      <c r="AP46" s="48">
        <f t="shared" si="15"/>
        <v>4</v>
      </c>
      <c r="AQ46" s="50" t="str">
        <f t="shared" si="16"/>
        <v/>
      </c>
      <c r="AR46" s="50" t="str">
        <f t="shared" si="11"/>
        <v/>
      </c>
      <c r="AS46" s="50" t="str">
        <f t="shared" si="11"/>
        <v/>
      </c>
      <c r="AT46" s="50" t="str">
        <f t="shared" si="11"/>
        <v/>
      </c>
      <c r="AU46" s="50" t="str">
        <f t="shared" si="11"/>
        <v/>
      </c>
      <c r="AV46" s="50" t="str">
        <f t="shared" si="11"/>
        <v/>
      </c>
      <c r="AW46" s="50" t="str">
        <f t="shared" si="11"/>
        <v/>
      </c>
      <c r="AX46" s="50" t="str">
        <f t="shared" si="11"/>
        <v/>
      </c>
      <c r="AY46" s="50" t="str">
        <f t="shared" si="11"/>
        <v/>
      </c>
      <c r="AZ46" s="50" t="str">
        <f t="shared" si="11"/>
        <v/>
      </c>
      <c r="BA46" s="50" t="str">
        <f t="shared" si="11"/>
        <v/>
      </c>
    </row>
    <row r="47" spans="1:53" x14ac:dyDescent="0.2">
      <c r="A47" s="42">
        <f t="shared" si="8"/>
        <v>37</v>
      </c>
      <c r="B47" s="43">
        <v>12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5">
        <f>IF(K47="",1,VLOOKUP(_xlfn.CONCAT(L47:M47),Invoervelden!$C$105:$H$114,IF(N47=Invoervelden!$D$105,2,IF(N47=Invoervelden!$E$105,3,IF(N47=Invoervelden!$F$105,4,IF(N47=Invoervelden!$G$105,5,6))))))</f>
        <v>1</v>
      </c>
      <c r="Q47" s="46"/>
      <c r="R47" s="46"/>
      <c r="S47" s="46"/>
      <c r="T47" s="44"/>
      <c r="U47" s="44"/>
      <c r="V47" s="44"/>
      <c r="W47" s="47">
        <v>1</v>
      </c>
      <c r="X47" s="48">
        <v>1</v>
      </c>
      <c r="Y47" s="48">
        <v>1</v>
      </c>
      <c r="Z47" s="48">
        <v>1</v>
      </c>
      <c r="AA47" s="48">
        <v>1</v>
      </c>
      <c r="AB47" s="48">
        <f t="shared" si="12"/>
        <v>4</v>
      </c>
      <c r="AC47" s="45"/>
      <c r="AD47" s="45"/>
      <c r="AE47" s="45"/>
      <c r="AF47" s="45"/>
      <c r="AG47" s="49" t="str">
        <f>IF(AD47="","",VLOOKUP(AD47,#REF!,3,FALSE))</f>
        <v/>
      </c>
      <c r="AH47" s="49"/>
      <c r="AI47" s="45">
        <f t="shared" ca="1" si="13"/>
        <v>-2023</v>
      </c>
      <c r="AJ47" s="45">
        <f t="shared" si="14"/>
        <v>0</v>
      </c>
      <c r="AK47" s="47">
        <v>1</v>
      </c>
      <c r="AL47" s="48">
        <v>1</v>
      </c>
      <c r="AM47" s="48">
        <v>1</v>
      </c>
      <c r="AN47" s="48">
        <v>1</v>
      </c>
      <c r="AO47" s="48">
        <v>1</v>
      </c>
      <c r="AP47" s="48">
        <f t="shared" si="15"/>
        <v>4</v>
      </c>
      <c r="AQ47" s="50" t="str">
        <f t="shared" si="16"/>
        <v/>
      </c>
      <c r="AR47" s="50" t="str">
        <f t="shared" si="11"/>
        <v/>
      </c>
      <c r="AS47" s="50" t="str">
        <f t="shared" si="11"/>
        <v/>
      </c>
      <c r="AT47" s="50" t="str">
        <f t="shared" si="11"/>
        <v/>
      </c>
      <c r="AU47" s="50" t="str">
        <f t="shared" si="11"/>
        <v/>
      </c>
      <c r="AV47" s="50" t="str">
        <f t="shared" si="11"/>
        <v/>
      </c>
      <c r="AW47" s="50" t="str">
        <f t="shared" si="11"/>
        <v/>
      </c>
      <c r="AX47" s="50" t="str">
        <f t="shared" si="11"/>
        <v/>
      </c>
      <c r="AY47" s="50" t="str">
        <f t="shared" si="11"/>
        <v/>
      </c>
      <c r="AZ47" s="50" t="str">
        <f t="shared" si="11"/>
        <v/>
      </c>
      <c r="BA47" s="50" t="str">
        <f t="shared" si="11"/>
        <v/>
      </c>
    </row>
    <row r="48" spans="1:53" x14ac:dyDescent="0.2">
      <c r="A48" s="42">
        <f t="shared" si="8"/>
        <v>38</v>
      </c>
      <c r="B48" s="43">
        <v>13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5">
        <f>IF(K48="",1,VLOOKUP(_xlfn.CONCAT(L48:M48),Invoervelden!$C$105:$H$114,IF(N48=Invoervelden!$D$105,2,IF(N48=Invoervelden!$E$105,3,IF(N48=Invoervelden!$F$105,4,IF(N48=Invoervelden!$G$105,5,6))))))</f>
        <v>1</v>
      </c>
      <c r="Q48" s="46"/>
      <c r="R48" s="46"/>
      <c r="S48" s="46"/>
      <c r="T48" s="44"/>
      <c r="U48" s="44"/>
      <c r="V48" s="44"/>
      <c r="W48" s="47">
        <v>1</v>
      </c>
      <c r="X48" s="48">
        <v>1</v>
      </c>
      <c r="Y48" s="48">
        <v>1</v>
      </c>
      <c r="Z48" s="48">
        <v>1</v>
      </c>
      <c r="AA48" s="48">
        <v>1</v>
      </c>
      <c r="AB48" s="48">
        <f t="shared" si="12"/>
        <v>4</v>
      </c>
      <c r="AC48" s="45"/>
      <c r="AD48" s="45"/>
      <c r="AE48" s="45"/>
      <c r="AF48" s="45"/>
      <c r="AG48" s="49" t="str">
        <f>IF(AD48="","",VLOOKUP(AD48,#REF!,3,FALSE))</f>
        <v/>
      </c>
      <c r="AH48" s="49"/>
      <c r="AI48" s="45">
        <f t="shared" ca="1" si="13"/>
        <v>-2023</v>
      </c>
      <c r="AJ48" s="45">
        <f t="shared" si="14"/>
        <v>0</v>
      </c>
      <c r="AK48" s="47">
        <v>1</v>
      </c>
      <c r="AL48" s="48">
        <v>1</v>
      </c>
      <c r="AM48" s="48">
        <v>1</v>
      </c>
      <c r="AN48" s="48">
        <v>1</v>
      </c>
      <c r="AO48" s="48">
        <v>1</v>
      </c>
      <c r="AP48" s="48">
        <f t="shared" si="15"/>
        <v>4</v>
      </c>
      <c r="AQ48" s="50" t="str">
        <f t="shared" si="16"/>
        <v/>
      </c>
      <c r="AR48" s="50" t="str">
        <f t="shared" si="11"/>
        <v/>
      </c>
      <c r="AS48" s="50" t="str">
        <f t="shared" si="11"/>
        <v/>
      </c>
      <c r="AT48" s="50" t="str">
        <f t="shared" si="11"/>
        <v/>
      </c>
      <c r="AU48" s="50" t="str">
        <f t="shared" si="11"/>
        <v/>
      </c>
      <c r="AV48" s="50" t="str">
        <f t="shared" si="11"/>
        <v/>
      </c>
      <c r="AW48" s="50" t="str">
        <f t="shared" si="11"/>
        <v/>
      </c>
      <c r="AX48" s="50" t="str">
        <f t="shared" si="11"/>
        <v/>
      </c>
      <c r="AY48" s="50" t="str">
        <f t="shared" si="11"/>
        <v/>
      </c>
      <c r="AZ48" s="50" t="str">
        <f t="shared" si="11"/>
        <v/>
      </c>
      <c r="BA48" s="50" t="str">
        <f t="shared" si="11"/>
        <v/>
      </c>
    </row>
    <row r="49" spans="1:53" x14ac:dyDescent="0.2">
      <c r="A49" s="42">
        <f t="shared" si="8"/>
        <v>39</v>
      </c>
      <c r="B49" s="43">
        <v>14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5">
        <f>IF(K49="",1,VLOOKUP(_xlfn.CONCAT(L49:M49),Invoervelden!$C$105:$H$114,IF(N49=Invoervelden!$D$105,2,IF(N49=Invoervelden!$E$105,3,IF(N49=Invoervelden!$F$105,4,IF(N49=Invoervelden!$G$105,5,6))))))</f>
        <v>1</v>
      </c>
      <c r="Q49" s="46"/>
      <c r="R49" s="46"/>
      <c r="S49" s="46"/>
      <c r="T49" s="44"/>
      <c r="U49" s="44"/>
      <c r="V49" s="44"/>
      <c r="W49" s="47">
        <v>1</v>
      </c>
      <c r="X49" s="48">
        <v>1</v>
      </c>
      <c r="Y49" s="48">
        <v>1</v>
      </c>
      <c r="Z49" s="48">
        <v>1</v>
      </c>
      <c r="AA49" s="48">
        <v>1</v>
      </c>
      <c r="AB49" s="48">
        <f t="shared" si="12"/>
        <v>4</v>
      </c>
      <c r="AC49" s="45"/>
      <c r="AD49" s="45"/>
      <c r="AE49" s="45"/>
      <c r="AF49" s="45"/>
      <c r="AG49" s="49" t="str">
        <f>IF(AD49="","",VLOOKUP(AD49,#REF!,3,FALSE))</f>
        <v/>
      </c>
      <c r="AH49" s="49"/>
      <c r="AI49" s="45">
        <f t="shared" ca="1" si="13"/>
        <v>-2023</v>
      </c>
      <c r="AJ49" s="45">
        <f t="shared" si="14"/>
        <v>0</v>
      </c>
      <c r="AK49" s="47">
        <v>1</v>
      </c>
      <c r="AL49" s="48">
        <v>1</v>
      </c>
      <c r="AM49" s="48">
        <v>1</v>
      </c>
      <c r="AN49" s="48">
        <v>1</v>
      </c>
      <c r="AO49" s="48">
        <v>1</v>
      </c>
      <c r="AP49" s="48">
        <f t="shared" si="15"/>
        <v>4</v>
      </c>
      <c r="AQ49" s="50" t="str">
        <f t="shared" si="16"/>
        <v/>
      </c>
      <c r="AR49" s="50" t="str">
        <f t="shared" si="11"/>
        <v/>
      </c>
      <c r="AS49" s="50" t="str">
        <f t="shared" si="11"/>
        <v/>
      </c>
      <c r="AT49" s="50" t="str">
        <f t="shared" si="11"/>
        <v/>
      </c>
      <c r="AU49" s="50" t="str">
        <f t="shared" si="11"/>
        <v/>
      </c>
      <c r="AV49" s="50" t="str">
        <f t="shared" si="11"/>
        <v/>
      </c>
      <c r="AW49" s="50" t="str">
        <f t="shared" si="11"/>
        <v/>
      </c>
      <c r="AX49" s="50" t="str">
        <f t="shared" si="11"/>
        <v/>
      </c>
      <c r="AY49" s="50" t="str">
        <f t="shared" si="11"/>
        <v/>
      </c>
      <c r="AZ49" s="50" t="str">
        <f t="shared" si="11"/>
        <v/>
      </c>
      <c r="BA49" s="50" t="str">
        <f t="shared" si="11"/>
        <v/>
      </c>
    </row>
    <row r="50" spans="1:53" x14ac:dyDescent="0.2">
      <c r="A50" s="42">
        <f t="shared" si="8"/>
        <v>40</v>
      </c>
      <c r="B50" s="43">
        <v>15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5">
        <f>IF(K50="",1,VLOOKUP(_xlfn.CONCAT(L50:M50),Invoervelden!$C$105:$H$114,IF(N50=Invoervelden!$D$105,2,IF(N50=Invoervelden!$E$105,3,IF(N50=Invoervelden!$F$105,4,IF(N50=Invoervelden!$G$105,5,6))))))</f>
        <v>1</v>
      </c>
      <c r="Q50" s="46"/>
      <c r="R50" s="46"/>
      <c r="S50" s="46"/>
      <c r="T50" s="44"/>
      <c r="U50" s="44"/>
      <c r="V50" s="44"/>
      <c r="W50" s="47">
        <v>1</v>
      </c>
      <c r="X50" s="48">
        <v>1</v>
      </c>
      <c r="Y50" s="48">
        <v>1</v>
      </c>
      <c r="Z50" s="48">
        <v>1</v>
      </c>
      <c r="AA50" s="48">
        <v>1</v>
      </c>
      <c r="AB50" s="48">
        <f t="shared" si="12"/>
        <v>4</v>
      </c>
      <c r="AC50" s="45"/>
      <c r="AD50" s="45"/>
      <c r="AE50" s="45"/>
      <c r="AF50" s="45"/>
      <c r="AG50" s="49" t="str">
        <f>IF(AD50="","",VLOOKUP(AD50,#REF!,3,FALSE))</f>
        <v/>
      </c>
      <c r="AH50" s="49"/>
      <c r="AI50" s="45">
        <f t="shared" ca="1" si="13"/>
        <v>-2023</v>
      </c>
      <c r="AJ50" s="45">
        <f t="shared" si="14"/>
        <v>0</v>
      </c>
      <c r="AK50" s="47">
        <v>1</v>
      </c>
      <c r="AL50" s="48">
        <v>1</v>
      </c>
      <c r="AM50" s="48">
        <v>1</v>
      </c>
      <c r="AN50" s="48">
        <v>1</v>
      </c>
      <c r="AO50" s="48">
        <v>1</v>
      </c>
      <c r="AP50" s="48">
        <f t="shared" si="15"/>
        <v>4</v>
      </c>
      <c r="AQ50" s="50" t="str">
        <f t="shared" si="16"/>
        <v/>
      </c>
      <c r="AR50" s="50" t="str">
        <f t="shared" si="11"/>
        <v/>
      </c>
      <c r="AS50" s="50" t="str">
        <f t="shared" si="11"/>
        <v/>
      </c>
      <c r="AT50" s="50" t="str">
        <f t="shared" si="11"/>
        <v/>
      </c>
      <c r="AU50" s="50" t="str">
        <f t="shared" si="11"/>
        <v/>
      </c>
      <c r="AV50" s="50" t="str">
        <f t="shared" si="11"/>
        <v/>
      </c>
      <c r="AW50" s="50" t="str">
        <f t="shared" si="11"/>
        <v/>
      </c>
      <c r="AX50" s="50" t="str">
        <f t="shared" si="11"/>
        <v/>
      </c>
      <c r="AY50" s="50" t="str">
        <f t="shared" si="11"/>
        <v/>
      </c>
      <c r="AZ50" s="50" t="str">
        <f t="shared" si="11"/>
        <v/>
      </c>
      <c r="BA50" s="50" t="str">
        <f t="shared" si="11"/>
        <v/>
      </c>
    </row>
    <row r="51" spans="1:53" x14ac:dyDescent="0.2">
      <c r="A51" s="42">
        <f t="shared" si="8"/>
        <v>41</v>
      </c>
      <c r="B51" s="43">
        <v>16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5">
        <f>IF(K51="",1,VLOOKUP(_xlfn.CONCAT(L51:M51),Invoervelden!$C$105:$H$114,IF(N51=Invoervelden!$D$105,2,IF(N51=Invoervelden!$E$105,3,IF(N51=Invoervelden!$F$105,4,IF(N51=Invoervelden!$G$105,5,6))))))</f>
        <v>1</v>
      </c>
      <c r="Q51" s="46"/>
      <c r="R51" s="46"/>
      <c r="S51" s="46"/>
      <c r="T51" s="44"/>
      <c r="U51" s="44"/>
      <c r="V51" s="44"/>
      <c r="W51" s="47">
        <v>1</v>
      </c>
      <c r="X51" s="48">
        <v>1</v>
      </c>
      <c r="Y51" s="48">
        <v>1</v>
      </c>
      <c r="Z51" s="48">
        <v>1</v>
      </c>
      <c r="AA51" s="48">
        <v>1</v>
      </c>
      <c r="AB51" s="48">
        <f t="shared" si="12"/>
        <v>4</v>
      </c>
      <c r="AC51" s="45"/>
      <c r="AD51" s="45"/>
      <c r="AE51" s="45"/>
      <c r="AF51" s="45"/>
      <c r="AG51" s="49" t="str">
        <f>IF(AD51="","",VLOOKUP(AD51,#REF!,3,FALSE))</f>
        <v/>
      </c>
      <c r="AH51" s="49"/>
      <c r="AI51" s="45">
        <f t="shared" ca="1" si="13"/>
        <v>-2023</v>
      </c>
      <c r="AJ51" s="45">
        <f t="shared" si="14"/>
        <v>0</v>
      </c>
      <c r="AK51" s="47">
        <v>1</v>
      </c>
      <c r="AL51" s="48">
        <v>1</v>
      </c>
      <c r="AM51" s="48">
        <v>1</v>
      </c>
      <c r="AN51" s="48">
        <v>1</v>
      </c>
      <c r="AO51" s="48">
        <v>1</v>
      </c>
      <c r="AP51" s="48">
        <f t="shared" si="15"/>
        <v>4</v>
      </c>
      <c r="AQ51" s="50" t="str">
        <f t="shared" si="16"/>
        <v/>
      </c>
      <c r="AR51" s="50" t="str">
        <f t="shared" si="16"/>
        <v/>
      </c>
      <c r="AS51" s="50" t="str">
        <f t="shared" si="16"/>
        <v/>
      </c>
      <c r="AT51" s="50" t="str">
        <f t="shared" si="16"/>
        <v/>
      </c>
      <c r="AU51" s="50" t="str">
        <f t="shared" si="16"/>
        <v/>
      </c>
      <c r="AV51" s="50" t="str">
        <f t="shared" si="16"/>
        <v/>
      </c>
      <c r="AW51" s="50" t="str">
        <f t="shared" si="16"/>
        <v/>
      </c>
      <c r="AX51" s="50" t="str">
        <f t="shared" si="16"/>
        <v/>
      </c>
      <c r="AY51" s="50" t="str">
        <f t="shared" si="16"/>
        <v/>
      </c>
      <c r="AZ51" s="50" t="str">
        <f t="shared" si="16"/>
        <v/>
      </c>
      <c r="BA51" s="50" t="str">
        <f t="shared" si="16"/>
        <v/>
      </c>
    </row>
    <row r="52" spans="1:53" x14ac:dyDescent="0.2">
      <c r="A52" s="42">
        <f t="shared" si="8"/>
        <v>42</v>
      </c>
      <c r="B52" s="43">
        <v>17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5">
        <f>IF(K52="",1,VLOOKUP(_xlfn.CONCAT(L52:M52),Invoervelden!$C$105:$H$114,IF(N52=Invoervelden!$D$105,2,IF(N52=Invoervelden!$E$105,3,IF(N52=Invoervelden!$F$105,4,IF(N52=Invoervelden!$G$105,5,6))))))</f>
        <v>1</v>
      </c>
      <c r="Q52" s="46"/>
      <c r="R52" s="46"/>
      <c r="S52" s="46"/>
      <c r="T52" s="44"/>
      <c r="U52" s="44"/>
      <c r="V52" s="44"/>
      <c r="W52" s="47">
        <v>1</v>
      </c>
      <c r="X52" s="48">
        <v>1</v>
      </c>
      <c r="Y52" s="48">
        <v>1</v>
      </c>
      <c r="Z52" s="48">
        <v>1</v>
      </c>
      <c r="AA52" s="48">
        <v>1</v>
      </c>
      <c r="AB52" s="48">
        <f t="shared" si="12"/>
        <v>4</v>
      </c>
      <c r="AC52" s="45"/>
      <c r="AD52" s="45"/>
      <c r="AE52" s="45"/>
      <c r="AF52" s="45"/>
      <c r="AG52" s="49" t="str">
        <f>IF(AD52="","",VLOOKUP(AD52,#REF!,3,FALSE))</f>
        <v/>
      </c>
      <c r="AH52" s="49"/>
      <c r="AI52" s="45">
        <f t="shared" ca="1" si="13"/>
        <v>-2023</v>
      </c>
      <c r="AJ52" s="45">
        <f t="shared" si="14"/>
        <v>0</v>
      </c>
      <c r="AK52" s="47">
        <v>1</v>
      </c>
      <c r="AL52" s="48">
        <v>1</v>
      </c>
      <c r="AM52" s="48">
        <v>1</v>
      </c>
      <c r="AN52" s="48">
        <v>1</v>
      </c>
      <c r="AO52" s="48">
        <v>1</v>
      </c>
      <c r="AP52" s="48">
        <f t="shared" si="15"/>
        <v>4</v>
      </c>
      <c r="AQ52" s="50" t="str">
        <f t="shared" si="16"/>
        <v/>
      </c>
      <c r="AR52" s="50" t="str">
        <f t="shared" si="16"/>
        <v/>
      </c>
      <c r="AS52" s="50" t="str">
        <f t="shared" si="16"/>
        <v/>
      </c>
      <c r="AT52" s="50" t="str">
        <f t="shared" si="16"/>
        <v/>
      </c>
      <c r="AU52" s="50" t="str">
        <f t="shared" si="16"/>
        <v/>
      </c>
      <c r="AV52" s="50" t="str">
        <f t="shared" si="16"/>
        <v/>
      </c>
      <c r="AW52" s="50" t="str">
        <f t="shared" si="16"/>
        <v/>
      </c>
      <c r="AX52" s="50" t="str">
        <f t="shared" si="16"/>
        <v/>
      </c>
      <c r="AY52" s="50" t="str">
        <f t="shared" si="16"/>
        <v/>
      </c>
      <c r="AZ52" s="50" t="str">
        <f t="shared" si="16"/>
        <v/>
      </c>
      <c r="BA52" s="50" t="str">
        <f t="shared" si="16"/>
        <v/>
      </c>
    </row>
    <row r="53" spans="1:53" x14ac:dyDescent="0.2">
      <c r="A53" s="42">
        <f t="shared" si="8"/>
        <v>43</v>
      </c>
      <c r="B53" s="43">
        <v>18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5">
        <f>IF(K53="",1,VLOOKUP(_xlfn.CONCAT(L53:M53),Invoervelden!$C$105:$H$114,IF(N53=Invoervelden!$D$105,2,IF(N53=Invoervelden!$E$105,3,IF(N53=Invoervelden!$F$105,4,IF(N53=Invoervelden!$G$105,5,6))))))</f>
        <v>1</v>
      </c>
      <c r="Q53" s="46"/>
      <c r="R53" s="46"/>
      <c r="S53" s="46"/>
      <c r="T53" s="44"/>
      <c r="U53" s="44"/>
      <c r="V53" s="44"/>
      <c r="W53" s="47">
        <v>1</v>
      </c>
      <c r="X53" s="48">
        <v>1</v>
      </c>
      <c r="Y53" s="48">
        <v>1</v>
      </c>
      <c r="Z53" s="48">
        <v>1</v>
      </c>
      <c r="AA53" s="48">
        <v>1</v>
      </c>
      <c r="AB53" s="48">
        <f t="shared" si="12"/>
        <v>4</v>
      </c>
      <c r="AC53" s="45"/>
      <c r="AD53" s="45"/>
      <c r="AE53" s="45"/>
      <c r="AF53" s="45"/>
      <c r="AG53" s="49" t="str">
        <f>IF(AD53="","",VLOOKUP(AD53,#REF!,3,FALSE))</f>
        <v/>
      </c>
      <c r="AH53" s="49"/>
      <c r="AI53" s="45">
        <f t="shared" ca="1" si="13"/>
        <v>-2023</v>
      </c>
      <c r="AJ53" s="45">
        <f t="shared" si="14"/>
        <v>0</v>
      </c>
      <c r="AK53" s="47">
        <v>1</v>
      </c>
      <c r="AL53" s="48">
        <v>1</v>
      </c>
      <c r="AM53" s="48">
        <v>1</v>
      </c>
      <c r="AN53" s="48">
        <v>1</v>
      </c>
      <c r="AO53" s="48">
        <v>1</v>
      </c>
      <c r="AP53" s="48">
        <f t="shared" si="15"/>
        <v>4</v>
      </c>
      <c r="AQ53" s="50" t="str">
        <f t="shared" si="16"/>
        <v/>
      </c>
      <c r="AR53" s="50" t="str">
        <f t="shared" si="16"/>
        <v/>
      </c>
      <c r="AS53" s="50" t="str">
        <f t="shared" si="16"/>
        <v/>
      </c>
      <c r="AT53" s="50" t="str">
        <f t="shared" si="16"/>
        <v/>
      </c>
      <c r="AU53" s="50" t="str">
        <f t="shared" si="16"/>
        <v/>
      </c>
      <c r="AV53" s="50" t="str">
        <f t="shared" si="16"/>
        <v/>
      </c>
      <c r="AW53" s="50" t="str">
        <f t="shared" si="16"/>
        <v/>
      </c>
      <c r="AX53" s="50" t="str">
        <f t="shared" si="16"/>
        <v/>
      </c>
      <c r="AY53" s="50" t="str">
        <f t="shared" si="16"/>
        <v/>
      </c>
      <c r="AZ53" s="50" t="str">
        <f t="shared" si="16"/>
        <v/>
      </c>
      <c r="BA53" s="50" t="str">
        <f t="shared" si="16"/>
        <v/>
      </c>
    </row>
    <row r="54" spans="1:53" x14ac:dyDescent="0.2">
      <c r="A54" s="42">
        <f t="shared" si="8"/>
        <v>44</v>
      </c>
      <c r="B54" s="43">
        <v>19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5">
        <f>IF(K54="",1,VLOOKUP(_xlfn.CONCAT(L54:M54),Invoervelden!$C$105:$H$114,IF(N54=Invoervelden!$D$105,2,IF(N54=Invoervelden!$E$105,3,IF(N54=Invoervelden!$F$105,4,IF(N54=Invoervelden!$G$105,5,6))))))</f>
        <v>1</v>
      </c>
      <c r="Q54" s="46"/>
      <c r="R54" s="46"/>
      <c r="S54" s="46"/>
      <c r="T54" s="44"/>
      <c r="U54" s="44"/>
      <c r="V54" s="44"/>
      <c r="W54" s="47">
        <v>1</v>
      </c>
      <c r="X54" s="48">
        <v>1</v>
      </c>
      <c r="Y54" s="48">
        <v>1</v>
      </c>
      <c r="Z54" s="48">
        <v>1</v>
      </c>
      <c r="AA54" s="48">
        <v>1</v>
      </c>
      <c r="AB54" s="48">
        <f t="shared" si="12"/>
        <v>4</v>
      </c>
      <c r="AC54" s="45"/>
      <c r="AD54" s="45"/>
      <c r="AE54" s="45"/>
      <c r="AF54" s="45"/>
      <c r="AG54" s="49" t="str">
        <f>IF(AD54="","",VLOOKUP(AD54,#REF!,3,FALSE))</f>
        <v/>
      </c>
      <c r="AH54" s="49"/>
      <c r="AI54" s="45">
        <f t="shared" ca="1" si="13"/>
        <v>-2023</v>
      </c>
      <c r="AJ54" s="45">
        <f t="shared" si="14"/>
        <v>0</v>
      </c>
      <c r="AK54" s="47">
        <v>1</v>
      </c>
      <c r="AL54" s="48">
        <v>1</v>
      </c>
      <c r="AM54" s="48">
        <v>1</v>
      </c>
      <c r="AN54" s="48">
        <v>1</v>
      </c>
      <c r="AO54" s="48">
        <v>1</v>
      </c>
      <c r="AP54" s="48">
        <f t="shared" si="15"/>
        <v>4</v>
      </c>
      <c r="AQ54" s="50" t="str">
        <f t="shared" si="16"/>
        <v/>
      </c>
      <c r="AR54" s="50" t="str">
        <f t="shared" si="16"/>
        <v/>
      </c>
      <c r="AS54" s="50" t="str">
        <f t="shared" si="16"/>
        <v/>
      </c>
      <c r="AT54" s="50" t="str">
        <f t="shared" si="16"/>
        <v/>
      </c>
      <c r="AU54" s="50" t="str">
        <f t="shared" si="16"/>
        <v/>
      </c>
      <c r="AV54" s="50" t="str">
        <f t="shared" si="16"/>
        <v/>
      </c>
      <c r="AW54" s="50" t="str">
        <f t="shared" si="16"/>
        <v/>
      </c>
      <c r="AX54" s="50" t="str">
        <f t="shared" si="16"/>
        <v/>
      </c>
      <c r="AY54" s="50" t="str">
        <f t="shared" si="16"/>
        <v/>
      </c>
      <c r="AZ54" s="50" t="str">
        <f t="shared" si="16"/>
        <v/>
      </c>
      <c r="BA54" s="50" t="str">
        <f t="shared" si="16"/>
        <v/>
      </c>
    </row>
    <row r="55" spans="1:53" x14ac:dyDescent="0.2">
      <c r="A55" s="42">
        <f t="shared" si="8"/>
        <v>45</v>
      </c>
      <c r="B55" s="43">
        <v>20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5">
        <f>IF(K55="",1,VLOOKUP(_xlfn.CONCAT(L55:M55),Invoervelden!$C$105:$H$114,IF(N55=Invoervelden!$D$105,2,IF(N55=Invoervelden!$E$105,3,IF(N55=Invoervelden!$F$105,4,IF(N55=Invoervelden!$G$105,5,6))))))</f>
        <v>1</v>
      </c>
      <c r="Q55" s="46"/>
      <c r="R55" s="46"/>
      <c r="S55" s="46"/>
      <c r="T55" s="44"/>
      <c r="U55" s="44"/>
      <c r="V55" s="44"/>
      <c r="W55" s="47">
        <v>1</v>
      </c>
      <c r="X55" s="48">
        <v>1</v>
      </c>
      <c r="Y55" s="48">
        <v>1</v>
      </c>
      <c r="Z55" s="48">
        <v>1</v>
      </c>
      <c r="AA55" s="48">
        <v>1</v>
      </c>
      <c r="AB55" s="48">
        <f t="shared" si="12"/>
        <v>4</v>
      </c>
      <c r="AC55" s="45"/>
      <c r="AD55" s="45"/>
      <c r="AE55" s="45"/>
      <c r="AF55" s="45"/>
      <c r="AG55" s="49" t="str">
        <f>IF(AD55="","",VLOOKUP(AD55,#REF!,3,FALSE))</f>
        <v/>
      </c>
      <c r="AH55" s="49"/>
      <c r="AI55" s="45">
        <f t="shared" ca="1" si="13"/>
        <v>-2023</v>
      </c>
      <c r="AJ55" s="45">
        <f t="shared" si="14"/>
        <v>0</v>
      </c>
      <c r="AK55" s="47">
        <v>1</v>
      </c>
      <c r="AL55" s="48">
        <v>1</v>
      </c>
      <c r="AM55" s="48">
        <v>1</v>
      </c>
      <c r="AN55" s="48">
        <v>1</v>
      </c>
      <c r="AO55" s="48">
        <v>1</v>
      </c>
      <c r="AP55" s="48">
        <f t="shared" si="15"/>
        <v>4</v>
      </c>
      <c r="AQ55" s="50" t="str">
        <f t="shared" si="16"/>
        <v/>
      </c>
      <c r="AR55" s="50" t="str">
        <f t="shared" si="16"/>
        <v/>
      </c>
      <c r="AS55" s="50" t="str">
        <f t="shared" si="16"/>
        <v/>
      </c>
      <c r="AT55" s="50" t="str">
        <f t="shared" si="16"/>
        <v/>
      </c>
      <c r="AU55" s="50" t="str">
        <f t="shared" si="16"/>
        <v/>
      </c>
      <c r="AV55" s="50" t="str">
        <f t="shared" si="16"/>
        <v/>
      </c>
      <c r="AW55" s="50" t="str">
        <f t="shared" si="16"/>
        <v/>
      </c>
      <c r="AX55" s="50" t="str">
        <f t="shared" si="16"/>
        <v/>
      </c>
      <c r="AY55" s="50" t="str">
        <f t="shared" si="16"/>
        <v/>
      </c>
      <c r="AZ55" s="50" t="str">
        <f t="shared" si="16"/>
        <v/>
      </c>
      <c r="BA55" s="50" t="str">
        <f t="shared" si="16"/>
        <v/>
      </c>
    </row>
    <row r="56" spans="1:53" x14ac:dyDescent="0.2">
      <c r="A56" s="42">
        <f t="shared" si="8"/>
        <v>46</v>
      </c>
      <c r="B56" s="43">
        <v>21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5">
        <f>IF(K56="",1,VLOOKUP(_xlfn.CONCAT(L56:M56),Invoervelden!$C$105:$H$114,IF(N56=Invoervelden!$D$105,2,IF(N56=Invoervelden!$E$105,3,IF(N56=Invoervelden!$F$105,4,IF(N56=Invoervelden!$G$105,5,6))))))</f>
        <v>1</v>
      </c>
      <c r="Q56" s="46"/>
      <c r="R56" s="46"/>
      <c r="S56" s="46"/>
      <c r="T56" s="44"/>
      <c r="U56" s="44"/>
      <c r="V56" s="44"/>
      <c r="W56" s="47">
        <v>1</v>
      </c>
      <c r="X56" s="48">
        <v>1</v>
      </c>
      <c r="Y56" s="48">
        <v>1</v>
      </c>
      <c r="Z56" s="48">
        <v>1</v>
      </c>
      <c r="AA56" s="48">
        <v>1</v>
      </c>
      <c r="AB56" s="48">
        <f t="shared" si="12"/>
        <v>4</v>
      </c>
      <c r="AC56" s="45"/>
      <c r="AD56" s="45"/>
      <c r="AE56" s="45"/>
      <c r="AF56" s="45"/>
      <c r="AG56" s="49" t="str">
        <f>IF(AD56="","",VLOOKUP(AD56,#REF!,3,FALSE))</f>
        <v/>
      </c>
      <c r="AH56" s="49"/>
      <c r="AI56" s="45">
        <f t="shared" ca="1" si="13"/>
        <v>-2023</v>
      </c>
      <c r="AJ56" s="45">
        <f t="shared" si="14"/>
        <v>0</v>
      </c>
      <c r="AK56" s="47">
        <v>1</v>
      </c>
      <c r="AL56" s="48">
        <v>1</v>
      </c>
      <c r="AM56" s="48">
        <v>1</v>
      </c>
      <c r="AN56" s="48">
        <v>1</v>
      </c>
      <c r="AO56" s="48">
        <v>1</v>
      </c>
      <c r="AP56" s="48">
        <f t="shared" si="15"/>
        <v>4</v>
      </c>
      <c r="AQ56" s="50" t="str">
        <f t="shared" si="16"/>
        <v/>
      </c>
      <c r="AR56" s="50" t="str">
        <f t="shared" si="16"/>
        <v/>
      </c>
      <c r="AS56" s="50" t="str">
        <f t="shared" si="16"/>
        <v/>
      </c>
      <c r="AT56" s="50" t="str">
        <f t="shared" si="16"/>
        <v/>
      </c>
      <c r="AU56" s="50" t="str">
        <f t="shared" si="16"/>
        <v/>
      </c>
      <c r="AV56" s="50" t="str">
        <f t="shared" si="16"/>
        <v/>
      </c>
      <c r="AW56" s="50" t="str">
        <f t="shared" si="16"/>
        <v/>
      </c>
      <c r="AX56" s="50" t="str">
        <f t="shared" si="16"/>
        <v/>
      </c>
      <c r="AY56" s="50" t="str">
        <f t="shared" si="16"/>
        <v/>
      </c>
      <c r="AZ56" s="50" t="str">
        <f t="shared" si="16"/>
        <v/>
      </c>
      <c r="BA56" s="50" t="str">
        <f t="shared" si="16"/>
        <v/>
      </c>
    </row>
    <row r="57" spans="1:53" x14ac:dyDescent="0.2">
      <c r="A57" s="42">
        <f t="shared" si="8"/>
        <v>47</v>
      </c>
      <c r="B57" s="43">
        <v>22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5">
        <f>IF(K57="",1,VLOOKUP(_xlfn.CONCAT(L57:M57),Invoervelden!$C$105:$H$114,IF(N57=Invoervelden!$D$105,2,IF(N57=Invoervelden!$E$105,3,IF(N57=Invoervelden!$F$105,4,IF(N57=Invoervelden!$G$105,5,6))))))</f>
        <v>1</v>
      </c>
      <c r="Q57" s="46"/>
      <c r="R57" s="46"/>
      <c r="S57" s="46"/>
      <c r="T57" s="44"/>
      <c r="U57" s="44"/>
      <c r="V57" s="44"/>
      <c r="W57" s="47">
        <v>1</v>
      </c>
      <c r="X57" s="48">
        <v>1</v>
      </c>
      <c r="Y57" s="48">
        <v>1</v>
      </c>
      <c r="Z57" s="48">
        <v>1</v>
      </c>
      <c r="AA57" s="48">
        <v>1</v>
      </c>
      <c r="AB57" s="48">
        <f t="shared" si="12"/>
        <v>4</v>
      </c>
      <c r="AC57" s="45"/>
      <c r="AD57" s="45"/>
      <c r="AE57" s="45"/>
      <c r="AF57" s="45"/>
      <c r="AG57" s="49" t="str">
        <f>IF(AD57="","",VLOOKUP(AD57,#REF!,3,FALSE))</f>
        <v/>
      </c>
      <c r="AH57" s="49"/>
      <c r="AI57" s="45">
        <f t="shared" ca="1" si="13"/>
        <v>-2023</v>
      </c>
      <c r="AJ57" s="45">
        <f t="shared" si="14"/>
        <v>0</v>
      </c>
      <c r="AK57" s="47">
        <v>1</v>
      </c>
      <c r="AL57" s="48">
        <v>1</v>
      </c>
      <c r="AM57" s="48">
        <v>1</v>
      </c>
      <c r="AN57" s="48">
        <v>1</v>
      </c>
      <c r="AO57" s="48">
        <v>1</v>
      </c>
      <c r="AP57" s="48">
        <f t="shared" si="15"/>
        <v>4</v>
      </c>
      <c r="AQ57" s="50" t="str">
        <f t="shared" si="16"/>
        <v/>
      </c>
      <c r="AR57" s="50" t="str">
        <f t="shared" si="16"/>
        <v/>
      </c>
      <c r="AS57" s="50" t="str">
        <f t="shared" si="16"/>
        <v/>
      </c>
      <c r="AT57" s="50" t="str">
        <f t="shared" si="16"/>
        <v/>
      </c>
      <c r="AU57" s="50" t="str">
        <f t="shared" si="16"/>
        <v/>
      </c>
      <c r="AV57" s="50" t="str">
        <f t="shared" si="16"/>
        <v/>
      </c>
      <c r="AW57" s="50" t="str">
        <f t="shared" si="16"/>
        <v/>
      </c>
      <c r="AX57" s="50" t="str">
        <f t="shared" si="16"/>
        <v/>
      </c>
      <c r="AY57" s="50" t="str">
        <f t="shared" si="16"/>
        <v/>
      </c>
      <c r="AZ57" s="50" t="str">
        <f t="shared" si="16"/>
        <v/>
      </c>
      <c r="BA57" s="50" t="str">
        <f t="shared" si="16"/>
        <v/>
      </c>
    </row>
    <row r="58" spans="1:53" x14ac:dyDescent="0.2">
      <c r="A58" s="42">
        <f t="shared" si="8"/>
        <v>48</v>
      </c>
      <c r="B58" s="43">
        <v>23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5">
        <f>IF(K58="",1,VLOOKUP(_xlfn.CONCAT(L58:M58),Invoervelden!$C$105:$H$114,IF(N58=Invoervelden!$D$105,2,IF(N58=Invoervelden!$E$105,3,IF(N58=Invoervelden!$F$105,4,IF(N58=Invoervelden!$G$105,5,6))))))</f>
        <v>1</v>
      </c>
      <c r="Q58" s="46"/>
      <c r="R58" s="46"/>
      <c r="S58" s="46"/>
      <c r="T58" s="44"/>
      <c r="U58" s="44"/>
      <c r="V58" s="44"/>
      <c r="W58" s="47">
        <v>1</v>
      </c>
      <c r="X58" s="48">
        <v>1</v>
      </c>
      <c r="Y58" s="48">
        <v>1</v>
      </c>
      <c r="Z58" s="48">
        <v>1</v>
      </c>
      <c r="AA58" s="48">
        <v>1</v>
      </c>
      <c r="AB58" s="48">
        <f t="shared" si="12"/>
        <v>4</v>
      </c>
      <c r="AC58" s="45"/>
      <c r="AD58" s="45"/>
      <c r="AE58" s="45"/>
      <c r="AF58" s="45"/>
      <c r="AG58" s="49" t="str">
        <f>IF(AD58="","",VLOOKUP(AD58,#REF!,3,FALSE))</f>
        <v/>
      </c>
      <c r="AH58" s="49"/>
      <c r="AI58" s="45">
        <f t="shared" ca="1" si="13"/>
        <v>-2023</v>
      </c>
      <c r="AJ58" s="45">
        <f t="shared" si="14"/>
        <v>0</v>
      </c>
      <c r="AK58" s="47">
        <v>1</v>
      </c>
      <c r="AL58" s="48">
        <v>1</v>
      </c>
      <c r="AM58" s="48">
        <v>1</v>
      </c>
      <c r="AN58" s="48">
        <v>1</v>
      </c>
      <c r="AO58" s="48">
        <v>1</v>
      </c>
      <c r="AP58" s="48">
        <f t="shared" si="15"/>
        <v>4</v>
      </c>
      <c r="AQ58" s="50" t="str">
        <f t="shared" si="16"/>
        <v/>
      </c>
      <c r="AR58" s="50" t="str">
        <f t="shared" si="16"/>
        <v/>
      </c>
      <c r="AS58" s="50" t="str">
        <f t="shared" si="16"/>
        <v/>
      </c>
      <c r="AT58" s="50" t="str">
        <f t="shared" si="16"/>
        <v/>
      </c>
      <c r="AU58" s="50" t="str">
        <f t="shared" si="16"/>
        <v/>
      </c>
      <c r="AV58" s="50" t="str">
        <f t="shared" si="16"/>
        <v/>
      </c>
      <c r="AW58" s="50" t="str">
        <f t="shared" si="16"/>
        <v/>
      </c>
      <c r="AX58" s="50" t="str">
        <f t="shared" si="16"/>
        <v/>
      </c>
      <c r="AY58" s="50" t="str">
        <f t="shared" si="16"/>
        <v/>
      </c>
      <c r="AZ58" s="50" t="str">
        <f t="shared" si="16"/>
        <v/>
      </c>
      <c r="BA58" s="50" t="str">
        <f t="shared" si="16"/>
        <v/>
      </c>
    </row>
    <row r="59" spans="1:53" x14ac:dyDescent="0.2">
      <c r="A59" s="42">
        <f t="shared" si="8"/>
        <v>49</v>
      </c>
      <c r="B59" s="43">
        <v>24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5">
        <f>IF(K59="",1,VLOOKUP(_xlfn.CONCAT(L59:M59),Invoervelden!$C$105:$H$114,IF(N59=Invoervelden!$D$105,2,IF(N59=Invoervelden!$E$105,3,IF(N59=Invoervelden!$F$105,4,IF(N59=Invoervelden!$G$105,5,6))))))</f>
        <v>1</v>
      </c>
      <c r="Q59" s="46"/>
      <c r="R59" s="46"/>
      <c r="S59" s="46"/>
      <c r="T59" s="44"/>
      <c r="U59" s="44"/>
      <c r="V59" s="44"/>
      <c r="W59" s="47">
        <v>1</v>
      </c>
      <c r="X59" s="48">
        <v>1</v>
      </c>
      <c r="Y59" s="48">
        <v>1</v>
      </c>
      <c r="Z59" s="48">
        <v>1</v>
      </c>
      <c r="AA59" s="48">
        <v>1</v>
      </c>
      <c r="AB59" s="48">
        <f t="shared" si="12"/>
        <v>4</v>
      </c>
      <c r="AC59" s="45"/>
      <c r="AD59" s="45"/>
      <c r="AE59" s="45"/>
      <c r="AF59" s="45"/>
      <c r="AG59" s="49" t="str">
        <f>IF(AD59="","",VLOOKUP(AD59,#REF!,3,FALSE))</f>
        <v/>
      </c>
      <c r="AH59" s="49"/>
      <c r="AI59" s="45">
        <f t="shared" ca="1" si="13"/>
        <v>-2023</v>
      </c>
      <c r="AJ59" s="45">
        <f t="shared" si="14"/>
        <v>0</v>
      </c>
      <c r="AK59" s="47">
        <v>1</v>
      </c>
      <c r="AL59" s="48">
        <v>1</v>
      </c>
      <c r="AM59" s="48">
        <v>1</v>
      </c>
      <c r="AN59" s="48">
        <v>1</v>
      </c>
      <c r="AO59" s="48">
        <v>1</v>
      </c>
      <c r="AP59" s="48">
        <f t="shared" si="15"/>
        <v>4</v>
      </c>
      <c r="AQ59" s="50" t="str">
        <f t="shared" si="16"/>
        <v/>
      </c>
      <c r="AR59" s="50" t="str">
        <f t="shared" si="16"/>
        <v/>
      </c>
      <c r="AS59" s="50" t="str">
        <f t="shared" si="16"/>
        <v/>
      </c>
      <c r="AT59" s="50" t="str">
        <f t="shared" si="16"/>
        <v/>
      </c>
      <c r="AU59" s="50" t="str">
        <f t="shared" si="16"/>
        <v/>
      </c>
      <c r="AV59" s="50" t="str">
        <f t="shared" si="16"/>
        <v/>
      </c>
      <c r="AW59" s="50" t="str">
        <f t="shared" si="16"/>
        <v/>
      </c>
      <c r="AX59" s="50" t="str">
        <f t="shared" si="16"/>
        <v/>
      </c>
      <c r="AY59" s="50" t="str">
        <f t="shared" si="16"/>
        <v/>
      </c>
      <c r="AZ59" s="50" t="str">
        <f t="shared" si="16"/>
        <v/>
      </c>
      <c r="BA59" s="50" t="str">
        <f t="shared" si="16"/>
        <v/>
      </c>
    </row>
    <row r="60" spans="1:53" x14ac:dyDescent="0.2">
      <c r="A60" s="42">
        <f t="shared" si="8"/>
        <v>50</v>
      </c>
      <c r="B60" s="43">
        <v>25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5">
        <f>IF(K60="",1,VLOOKUP(_xlfn.CONCAT(L60:M60),Invoervelden!$C$105:$H$114,IF(N60=Invoervelden!$D$105,2,IF(N60=Invoervelden!$E$105,3,IF(N60=Invoervelden!$F$105,4,IF(N60=Invoervelden!$G$105,5,6))))))</f>
        <v>1</v>
      </c>
      <c r="Q60" s="46"/>
      <c r="R60" s="46"/>
      <c r="S60" s="46"/>
      <c r="T60" s="44"/>
      <c r="U60" s="44"/>
      <c r="V60" s="44"/>
      <c r="W60" s="47">
        <v>1</v>
      </c>
      <c r="X60" s="48">
        <v>1</v>
      </c>
      <c r="Y60" s="48">
        <v>1</v>
      </c>
      <c r="Z60" s="48">
        <v>1</v>
      </c>
      <c r="AA60" s="48">
        <v>1</v>
      </c>
      <c r="AB60" s="48">
        <f t="shared" si="12"/>
        <v>4</v>
      </c>
      <c r="AC60" s="45"/>
      <c r="AD60" s="45"/>
      <c r="AE60" s="45"/>
      <c r="AF60" s="45"/>
      <c r="AG60" s="49" t="str">
        <f>IF(AD60="","",VLOOKUP(AD60,#REF!,3,FALSE))</f>
        <v/>
      </c>
      <c r="AH60" s="49"/>
      <c r="AI60" s="45">
        <f t="shared" ca="1" si="13"/>
        <v>-2023</v>
      </c>
      <c r="AJ60" s="45">
        <f t="shared" si="14"/>
        <v>0</v>
      </c>
      <c r="AK60" s="47">
        <v>1</v>
      </c>
      <c r="AL60" s="48">
        <v>1</v>
      </c>
      <c r="AM60" s="48">
        <v>1</v>
      </c>
      <c r="AN60" s="48">
        <v>1</v>
      </c>
      <c r="AO60" s="48">
        <v>1</v>
      </c>
      <c r="AP60" s="48">
        <f t="shared" si="15"/>
        <v>4</v>
      </c>
      <c r="AQ60" s="50" t="str">
        <f t="shared" si="16"/>
        <v/>
      </c>
      <c r="AR60" s="50" t="str">
        <f t="shared" si="16"/>
        <v/>
      </c>
      <c r="AS60" s="50" t="str">
        <f t="shared" si="16"/>
        <v/>
      </c>
      <c r="AT60" s="50" t="str">
        <f t="shared" si="16"/>
        <v/>
      </c>
      <c r="AU60" s="50" t="str">
        <f t="shared" si="16"/>
        <v/>
      </c>
      <c r="AV60" s="50" t="str">
        <f t="shared" si="16"/>
        <v/>
      </c>
      <c r="AW60" s="50" t="str">
        <f t="shared" si="16"/>
        <v/>
      </c>
      <c r="AX60" s="50" t="str">
        <f t="shared" si="16"/>
        <v/>
      </c>
      <c r="AY60" s="50" t="str">
        <f t="shared" si="16"/>
        <v/>
      </c>
      <c r="AZ60" s="50" t="str">
        <f t="shared" si="16"/>
        <v/>
      </c>
      <c r="BA60" s="50" t="str">
        <f t="shared" si="16"/>
        <v/>
      </c>
    </row>
    <row r="61" spans="1:53" x14ac:dyDescent="0.2">
      <c r="A61" s="42">
        <f t="shared" si="8"/>
        <v>51</v>
      </c>
      <c r="B61" s="43">
        <v>26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5">
        <f>IF(K61="",1,VLOOKUP(_xlfn.CONCAT(L61:M61),Invoervelden!$C$105:$H$114,IF(N61=Invoervelden!$D$105,2,IF(N61=Invoervelden!$E$105,3,IF(N61=Invoervelden!$F$105,4,IF(N61=Invoervelden!$G$105,5,6))))))</f>
        <v>1</v>
      </c>
      <c r="Q61" s="46"/>
      <c r="R61" s="46"/>
      <c r="S61" s="46"/>
      <c r="T61" s="44"/>
      <c r="U61" s="44"/>
      <c r="V61" s="44"/>
      <c r="W61" s="47">
        <v>1</v>
      </c>
      <c r="X61" s="48">
        <v>1</v>
      </c>
      <c r="Y61" s="48">
        <v>1</v>
      </c>
      <c r="Z61" s="48">
        <v>1</v>
      </c>
      <c r="AA61" s="48">
        <v>1</v>
      </c>
      <c r="AB61" s="48">
        <f t="shared" si="12"/>
        <v>4</v>
      </c>
      <c r="AC61" s="45"/>
      <c r="AD61" s="45"/>
      <c r="AE61" s="45"/>
      <c r="AF61" s="45"/>
      <c r="AG61" s="49" t="str">
        <f>IF(AD61="","",VLOOKUP(AD61,#REF!,3,FALSE))</f>
        <v/>
      </c>
      <c r="AH61" s="49"/>
      <c r="AI61" s="45">
        <f t="shared" ca="1" si="13"/>
        <v>-2023</v>
      </c>
      <c r="AJ61" s="45">
        <f t="shared" si="14"/>
        <v>0</v>
      </c>
      <c r="AK61" s="47">
        <v>1</v>
      </c>
      <c r="AL61" s="48">
        <v>1</v>
      </c>
      <c r="AM61" s="48">
        <v>1</v>
      </c>
      <c r="AN61" s="48">
        <v>1</v>
      </c>
      <c r="AO61" s="48">
        <v>1</v>
      </c>
      <c r="AP61" s="48">
        <f t="shared" si="15"/>
        <v>4</v>
      </c>
      <c r="AQ61" s="50" t="str">
        <f t="shared" si="16"/>
        <v/>
      </c>
      <c r="AR61" s="50" t="str">
        <f t="shared" si="16"/>
        <v/>
      </c>
      <c r="AS61" s="50" t="str">
        <f t="shared" si="16"/>
        <v/>
      </c>
      <c r="AT61" s="50" t="str">
        <f t="shared" si="16"/>
        <v/>
      </c>
      <c r="AU61" s="50" t="str">
        <f t="shared" si="16"/>
        <v/>
      </c>
      <c r="AV61" s="50" t="str">
        <f t="shared" si="16"/>
        <v/>
      </c>
      <c r="AW61" s="50" t="str">
        <f t="shared" si="16"/>
        <v/>
      </c>
      <c r="AX61" s="50" t="str">
        <f t="shared" si="16"/>
        <v/>
      </c>
      <c r="AY61" s="50" t="str">
        <f t="shared" si="16"/>
        <v/>
      </c>
      <c r="AZ61" s="50" t="str">
        <f t="shared" si="16"/>
        <v/>
      </c>
      <c r="BA61" s="50" t="str">
        <f t="shared" si="16"/>
        <v/>
      </c>
    </row>
    <row r="62" spans="1:53" x14ac:dyDescent="0.2">
      <c r="A62" s="42">
        <f t="shared" si="8"/>
        <v>52</v>
      </c>
      <c r="B62" s="43">
        <v>27</v>
      </c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5">
        <f>IF(K62="",1,VLOOKUP(_xlfn.CONCAT(L62:M62),Invoervelden!$C$105:$H$114,IF(N62=Invoervelden!$D$105,2,IF(N62=Invoervelden!$E$105,3,IF(N62=Invoervelden!$F$105,4,IF(N62=Invoervelden!$G$105,5,6))))))</f>
        <v>1</v>
      </c>
      <c r="Q62" s="46"/>
      <c r="R62" s="46"/>
      <c r="S62" s="46"/>
      <c r="T62" s="44"/>
      <c r="U62" s="44"/>
      <c r="V62" s="44"/>
      <c r="W62" s="47">
        <v>1</v>
      </c>
      <c r="X62" s="48">
        <v>1</v>
      </c>
      <c r="Y62" s="48">
        <v>1</v>
      </c>
      <c r="Z62" s="48">
        <v>1</v>
      </c>
      <c r="AA62" s="48">
        <v>1</v>
      </c>
      <c r="AB62" s="48">
        <f t="shared" si="12"/>
        <v>4</v>
      </c>
      <c r="AC62" s="45"/>
      <c r="AD62" s="45"/>
      <c r="AE62" s="45"/>
      <c r="AF62" s="45"/>
      <c r="AG62" s="49" t="str">
        <f>IF(AD62="","",VLOOKUP(AD62,#REF!,3,FALSE))</f>
        <v/>
      </c>
      <c r="AH62" s="49"/>
      <c r="AI62" s="45">
        <f t="shared" ca="1" si="13"/>
        <v>-2023</v>
      </c>
      <c r="AJ62" s="45">
        <f t="shared" si="14"/>
        <v>0</v>
      </c>
      <c r="AK62" s="47">
        <v>1</v>
      </c>
      <c r="AL62" s="48">
        <v>1</v>
      </c>
      <c r="AM62" s="48">
        <v>1</v>
      </c>
      <c r="AN62" s="48">
        <v>1</v>
      </c>
      <c r="AO62" s="48">
        <v>1</v>
      </c>
      <c r="AP62" s="48">
        <f t="shared" si="15"/>
        <v>4</v>
      </c>
      <c r="AQ62" s="50" t="str">
        <f t="shared" si="16"/>
        <v/>
      </c>
      <c r="AR62" s="50" t="str">
        <f t="shared" si="16"/>
        <v/>
      </c>
      <c r="AS62" s="50" t="str">
        <f t="shared" si="16"/>
        <v/>
      </c>
      <c r="AT62" s="50" t="str">
        <f t="shared" si="16"/>
        <v/>
      </c>
      <c r="AU62" s="50" t="str">
        <f t="shared" si="16"/>
        <v/>
      </c>
      <c r="AV62" s="50" t="str">
        <f t="shared" si="16"/>
        <v/>
      </c>
      <c r="AW62" s="50" t="str">
        <f t="shared" si="16"/>
        <v/>
      </c>
      <c r="AX62" s="50" t="str">
        <f t="shared" si="16"/>
        <v/>
      </c>
      <c r="AY62" s="50" t="str">
        <f t="shared" si="16"/>
        <v/>
      </c>
      <c r="AZ62" s="50" t="str">
        <f t="shared" si="16"/>
        <v/>
      </c>
      <c r="BA62" s="50" t="str">
        <f t="shared" si="16"/>
        <v/>
      </c>
    </row>
    <row r="63" spans="1:53" x14ac:dyDescent="0.2">
      <c r="A63" s="42">
        <f t="shared" si="8"/>
        <v>53</v>
      </c>
      <c r="B63" s="43">
        <v>28</v>
      </c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5">
        <f>IF(K63="",1,VLOOKUP(_xlfn.CONCAT(L63:M63),Invoervelden!$C$105:$H$114,IF(N63=Invoervelden!$D$105,2,IF(N63=Invoervelden!$E$105,3,IF(N63=Invoervelden!$F$105,4,IF(N63=Invoervelden!$G$105,5,6))))))</f>
        <v>1</v>
      </c>
      <c r="Q63" s="46"/>
      <c r="R63" s="46"/>
      <c r="S63" s="46"/>
      <c r="T63" s="44"/>
      <c r="U63" s="44"/>
      <c r="V63" s="44"/>
      <c r="W63" s="47">
        <v>1</v>
      </c>
      <c r="X63" s="48">
        <v>1</v>
      </c>
      <c r="Y63" s="48">
        <v>1</v>
      </c>
      <c r="Z63" s="48">
        <v>1</v>
      </c>
      <c r="AA63" s="48">
        <v>1</v>
      </c>
      <c r="AB63" s="48">
        <f t="shared" si="12"/>
        <v>4</v>
      </c>
      <c r="AC63" s="45"/>
      <c r="AD63" s="45"/>
      <c r="AE63" s="45"/>
      <c r="AF63" s="45"/>
      <c r="AG63" s="49" t="str">
        <f>IF(AD63="","",VLOOKUP(AD63,#REF!,3,FALSE))</f>
        <v/>
      </c>
      <c r="AH63" s="49"/>
      <c r="AI63" s="45">
        <f t="shared" ca="1" si="13"/>
        <v>-2023</v>
      </c>
      <c r="AJ63" s="45">
        <f t="shared" si="14"/>
        <v>0</v>
      </c>
      <c r="AK63" s="47">
        <v>1</v>
      </c>
      <c r="AL63" s="48">
        <v>1</v>
      </c>
      <c r="AM63" s="48">
        <v>1</v>
      </c>
      <c r="AN63" s="48">
        <v>1</v>
      </c>
      <c r="AO63" s="48">
        <v>1</v>
      </c>
      <c r="AP63" s="48">
        <f t="shared" si="15"/>
        <v>4</v>
      </c>
      <c r="AQ63" s="50" t="str">
        <f t="shared" si="16"/>
        <v/>
      </c>
      <c r="AR63" s="50" t="str">
        <f t="shared" si="16"/>
        <v/>
      </c>
      <c r="AS63" s="50" t="str">
        <f t="shared" si="16"/>
        <v/>
      </c>
      <c r="AT63" s="50" t="str">
        <f t="shared" si="16"/>
        <v/>
      </c>
      <c r="AU63" s="50" t="str">
        <f t="shared" si="16"/>
        <v/>
      </c>
      <c r="AV63" s="50" t="str">
        <f t="shared" si="16"/>
        <v/>
      </c>
      <c r="AW63" s="50" t="str">
        <f t="shared" si="16"/>
        <v/>
      </c>
      <c r="AX63" s="50" t="str">
        <f t="shared" si="16"/>
        <v/>
      </c>
      <c r="AY63" s="50" t="str">
        <f t="shared" si="16"/>
        <v/>
      </c>
      <c r="AZ63" s="50" t="str">
        <f t="shared" si="16"/>
        <v/>
      </c>
      <c r="BA63" s="50" t="str">
        <f t="shared" si="16"/>
        <v/>
      </c>
    </row>
    <row r="64" spans="1:53" x14ac:dyDescent="0.2">
      <c r="A64" s="42">
        <f t="shared" si="8"/>
        <v>54</v>
      </c>
      <c r="B64" s="43">
        <v>29</v>
      </c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5">
        <f>IF(K64="",1,VLOOKUP(_xlfn.CONCAT(L64:M64),Invoervelden!$C$105:$H$114,IF(N64=Invoervelden!$D$105,2,IF(N64=Invoervelden!$E$105,3,IF(N64=Invoervelden!$F$105,4,IF(N64=Invoervelden!$G$105,5,6))))))</f>
        <v>1</v>
      </c>
      <c r="Q64" s="46"/>
      <c r="R64" s="46"/>
      <c r="S64" s="46"/>
      <c r="T64" s="44"/>
      <c r="U64" s="44"/>
      <c r="V64" s="44"/>
      <c r="W64" s="47">
        <v>1</v>
      </c>
      <c r="X64" s="48">
        <v>1</v>
      </c>
      <c r="Y64" s="48">
        <v>1</v>
      </c>
      <c r="Z64" s="48">
        <v>1</v>
      </c>
      <c r="AA64" s="48">
        <v>1</v>
      </c>
      <c r="AB64" s="48">
        <f t="shared" si="12"/>
        <v>4</v>
      </c>
      <c r="AC64" s="45"/>
      <c r="AD64" s="45"/>
      <c r="AE64" s="45"/>
      <c r="AF64" s="45"/>
      <c r="AG64" s="49" t="str">
        <f>IF(AD64="","",VLOOKUP(AD64,#REF!,3,FALSE))</f>
        <v/>
      </c>
      <c r="AH64" s="49"/>
      <c r="AI64" s="45">
        <f t="shared" ca="1" si="13"/>
        <v>-2023</v>
      </c>
      <c r="AJ64" s="45">
        <f t="shared" si="14"/>
        <v>0</v>
      </c>
      <c r="AK64" s="47">
        <v>1</v>
      </c>
      <c r="AL64" s="48">
        <v>1</v>
      </c>
      <c r="AM64" s="48">
        <v>1</v>
      </c>
      <c r="AN64" s="48">
        <v>1</v>
      </c>
      <c r="AO64" s="48">
        <v>1</v>
      </c>
      <c r="AP64" s="48">
        <f t="shared" si="15"/>
        <v>4</v>
      </c>
      <c r="AQ64" s="50" t="str">
        <f t="shared" si="16"/>
        <v/>
      </c>
      <c r="AR64" s="50" t="str">
        <f t="shared" si="16"/>
        <v/>
      </c>
      <c r="AS64" s="50" t="str">
        <f t="shared" si="16"/>
        <v/>
      </c>
      <c r="AT64" s="50" t="str">
        <f t="shared" si="16"/>
        <v/>
      </c>
      <c r="AU64" s="50" t="str">
        <f t="shared" si="16"/>
        <v/>
      </c>
      <c r="AV64" s="50" t="str">
        <f t="shared" si="16"/>
        <v/>
      </c>
      <c r="AW64" s="50" t="str">
        <f t="shared" si="16"/>
        <v/>
      </c>
      <c r="AX64" s="50" t="str">
        <f t="shared" si="16"/>
        <v/>
      </c>
      <c r="AY64" s="50" t="str">
        <f t="shared" si="16"/>
        <v/>
      </c>
      <c r="AZ64" s="50" t="str">
        <f t="shared" si="16"/>
        <v/>
      </c>
      <c r="BA64" s="50" t="str">
        <f t="shared" si="16"/>
        <v/>
      </c>
    </row>
    <row r="65" spans="1:53" x14ac:dyDescent="0.2">
      <c r="A65" s="42">
        <f t="shared" si="8"/>
        <v>55</v>
      </c>
      <c r="B65" s="43">
        <v>30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5">
        <f>IF(K65="",1,VLOOKUP(_xlfn.CONCAT(L65:M65),Invoervelden!$C$105:$H$114,IF(N65=Invoervelden!$D$105,2,IF(N65=Invoervelden!$E$105,3,IF(N65=Invoervelden!$F$105,4,IF(N65=Invoervelden!$G$105,5,6))))))</f>
        <v>1</v>
      </c>
      <c r="Q65" s="46"/>
      <c r="R65" s="46"/>
      <c r="S65" s="46"/>
      <c r="T65" s="44"/>
      <c r="U65" s="44"/>
      <c r="V65" s="44"/>
      <c r="W65" s="47">
        <v>1</v>
      </c>
      <c r="X65" s="48">
        <v>1</v>
      </c>
      <c r="Y65" s="48">
        <v>1</v>
      </c>
      <c r="Z65" s="48">
        <v>1</v>
      </c>
      <c r="AA65" s="48">
        <v>1</v>
      </c>
      <c r="AB65" s="48">
        <f t="shared" si="12"/>
        <v>4</v>
      </c>
      <c r="AC65" s="45"/>
      <c r="AD65" s="45"/>
      <c r="AE65" s="45"/>
      <c r="AF65" s="45"/>
      <c r="AG65" s="49" t="str">
        <f>IF(AD65="","",VLOOKUP(AD65,#REF!,3,FALSE))</f>
        <v/>
      </c>
      <c r="AH65" s="49"/>
      <c r="AI65" s="45">
        <f t="shared" ca="1" si="13"/>
        <v>-2023</v>
      </c>
      <c r="AJ65" s="45">
        <f t="shared" si="14"/>
        <v>0</v>
      </c>
      <c r="AK65" s="47">
        <v>1</v>
      </c>
      <c r="AL65" s="48">
        <v>1</v>
      </c>
      <c r="AM65" s="48">
        <v>1</v>
      </c>
      <c r="AN65" s="48">
        <v>1</v>
      </c>
      <c r="AO65" s="48">
        <v>1</v>
      </c>
      <c r="AP65" s="48">
        <f t="shared" si="15"/>
        <v>4</v>
      </c>
      <c r="AQ65" s="50" t="str">
        <f t="shared" si="16"/>
        <v/>
      </c>
      <c r="AR65" s="50" t="str">
        <f t="shared" si="16"/>
        <v/>
      </c>
      <c r="AS65" s="50" t="str">
        <f t="shared" si="16"/>
        <v/>
      </c>
      <c r="AT65" s="50" t="str">
        <f t="shared" si="16"/>
        <v/>
      </c>
      <c r="AU65" s="50" t="str">
        <f t="shared" si="16"/>
        <v/>
      </c>
      <c r="AV65" s="50" t="str">
        <f t="shared" si="16"/>
        <v/>
      </c>
      <c r="AW65" s="50" t="str">
        <f t="shared" si="16"/>
        <v/>
      </c>
      <c r="AX65" s="50" t="str">
        <f t="shared" si="16"/>
        <v/>
      </c>
      <c r="AY65" s="50" t="str">
        <f t="shared" si="16"/>
        <v/>
      </c>
      <c r="AZ65" s="50" t="str">
        <f t="shared" si="16"/>
        <v/>
      </c>
      <c r="BA65" s="50" t="str">
        <f t="shared" si="16"/>
        <v/>
      </c>
    </row>
    <row r="66" spans="1:53" x14ac:dyDescent="0.2">
      <c r="A66" s="42">
        <f t="shared" si="8"/>
        <v>56</v>
      </c>
      <c r="B66" s="43">
        <v>31</v>
      </c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5">
        <f>IF(K66="",1,VLOOKUP(_xlfn.CONCAT(L66:M66),Invoervelden!$C$105:$H$114,IF(N66=Invoervelden!$D$105,2,IF(N66=Invoervelden!$E$105,3,IF(N66=Invoervelden!$F$105,4,IF(N66=Invoervelden!$G$105,5,6))))))</f>
        <v>1</v>
      </c>
      <c r="Q66" s="46"/>
      <c r="R66" s="46"/>
      <c r="S66" s="46"/>
      <c r="T66" s="44"/>
      <c r="U66" s="44"/>
      <c r="V66" s="44"/>
      <c r="W66" s="47">
        <v>1</v>
      </c>
      <c r="X66" s="48">
        <v>1</v>
      </c>
      <c r="Y66" s="48">
        <v>1</v>
      </c>
      <c r="Z66" s="48">
        <v>1</v>
      </c>
      <c r="AA66" s="48">
        <v>1</v>
      </c>
      <c r="AB66" s="48">
        <f t="shared" si="12"/>
        <v>4</v>
      </c>
      <c r="AC66" s="45"/>
      <c r="AD66" s="45"/>
      <c r="AE66" s="45"/>
      <c r="AF66" s="45"/>
      <c r="AG66" s="49" t="str">
        <f>IF(AD66="","",VLOOKUP(AD66,#REF!,3,FALSE))</f>
        <v/>
      </c>
      <c r="AH66" s="49"/>
      <c r="AI66" s="45">
        <f t="shared" ca="1" si="13"/>
        <v>-2023</v>
      </c>
      <c r="AJ66" s="45">
        <f t="shared" si="14"/>
        <v>0</v>
      </c>
      <c r="AK66" s="47">
        <v>1</v>
      </c>
      <c r="AL66" s="48">
        <v>1</v>
      </c>
      <c r="AM66" s="48">
        <v>1</v>
      </c>
      <c r="AN66" s="48">
        <v>1</v>
      </c>
      <c r="AO66" s="48">
        <v>1</v>
      </c>
      <c r="AP66" s="48">
        <f t="shared" si="15"/>
        <v>4</v>
      </c>
      <c r="AQ66" s="50" t="str">
        <f t="shared" si="16"/>
        <v/>
      </c>
      <c r="AR66" s="50" t="str">
        <f t="shared" si="16"/>
        <v/>
      </c>
      <c r="AS66" s="50" t="str">
        <f t="shared" si="16"/>
        <v/>
      </c>
      <c r="AT66" s="50" t="str">
        <f t="shared" si="16"/>
        <v/>
      </c>
      <c r="AU66" s="50" t="str">
        <f t="shared" si="16"/>
        <v/>
      </c>
      <c r="AV66" s="50" t="str">
        <f t="shared" si="16"/>
        <v/>
      </c>
      <c r="AW66" s="50" t="str">
        <f t="shared" si="16"/>
        <v/>
      </c>
      <c r="AX66" s="50" t="str">
        <f t="shared" si="16"/>
        <v/>
      </c>
      <c r="AY66" s="50" t="str">
        <f t="shared" si="16"/>
        <v/>
      </c>
      <c r="AZ66" s="50" t="str">
        <f t="shared" si="16"/>
        <v/>
      </c>
      <c r="BA66" s="50" t="str">
        <f t="shared" si="16"/>
        <v/>
      </c>
    </row>
    <row r="67" spans="1:53" x14ac:dyDescent="0.2">
      <c r="A67" s="42">
        <f t="shared" si="8"/>
        <v>57</v>
      </c>
      <c r="B67" s="43">
        <v>32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5">
        <f>IF(K67="",1,VLOOKUP(_xlfn.CONCAT(L67:M67),Invoervelden!$C$105:$H$114,IF(N67=Invoervelden!$D$105,2,IF(N67=Invoervelden!$E$105,3,IF(N67=Invoervelden!$F$105,4,IF(N67=Invoervelden!$G$105,5,6))))))</f>
        <v>1</v>
      </c>
      <c r="Q67" s="46"/>
      <c r="R67" s="46"/>
      <c r="S67" s="46"/>
      <c r="T67" s="44"/>
      <c r="U67" s="44"/>
      <c r="V67" s="44"/>
      <c r="W67" s="47">
        <v>1</v>
      </c>
      <c r="X67" s="48">
        <v>1</v>
      </c>
      <c r="Y67" s="48">
        <v>1</v>
      </c>
      <c r="Z67" s="48">
        <v>1</v>
      </c>
      <c r="AA67" s="48">
        <v>1</v>
      </c>
      <c r="AB67" s="48">
        <f t="shared" si="12"/>
        <v>4</v>
      </c>
      <c r="AC67" s="45"/>
      <c r="AD67" s="45"/>
      <c r="AE67" s="45"/>
      <c r="AF67" s="45"/>
      <c r="AG67" s="49" t="str">
        <f>IF(AD67="","",VLOOKUP(AD67,#REF!,3,FALSE))</f>
        <v/>
      </c>
      <c r="AH67" s="49"/>
      <c r="AI67" s="45">
        <f t="shared" ca="1" si="13"/>
        <v>-2023</v>
      </c>
      <c r="AJ67" s="45">
        <f t="shared" si="14"/>
        <v>0</v>
      </c>
      <c r="AK67" s="47">
        <v>1</v>
      </c>
      <c r="AL67" s="48">
        <v>1</v>
      </c>
      <c r="AM67" s="48">
        <v>1</v>
      </c>
      <c r="AN67" s="48">
        <v>1</v>
      </c>
      <c r="AO67" s="48">
        <v>1</v>
      </c>
      <c r="AP67" s="48">
        <f t="shared" si="15"/>
        <v>4</v>
      </c>
      <c r="AQ67" s="50" t="str">
        <f t="shared" si="16"/>
        <v/>
      </c>
      <c r="AR67" s="50" t="str">
        <f t="shared" si="16"/>
        <v/>
      </c>
      <c r="AS67" s="50" t="str">
        <f t="shared" si="16"/>
        <v/>
      </c>
      <c r="AT67" s="50" t="str">
        <f t="shared" si="16"/>
        <v/>
      </c>
      <c r="AU67" s="50" t="str">
        <f t="shared" si="16"/>
        <v/>
      </c>
      <c r="AV67" s="50" t="str">
        <f t="shared" si="16"/>
        <v/>
      </c>
      <c r="AW67" s="50" t="str">
        <f t="shared" si="16"/>
        <v/>
      </c>
      <c r="AX67" s="50" t="str">
        <f t="shared" si="16"/>
        <v/>
      </c>
      <c r="AY67" s="50" t="str">
        <f t="shared" si="16"/>
        <v/>
      </c>
      <c r="AZ67" s="50" t="str">
        <f t="shared" si="16"/>
        <v/>
      </c>
      <c r="BA67" s="50" t="str">
        <f t="shared" si="16"/>
        <v/>
      </c>
    </row>
    <row r="68" spans="1:53" x14ac:dyDescent="0.2">
      <c r="A68" s="42">
        <f t="shared" si="8"/>
        <v>58</v>
      </c>
      <c r="B68" s="43">
        <v>33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5">
        <f>IF(K68="",1,VLOOKUP(_xlfn.CONCAT(L68:M68),Invoervelden!$C$105:$H$114,IF(N68=Invoervelden!$D$105,2,IF(N68=Invoervelden!$E$105,3,IF(N68=Invoervelden!$F$105,4,IF(N68=Invoervelden!$G$105,5,6))))))</f>
        <v>1</v>
      </c>
      <c r="Q68" s="46"/>
      <c r="R68" s="46"/>
      <c r="S68" s="46"/>
      <c r="T68" s="44"/>
      <c r="U68" s="44"/>
      <c r="V68" s="44"/>
      <c r="W68" s="47">
        <v>1</v>
      </c>
      <c r="X68" s="48">
        <v>1</v>
      </c>
      <c r="Y68" s="48">
        <v>1</v>
      </c>
      <c r="Z68" s="48">
        <v>1</v>
      </c>
      <c r="AA68" s="48">
        <v>1</v>
      </c>
      <c r="AB68" s="48">
        <f t="shared" si="12"/>
        <v>4</v>
      </c>
      <c r="AC68" s="45"/>
      <c r="AD68" s="45"/>
      <c r="AE68" s="45"/>
      <c r="AF68" s="45"/>
      <c r="AG68" s="49" t="str">
        <f>IF(AD68="","",VLOOKUP(AD68,#REF!,3,FALSE))</f>
        <v/>
      </c>
      <c r="AH68" s="49"/>
      <c r="AI68" s="45">
        <f t="shared" ca="1" si="13"/>
        <v>-2023</v>
      </c>
      <c r="AJ68" s="45">
        <f t="shared" si="14"/>
        <v>0</v>
      </c>
      <c r="AK68" s="47">
        <v>1</v>
      </c>
      <c r="AL68" s="48">
        <v>1</v>
      </c>
      <c r="AM68" s="48">
        <v>1</v>
      </c>
      <c r="AN68" s="48">
        <v>1</v>
      </c>
      <c r="AO68" s="48">
        <v>1</v>
      </c>
      <c r="AP68" s="48">
        <f t="shared" si="15"/>
        <v>4</v>
      </c>
      <c r="AQ68" s="50" t="str">
        <f t="shared" si="16"/>
        <v/>
      </c>
      <c r="AR68" s="50" t="str">
        <f t="shared" si="16"/>
        <v/>
      </c>
      <c r="AS68" s="50" t="str">
        <f t="shared" si="16"/>
        <v/>
      </c>
      <c r="AT68" s="50" t="str">
        <f t="shared" si="16"/>
        <v/>
      </c>
      <c r="AU68" s="50" t="str">
        <f t="shared" si="16"/>
        <v/>
      </c>
      <c r="AV68" s="50" t="str">
        <f t="shared" si="16"/>
        <v/>
      </c>
      <c r="AW68" s="50" t="str">
        <f t="shared" si="16"/>
        <v/>
      </c>
      <c r="AX68" s="50" t="str">
        <f t="shared" si="16"/>
        <v/>
      </c>
      <c r="AY68" s="50" t="str">
        <f t="shared" si="16"/>
        <v/>
      </c>
      <c r="AZ68" s="50" t="str">
        <f t="shared" si="16"/>
        <v/>
      </c>
      <c r="BA68" s="50" t="str">
        <f t="shared" si="16"/>
        <v/>
      </c>
    </row>
    <row r="69" spans="1:53" x14ac:dyDescent="0.2">
      <c r="A69" s="42">
        <f t="shared" si="8"/>
        <v>59</v>
      </c>
      <c r="B69" s="43">
        <v>34</v>
      </c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5">
        <f>IF(K69="",1,VLOOKUP(_xlfn.CONCAT(L69:M69),Invoervelden!$C$105:$H$114,IF(N69=Invoervelden!$D$105,2,IF(N69=Invoervelden!$E$105,3,IF(N69=Invoervelden!$F$105,4,IF(N69=Invoervelden!$G$105,5,6))))))</f>
        <v>1</v>
      </c>
      <c r="Q69" s="46"/>
      <c r="R69" s="46"/>
      <c r="S69" s="46"/>
      <c r="T69" s="44"/>
      <c r="U69" s="44"/>
      <c r="V69" s="44"/>
      <c r="W69" s="47">
        <v>1</v>
      </c>
      <c r="X69" s="48">
        <v>1</v>
      </c>
      <c r="Y69" s="48">
        <v>1</v>
      </c>
      <c r="Z69" s="48">
        <v>1</v>
      </c>
      <c r="AA69" s="48">
        <v>1</v>
      </c>
      <c r="AB69" s="48">
        <f t="shared" si="12"/>
        <v>4</v>
      </c>
      <c r="AC69" s="45"/>
      <c r="AD69" s="45"/>
      <c r="AE69" s="45"/>
      <c r="AF69" s="45"/>
      <c r="AG69" s="49" t="str">
        <f>IF(AD69="","",VLOOKUP(AD69,#REF!,3,FALSE))</f>
        <v/>
      </c>
      <c r="AH69" s="49"/>
      <c r="AI69" s="45">
        <f t="shared" ca="1" si="13"/>
        <v>-2023</v>
      </c>
      <c r="AJ69" s="45">
        <f t="shared" si="14"/>
        <v>0</v>
      </c>
      <c r="AK69" s="47">
        <v>1</v>
      </c>
      <c r="AL69" s="48">
        <v>1</v>
      </c>
      <c r="AM69" s="48">
        <v>1</v>
      </c>
      <c r="AN69" s="48">
        <v>1</v>
      </c>
      <c r="AO69" s="48">
        <v>1</v>
      </c>
      <c r="AP69" s="48">
        <f t="shared" si="15"/>
        <v>4</v>
      </c>
      <c r="AQ69" s="50" t="str">
        <f t="shared" si="16"/>
        <v/>
      </c>
      <c r="AR69" s="50" t="str">
        <f t="shared" si="16"/>
        <v/>
      </c>
      <c r="AS69" s="50" t="str">
        <f t="shared" si="16"/>
        <v/>
      </c>
      <c r="AT69" s="50" t="str">
        <f t="shared" si="16"/>
        <v/>
      </c>
      <c r="AU69" s="50" t="str">
        <f t="shared" si="16"/>
        <v/>
      </c>
      <c r="AV69" s="50" t="str">
        <f t="shared" si="16"/>
        <v/>
      </c>
      <c r="AW69" s="50" t="str">
        <f t="shared" si="16"/>
        <v/>
      </c>
      <c r="AX69" s="50" t="str">
        <f t="shared" si="16"/>
        <v/>
      </c>
      <c r="AY69" s="50" t="str">
        <f t="shared" si="16"/>
        <v/>
      </c>
      <c r="AZ69" s="50" t="str">
        <f t="shared" si="16"/>
        <v/>
      </c>
      <c r="BA69" s="50" t="str">
        <f t="shared" si="16"/>
        <v/>
      </c>
    </row>
    <row r="70" spans="1:53" x14ac:dyDescent="0.2">
      <c r="A70" s="42">
        <f t="shared" si="8"/>
        <v>60</v>
      </c>
      <c r="B70" s="43">
        <v>35</v>
      </c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5">
        <f>IF(K70="",1,VLOOKUP(_xlfn.CONCAT(L70:M70),Invoervelden!$C$105:$H$114,IF(N70=Invoervelden!$D$105,2,IF(N70=Invoervelden!$E$105,3,IF(N70=Invoervelden!$F$105,4,IF(N70=Invoervelden!$G$105,5,6))))))</f>
        <v>1</v>
      </c>
      <c r="Q70" s="46"/>
      <c r="R70" s="46"/>
      <c r="S70" s="46"/>
      <c r="T70" s="44"/>
      <c r="U70" s="44"/>
      <c r="V70" s="44"/>
      <c r="W70" s="47">
        <v>1</v>
      </c>
      <c r="X70" s="48">
        <v>1</v>
      </c>
      <c r="Y70" s="48">
        <v>1</v>
      </c>
      <c r="Z70" s="48">
        <v>1</v>
      </c>
      <c r="AA70" s="48">
        <v>1</v>
      </c>
      <c r="AB70" s="48">
        <f t="shared" si="12"/>
        <v>4</v>
      </c>
      <c r="AC70" s="45"/>
      <c r="AD70" s="45"/>
      <c r="AE70" s="45"/>
      <c r="AF70" s="45"/>
      <c r="AG70" s="49" t="str">
        <f>IF(AD70="","",VLOOKUP(AD70,#REF!,3,FALSE))</f>
        <v/>
      </c>
      <c r="AH70" s="49"/>
      <c r="AI70" s="45">
        <f t="shared" ca="1" si="13"/>
        <v>-2023</v>
      </c>
      <c r="AJ70" s="45">
        <f t="shared" si="14"/>
        <v>0</v>
      </c>
      <c r="AK70" s="47">
        <v>1</v>
      </c>
      <c r="AL70" s="48">
        <v>1</v>
      </c>
      <c r="AM70" s="48">
        <v>1</v>
      </c>
      <c r="AN70" s="48">
        <v>1</v>
      </c>
      <c r="AO70" s="48">
        <v>1</v>
      </c>
      <c r="AP70" s="48">
        <f t="shared" si="15"/>
        <v>4</v>
      </c>
      <c r="AQ70" s="50" t="str">
        <f t="shared" si="16"/>
        <v/>
      </c>
      <c r="AR70" s="50" t="str">
        <f t="shared" si="16"/>
        <v/>
      </c>
      <c r="AS70" s="50" t="str">
        <f t="shared" si="16"/>
        <v/>
      </c>
      <c r="AT70" s="50" t="str">
        <f t="shared" si="16"/>
        <v/>
      </c>
      <c r="AU70" s="50" t="str">
        <f t="shared" si="16"/>
        <v/>
      </c>
      <c r="AV70" s="50" t="str">
        <f t="shared" si="16"/>
        <v/>
      </c>
      <c r="AW70" s="50" t="str">
        <f t="shared" si="16"/>
        <v/>
      </c>
      <c r="AX70" s="50" t="str">
        <f t="shared" si="16"/>
        <v/>
      </c>
      <c r="AY70" s="50" t="str">
        <f t="shared" si="16"/>
        <v/>
      </c>
      <c r="AZ70" s="50" t="str">
        <f t="shared" si="16"/>
        <v/>
      </c>
      <c r="BA70" s="50" t="str">
        <f t="shared" si="16"/>
        <v/>
      </c>
    </row>
    <row r="71" spans="1:53" x14ac:dyDescent="0.2">
      <c r="A71" s="42">
        <f t="shared" si="8"/>
        <v>61</v>
      </c>
      <c r="B71" s="43">
        <v>36</v>
      </c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5">
        <f>IF(K71="",1,VLOOKUP(_xlfn.CONCAT(L71:M71),Invoervelden!$C$105:$H$114,IF(N71=Invoervelden!$D$105,2,IF(N71=Invoervelden!$E$105,3,IF(N71=Invoervelden!$F$105,4,IF(N71=Invoervelden!$G$105,5,6))))))</f>
        <v>1</v>
      </c>
      <c r="Q71" s="46"/>
      <c r="R71" s="46"/>
      <c r="S71" s="46"/>
      <c r="T71" s="44"/>
      <c r="U71" s="44"/>
      <c r="V71" s="44"/>
      <c r="W71" s="47">
        <v>1</v>
      </c>
      <c r="X71" s="48">
        <v>1</v>
      </c>
      <c r="Y71" s="48">
        <v>1</v>
      </c>
      <c r="Z71" s="48">
        <v>1</v>
      </c>
      <c r="AA71" s="48">
        <v>1</v>
      </c>
      <c r="AB71" s="48">
        <f t="shared" si="12"/>
        <v>4</v>
      </c>
      <c r="AC71" s="45"/>
      <c r="AD71" s="45"/>
      <c r="AE71" s="45"/>
      <c r="AF71" s="45"/>
      <c r="AG71" s="49" t="str">
        <f>IF(AD71="","",VLOOKUP(AD71,#REF!,3,FALSE))</f>
        <v/>
      </c>
      <c r="AH71" s="49"/>
      <c r="AI71" s="45">
        <f t="shared" ca="1" si="13"/>
        <v>-2023</v>
      </c>
      <c r="AJ71" s="45">
        <f t="shared" si="14"/>
        <v>0</v>
      </c>
      <c r="AK71" s="47">
        <v>1</v>
      </c>
      <c r="AL71" s="48">
        <v>1</v>
      </c>
      <c r="AM71" s="48">
        <v>1</v>
      </c>
      <c r="AN71" s="48">
        <v>1</v>
      </c>
      <c r="AO71" s="48">
        <v>1</v>
      </c>
      <c r="AP71" s="48">
        <f t="shared" si="15"/>
        <v>4</v>
      </c>
      <c r="AQ71" s="50" t="str">
        <f t="shared" si="16"/>
        <v/>
      </c>
      <c r="AR71" s="50" t="str">
        <f t="shared" si="16"/>
        <v/>
      </c>
      <c r="AS71" s="50" t="str">
        <f t="shared" si="16"/>
        <v/>
      </c>
      <c r="AT71" s="50" t="str">
        <f t="shared" si="16"/>
        <v/>
      </c>
      <c r="AU71" s="50" t="str">
        <f t="shared" si="16"/>
        <v/>
      </c>
      <c r="AV71" s="50" t="str">
        <f t="shared" si="16"/>
        <v/>
      </c>
      <c r="AW71" s="50" t="str">
        <f t="shared" si="16"/>
        <v/>
      </c>
      <c r="AX71" s="50" t="str">
        <f t="shared" si="16"/>
        <v/>
      </c>
      <c r="AY71" s="50" t="str">
        <f t="shared" si="16"/>
        <v/>
      </c>
      <c r="AZ71" s="50" t="str">
        <f t="shared" si="16"/>
        <v/>
      </c>
      <c r="BA71" s="50" t="str">
        <f t="shared" si="16"/>
        <v/>
      </c>
    </row>
    <row r="72" spans="1:53" x14ac:dyDescent="0.2">
      <c r="A72" s="42">
        <f t="shared" si="8"/>
        <v>62</v>
      </c>
      <c r="B72" s="43">
        <v>37</v>
      </c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5">
        <f>IF(K72="",1,VLOOKUP(_xlfn.CONCAT(L72:M72),Invoervelden!$C$105:$H$114,IF(N72=Invoervelden!$D$105,2,IF(N72=Invoervelden!$E$105,3,IF(N72=Invoervelden!$F$105,4,IF(N72=Invoervelden!$G$105,5,6))))))</f>
        <v>1</v>
      </c>
      <c r="Q72" s="46"/>
      <c r="R72" s="46"/>
      <c r="S72" s="46"/>
      <c r="T72" s="44"/>
      <c r="U72" s="44"/>
      <c r="V72" s="44"/>
      <c r="W72" s="47">
        <v>1</v>
      </c>
      <c r="X72" s="48">
        <v>1</v>
      </c>
      <c r="Y72" s="48">
        <v>1</v>
      </c>
      <c r="Z72" s="48">
        <v>1</v>
      </c>
      <c r="AA72" s="48">
        <v>1</v>
      </c>
      <c r="AB72" s="48">
        <f t="shared" si="12"/>
        <v>4</v>
      </c>
      <c r="AC72" s="45"/>
      <c r="AD72" s="45"/>
      <c r="AE72" s="45"/>
      <c r="AF72" s="45"/>
      <c r="AG72" s="49" t="str">
        <f>IF(AD72="","",VLOOKUP(AD72,#REF!,3,FALSE))</f>
        <v/>
      </c>
      <c r="AH72" s="49"/>
      <c r="AI72" s="45">
        <f t="shared" ca="1" si="13"/>
        <v>-2023</v>
      </c>
      <c r="AJ72" s="45">
        <f t="shared" si="14"/>
        <v>0</v>
      </c>
      <c r="AK72" s="47">
        <v>1</v>
      </c>
      <c r="AL72" s="48">
        <v>1</v>
      </c>
      <c r="AM72" s="48">
        <v>1</v>
      </c>
      <c r="AN72" s="48">
        <v>1</v>
      </c>
      <c r="AO72" s="48">
        <v>1</v>
      </c>
      <c r="AP72" s="48">
        <f t="shared" si="15"/>
        <v>4</v>
      </c>
      <c r="AQ72" s="50" t="str">
        <f t="shared" si="16"/>
        <v/>
      </c>
      <c r="AR72" s="50" t="str">
        <f t="shared" si="16"/>
        <v/>
      </c>
      <c r="AS72" s="50" t="str">
        <f t="shared" si="16"/>
        <v/>
      </c>
      <c r="AT72" s="50" t="str">
        <f t="shared" si="16"/>
        <v/>
      </c>
      <c r="AU72" s="50" t="str">
        <f t="shared" si="16"/>
        <v/>
      </c>
      <c r="AV72" s="50" t="str">
        <f t="shared" si="16"/>
        <v/>
      </c>
      <c r="AW72" s="50" t="str">
        <f t="shared" si="16"/>
        <v/>
      </c>
      <c r="AX72" s="50" t="str">
        <f t="shared" si="16"/>
        <v/>
      </c>
      <c r="AY72" s="50" t="str">
        <f t="shared" si="16"/>
        <v/>
      </c>
      <c r="AZ72" s="50" t="str">
        <f t="shared" si="16"/>
        <v/>
      </c>
      <c r="BA72" s="50" t="str">
        <f t="shared" ref="AR72:BA80" si="17">IF($AE72=BA$8,$AG72,"")</f>
        <v/>
      </c>
    </row>
    <row r="73" spans="1:53" x14ac:dyDescent="0.2">
      <c r="A73" s="42">
        <f t="shared" si="8"/>
        <v>63</v>
      </c>
      <c r="B73" s="43">
        <v>38</v>
      </c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5">
        <f>IF(K73="",1,VLOOKUP(_xlfn.CONCAT(L73:M73),Invoervelden!$C$105:$H$114,IF(N73=Invoervelden!$D$105,2,IF(N73=Invoervelden!$E$105,3,IF(N73=Invoervelden!$F$105,4,IF(N73=Invoervelden!$G$105,5,6))))))</f>
        <v>1</v>
      </c>
      <c r="Q73" s="46"/>
      <c r="R73" s="46"/>
      <c r="S73" s="46"/>
      <c r="T73" s="44"/>
      <c r="U73" s="44"/>
      <c r="V73" s="44"/>
      <c r="W73" s="47">
        <v>1</v>
      </c>
      <c r="X73" s="48">
        <v>1</v>
      </c>
      <c r="Y73" s="48">
        <v>1</v>
      </c>
      <c r="Z73" s="48">
        <v>1</v>
      </c>
      <c r="AA73" s="48">
        <v>1</v>
      </c>
      <c r="AB73" s="48">
        <f t="shared" si="12"/>
        <v>4</v>
      </c>
      <c r="AC73" s="45"/>
      <c r="AD73" s="45"/>
      <c r="AE73" s="45"/>
      <c r="AF73" s="45"/>
      <c r="AG73" s="49" t="str">
        <f>IF(AD73="","",VLOOKUP(AD73,#REF!,3,FALSE))</f>
        <v/>
      </c>
      <c r="AH73" s="49"/>
      <c r="AI73" s="45">
        <f t="shared" ca="1" si="13"/>
        <v>-2023</v>
      </c>
      <c r="AJ73" s="45">
        <f t="shared" si="14"/>
        <v>0</v>
      </c>
      <c r="AK73" s="47">
        <v>1</v>
      </c>
      <c r="AL73" s="48">
        <v>1</v>
      </c>
      <c r="AM73" s="48">
        <v>1</v>
      </c>
      <c r="AN73" s="48">
        <v>1</v>
      </c>
      <c r="AO73" s="48">
        <v>1</v>
      </c>
      <c r="AP73" s="48">
        <f t="shared" si="15"/>
        <v>4</v>
      </c>
      <c r="AQ73" s="50" t="str">
        <f t="shared" ref="AQ73:AQ80" si="18">IF($AE73=AQ$8,$AG73,"")</f>
        <v/>
      </c>
      <c r="AR73" s="50" t="str">
        <f t="shared" si="17"/>
        <v/>
      </c>
      <c r="AS73" s="50" t="str">
        <f t="shared" si="17"/>
        <v/>
      </c>
      <c r="AT73" s="50" t="str">
        <f t="shared" si="17"/>
        <v/>
      </c>
      <c r="AU73" s="50" t="str">
        <f t="shared" si="17"/>
        <v/>
      </c>
      <c r="AV73" s="50" t="str">
        <f t="shared" si="17"/>
        <v/>
      </c>
      <c r="AW73" s="50" t="str">
        <f t="shared" si="17"/>
        <v/>
      </c>
      <c r="AX73" s="50" t="str">
        <f t="shared" si="17"/>
        <v/>
      </c>
      <c r="AY73" s="50" t="str">
        <f t="shared" si="17"/>
        <v/>
      </c>
      <c r="AZ73" s="50" t="str">
        <f t="shared" si="17"/>
        <v/>
      </c>
      <c r="BA73" s="50" t="str">
        <f t="shared" si="17"/>
        <v/>
      </c>
    </row>
    <row r="74" spans="1:53" x14ac:dyDescent="0.2">
      <c r="A74" s="42">
        <f t="shared" si="8"/>
        <v>64</v>
      </c>
      <c r="B74" s="43">
        <v>39</v>
      </c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5">
        <f>IF(K74="",1,VLOOKUP(_xlfn.CONCAT(L74:M74),Invoervelden!$C$105:$H$114,IF(N74=Invoervelden!$D$105,2,IF(N74=Invoervelden!$E$105,3,IF(N74=Invoervelden!$F$105,4,IF(N74=Invoervelden!$G$105,5,6))))))</f>
        <v>1</v>
      </c>
      <c r="Q74" s="46"/>
      <c r="R74" s="46"/>
      <c r="S74" s="46"/>
      <c r="T74" s="44"/>
      <c r="U74" s="44"/>
      <c r="V74" s="44"/>
      <c r="W74" s="47">
        <v>1</v>
      </c>
      <c r="X74" s="48">
        <v>1</v>
      </c>
      <c r="Y74" s="48">
        <v>1</v>
      </c>
      <c r="Z74" s="48">
        <v>1</v>
      </c>
      <c r="AA74" s="48">
        <v>1</v>
      </c>
      <c r="AB74" s="48">
        <f t="shared" si="12"/>
        <v>4</v>
      </c>
      <c r="AC74" s="45"/>
      <c r="AD74" s="45"/>
      <c r="AE74" s="45"/>
      <c r="AF74" s="45"/>
      <c r="AG74" s="49" t="str">
        <f>IF(AD74="","",VLOOKUP(AD74,#REF!,3,FALSE))</f>
        <v/>
      </c>
      <c r="AH74" s="49"/>
      <c r="AI74" s="45">
        <f t="shared" ca="1" si="13"/>
        <v>-2023</v>
      </c>
      <c r="AJ74" s="45">
        <f t="shared" si="14"/>
        <v>0</v>
      </c>
      <c r="AK74" s="47">
        <v>1</v>
      </c>
      <c r="AL74" s="48">
        <v>1</v>
      </c>
      <c r="AM74" s="48">
        <v>1</v>
      </c>
      <c r="AN74" s="48">
        <v>1</v>
      </c>
      <c r="AO74" s="48">
        <v>1</v>
      </c>
      <c r="AP74" s="48">
        <f t="shared" si="15"/>
        <v>4</v>
      </c>
      <c r="AQ74" s="50" t="str">
        <f t="shared" si="18"/>
        <v/>
      </c>
      <c r="AR74" s="50" t="str">
        <f t="shared" si="17"/>
        <v/>
      </c>
      <c r="AS74" s="50" t="str">
        <f t="shared" si="17"/>
        <v/>
      </c>
      <c r="AT74" s="50" t="str">
        <f t="shared" si="17"/>
        <v/>
      </c>
      <c r="AU74" s="50" t="str">
        <f t="shared" si="17"/>
        <v/>
      </c>
      <c r="AV74" s="50" t="str">
        <f t="shared" si="17"/>
        <v/>
      </c>
      <c r="AW74" s="50" t="str">
        <f t="shared" si="17"/>
        <v/>
      </c>
      <c r="AX74" s="50" t="str">
        <f t="shared" si="17"/>
        <v/>
      </c>
      <c r="AY74" s="50" t="str">
        <f t="shared" si="17"/>
        <v/>
      </c>
      <c r="AZ74" s="50" t="str">
        <f t="shared" si="17"/>
        <v/>
      </c>
      <c r="BA74" s="50" t="str">
        <f t="shared" si="17"/>
        <v/>
      </c>
    </row>
    <row r="75" spans="1:53" x14ac:dyDescent="0.2">
      <c r="A75" s="42">
        <f t="shared" si="8"/>
        <v>65</v>
      </c>
      <c r="B75" s="43">
        <v>40</v>
      </c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5">
        <f>IF(K75="",1,VLOOKUP(_xlfn.CONCAT(L75:M75),Invoervelden!$C$105:$H$114,IF(N75=Invoervelden!$D$105,2,IF(N75=Invoervelden!$E$105,3,IF(N75=Invoervelden!$F$105,4,IF(N75=Invoervelden!$G$105,5,6))))))</f>
        <v>1</v>
      </c>
      <c r="Q75" s="46"/>
      <c r="R75" s="46"/>
      <c r="S75" s="46"/>
      <c r="T75" s="44"/>
      <c r="U75" s="44"/>
      <c r="V75" s="44"/>
      <c r="W75" s="47">
        <v>1</v>
      </c>
      <c r="X75" s="48">
        <v>1</v>
      </c>
      <c r="Y75" s="48">
        <v>1</v>
      </c>
      <c r="Z75" s="48">
        <v>1</v>
      </c>
      <c r="AA75" s="48">
        <v>1</v>
      </c>
      <c r="AB75" s="48">
        <f t="shared" si="12"/>
        <v>4</v>
      </c>
      <c r="AC75" s="45"/>
      <c r="AD75" s="45"/>
      <c r="AE75" s="45"/>
      <c r="AF75" s="45"/>
      <c r="AG75" s="49" t="str">
        <f>IF(AD75="","",VLOOKUP(AD75,#REF!,3,FALSE))</f>
        <v/>
      </c>
      <c r="AH75" s="49"/>
      <c r="AI75" s="45">
        <f t="shared" ca="1" si="13"/>
        <v>-2023</v>
      </c>
      <c r="AJ75" s="45">
        <f t="shared" si="14"/>
        <v>0</v>
      </c>
      <c r="AK75" s="47">
        <v>1</v>
      </c>
      <c r="AL75" s="48">
        <v>1</v>
      </c>
      <c r="AM75" s="48">
        <v>1</v>
      </c>
      <c r="AN75" s="48">
        <v>1</v>
      </c>
      <c r="AO75" s="48">
        <v>1</v>
      </c>
      <c r="AP75" s="48">
        <f t="shared" si="15"/>
        <v>4</v>
      </c>
      <c r="AQ75" s="50" t="str">
        <f t="shared" si="18"/>
        <v/>
      </c>
      <c r="AR75" s="50" t="str">
        <f t="shared" si="17"/>
        <v/>
      </c>
      <c r="AS75" s="50" t="str">
        <f t="shared" si="17"/>
        <v/>
      </c>
      <c r="AT75" s="50" t="str">
        <f t="shared" si="17"/>
        <v/>
      </c>
      <c r="AU75" s="50" t="str">
        <f t="shared" si="17"/>
        <v/>
      </c>
      <c r="AV75" s="50" t="str">
        <f t="shared" si="17"/>
        <v/>
      </c>
      <c r="AW75" s="50" t="str">
        <f t="shared" si="17"/>
        <v/>
      </c>
      <c r="AX75" s="50" t="str">
        <f t="shared" si="17"/>
        <v/>
      </c>
      <c r="AY75" s="50" t="str">
        <f t="shared" si="17"/>
        <v/>
      </c>
      <c r="AZ75" s="50" t="str">
        <f t="shared" si="17"/>
        <v/>
      </c>
      <c r="BA75" s="50" t="str">
        <f t="shared" si="17"/>
        <v/>
      </c>
    </row>
    <row r="76" spans="1:53" x14ac:dyDescent="0.2">
      <c r="A76" s="42">
        <f t="shared" si="8"/>
        <v>66</v>
      </c>
      <c r="B76" s="43">
        <v>41</v>
      </c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5">
        <f>IF(K76="",1,VLOOKUP(_xlfn.CONCAT(L76:M76),Invoervelden!$C$105:$H$114,IF(N76=Invoervelden!$D$105,2,IF(N76=Invoervelden!$E$105,3,IF(N76=Invoervelden!$F$105,4,IF(N76=Invoervelden!$G$105,5,6))))))</f>
        <v>1</v>
      </c>
      <c r="Q76" s="46"/>
      <c r="R76" s="46"/>
      <c r="S76" s="46"/>
      <c r="T76" s="44"/>
      <c r="U76" s="44"/>
      <c r="V76" s="44"/>
      <c r="W76" s="47">
        <v>1</v>
      </c>
      <c r="X76" s="48">
        <v>1</v>
      </c>
      <c r="Y76" s="48">
        <v>1</v>
      </c>
      <c r="Z76" s="48">
        <v>1</v>
      </c>
      <c r="AA76" s="48">
        <v>1</v>
      </c>
      <c r="AB76" s="48">
        <f t="shared" si="12"/>
        <v>4</v>
      </c>
      <c r="AC76" s="45"/>
      <c r="AD76" s="45"/>
      <c r="AE76" s="45"/>
      <c r="AF76" s="45"/>
      <c r="AG76" s="49" t="str">
        <f>IF(AD76="","",VLOOKUP(AD76,#REF!,3,FALSE))</f>
        <v/>
      </c>
      <c r="AH76" s="49"/>
      <c r="AI76" s="45">
        <f t="shared" ca="1" si="13"/>
        <v>-2023</v>
      </c>
      <c r="AJ76" s="45">
        <f t="shared" si="14"/>
        <v>0</v>
      </c>
      <c r="AK76" s="47">
        <v>1</v>
      </c>
      <c r="AL76" s="48">
        <v>1</v>
      </c>
      <c r="AM76" s="48">
        <v>1</v>
      </c>
      <c r="AN76" s="48">
        <v>1</v>
      </c>
      <c r="AO76" s="48">
        <v>1</v>
      </c>
      <c r="AP76" s="48">
        <f t="shared" si="15"/>
        <v>4</v>
      </c>
      <c r="AQ76" s="50" t="str">
        <f t="shared" si="18"/>
        <v/>
      </c>
      <c r="AR76" s="50" t="str">
        <f t="shared" si="17"/>
        <v/>
      </c>
      <c r="AS76" s="50" t="str">
        <f t="shared" si="17"/>
        <v/>
      </c>
      <c r="AT76" s="50" t="str">
        <f t="shared" si="17"/>
        <v/>
      </c>
      <c r="AU76" s="50" t="str">
        <f t="shared" si="17"/>
        <v/>
      </c>
      <c r="AV76" s="50" t="str">
        <f t="shared" si="17"/>
        <v/>
      </c>
      <c r="AW76" s="50" t="str">
        <f t="shared" si="17"/>
        <v/>
      </c>
      <c r="AX76" s="50" t="str">
        <f t="shared" si="17"/>
        <v/>
      </c>
      <c r="AY76" s="50" t="str">
        <f t="shared" si="17"/>
        <v/>
      </c>
      <c r="AZ76" s="50" t="str">
        <f t="shared" si="17"/>
        <v/>
      </c>
      <c r="BA76" s="50" t="str">
        <f t="shared" si="17"/>
        <v/>
      </c>
    </row>
    <row r="77" spans="1:53" x14ac:dyDescent="0.2">
      <c r="A77" s="42">
        <f t="shared" si="8"/>
        <v>67</v>
      </c>
      <c r="B77" s="43">
        <v>42</v>
      </c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5">
        <f>IF(K77="",1,VLOOKUP(_xlfn.CONCAT(L77:M77),Invoervelden!$C$105:$H$114,IF(N77=Invoervelden!$D$105,2,IF(N77=Invoervelden!$E$105,3,IF(N77=Invoervelden!$F$105,4,IF(N77=Invoervelden!$G$105,5,6))))))</f>
        <v>1</v>
      </c>
      <c r="Q77" s="46"/>
      <c r="R77" s="46"/>
      <c r="S77" s="46"/>
      <c r="T77" s="44"/>
      <c r="U77" s="44"/>
      <c r="V77" s="44"/>
      <c r="W77" s="47">
        <v>1</v>
      </c>
      <c r="X77" s="48">
        <v>1</v>
      </c>
      <c r="Y77" s="48">
        <v>1</v>
      </c>
      <c r="Z77" s="48">
        <v>1</v>
      </c>
      <c r="AA77" s="48">
        <v>1</v>
      </c>
      <c r="AB77" s="48">
        <f t="shared" si="12"/>
        <v>4</v>
      </c>
      <c r="AC77" s="45"/>
      <c r="AD77" s="45"/>
      <c r="AE77" s="45"/>
      <c r="AF77" s="45"/>
      <c r="AG77" s="49" t="str">
        <f>IF(AD77="","",VLOOKUP(AD77,#REF!,3,FALSE))</f>
        <v/>
      </c>
      <c r="AH77" s="49"/>
      <c r="AI77" s="45">
        <f t="shared" ca="1" si="13"/>
        <v>-2023</v>
      </c>
      <c r="AJ77" s="45">
        <f t="shared" si="14"/>
        <v>0</v>
      </c>
      <c r="AK77" s="47">
        <v>1</v>
      </c>
      <c r="AL77" s="48">
        <v>1</v>
      </c>
      <c r="AM77" s="48">
        <v>1</v>
      </c>
      <c r="AN77" s="48">
        <v>1</v>
      </c>
      <c r="AO77" s="48">
        <v>1</v>
      </c>
      <c r="AP77" s="48">
        <f t="shared" si="15"/>
        <v>4</v>
      </c>
      <c r="AQ77" s="50" t="str">
        <f t="shared" si="18"/>
        <v/>
      </c>
      <c r="AR77" s="50" t="str">
        <f t="shared" si="17"/>
        <v/>
      </c>
      <c r="AS77" s="50" t="str">
        <f t="shared" si="17"/>
        <v/>
      </c>
      <c r="AT77" s="50" t="str">
        <f t="shared" si="17"/>
        <v/>
      </c>
      <c r="AU77" s="50" t="str">
        <f t="shared" si="17"/>
        <v/>
      </c>
      <c r="AV77" s="50" t="str">
        <f t="shared" si="17"/>
        <v/>
      </c>
      <c r="AW77" s="50" t="str">
        <f t="shared" si="17"/>
        <v/>
      </c>
      <c r="AX77" s="50" t="str">
        <f t="shared" si="17"/>
        <v/>
      </c>
      <c r="AY77" s="50" t="str">
        <f t="shared" si="17"/>
        <v/>
      </c>
      <c r="AZ77" s="50" t="str">
        <f t="shared" si="17"/>
        <v/>
      </c>
      <c r="BA77" s="50" t="str">
        <f t="shared" si="17"/>
        <v/>
      </c>
    </row>
    <row r="78" spans="1:53" x14ac:dyDescent="0.2">
      <c r="A78" s="42">
        <f t="shared" si="8"/>
        <v>68</v>
      </c>
      <c r="B78" s="43">
        <v>43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5">
        <f>IF(K78="",1,VLOOKUP(_xlfn.CONCAT(L78:M78),Invoervelden!$C$105:$H$114,IF(N78=Invoervelden!$D$105,2,IF(N78=Invoervelden!$E$105,3,IF(N78=Invoervelden!$F$105,4,IF(N78=Invoervelden!$G$105,5,6))))))</f>
        <v>1</v>
      </c>
      <c r="Q78" s="46"/>
      <c r="R78" s="46"/>
      <c r="S78" s="46"/>
      <c r="T78" s="44"/>
      <c r="U78" s="44"/>
      <c r="V78" s="44"/>
      <c r="W78" s="47">
        <v>1</v>
      </c>
      <c r="X78" s="48">
        <v>1</v>
      </c>
      <c r="Y78" s="48">
        <v>1</v>
      </c>
      <c r="Z78" s="48">
        <v>1</v>
      </c>
      <c r="AA78" s="48">
        <v>1</v>
      </c>
      <c r="AB78" s="48">
        <f t="shared" si="12"/>
        <v>4</v>
      </c>
      <c r="AC78" s="45"/>
      <c r="AD78" s="45"/>
      <c r="AE78" s="45"/>
      <c r="AF78" s="45"/>
      <c r="AG78" s="49" t="str">
        <f>IF(AD78="","",VLOOKUP(AD78,#REF!,3,FALSE))</f>
        <v/>
      </c>
      <c r="AH78" s="49"/>
      <c r="AI78" s="45">
        <f t="shared" ca="1" si="13"/>
        <v>-2023</v>
      </c>
      <c r="AJ78" s="45">
        <f t="shared" si="14"/>
        <v>0</v>
      </c>
      <c r="AK78" s="47">
        <v>1</v>
      </c>
      <c r="AL78" s="48">
        <v>1</v>
      </c>
      <c r="AM78" s="48">
        <v>1</v>
      </c>
      <c r="AN78" s="48">
        <v>1</v>
      </c>
      <c r="AO78" s="48">
        <v>1</v>
      </c>
      <c r="AP78" s="48">
        <f t="shared" si="15"/>
        <v>4</v>
      </c>
      <c r="AQ78" s="50" t="str">
        <f t="shared" si="18"/>
        <v/>
      </c>
      <c r="AR78" s="50" t="str">
        <f t="shared" si="17"/>
        <v/>
      </c>
      <c r="AS78" s="50" t="str">
        <f t="shared" si="17"/>
        <v/>
      </c>
      <c r="AT78" s="50" t="str">
        <f t="shared" si="17"/>
        <v/>
      </c>
      <c r="AU78" s="50" t="str">
        <f t="shared" si="17"/>
        <v/>
      </c>
      <c r="AV78" s="50" t="str">
        <f t="shared" si="17"/>
        <v/>
      </c>
      <c r="AW78" s="50" t="str">
        <f t="shared" si="17"/>
        <v/>
      </c>
      <c r="AX78" s="50" t="str">
        <f t="shared" si="17"/>
        <v/>
      </c>
      <c r="AY78" s="50" t="str">
        <f t="shared" si="17"/>
        <v/>
      </c>
      <c r="AZ78" s="50" t="str">
        <f t="shared" si="17"/>
        <v/>
      </c>
      <c r="BA78" s="50" t="str">
        <f t="shared" si="17"/>
        <v/>
      </c>
    </row>
    <row r="79" spans="1:53" x14ac:dyDescent="0.2">
      <c r="A79" s="42">
        <f t="shared" si="8"/>
        <v>69</v>
      </c>
      <c r="B79" s="43">
        <v>44</v>
      </c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5">
        <f>IF(K79="",1,VLOOKUP(_xlfn.CONCAT(L79:M79),Invoervelden!$C$105:$H$114,IF(N79=Invoervelden!$D$105,2,IF(N79=Invoervelden!$E$105,3,IF(N79=Invoervelden!$F$105,4,IF(N79=Invoervelden!$G$105,5,6))))))</f>
        <v>1</v>
      </c>
      <c r="Q79" s="46"/>
      <c r="R79" s="46"/>
      <c r="S79" s="46"/>
      <c r="T79" s="44"/>
      <c r="U79" s="44"/>
      <c r="V79" s="44"/>
      <c r="W79" s="47">
        <v>1</v>
      </c>
      <c r="X79" s="48">
        <v>1</v>
      </c>
      <c r="Y79" s="48">
        <v>1</v>
      </c>
      <c r="Z79" s="48">
        <v>1</v>
      </c>
      <c r="AA79" s="48">
        <v>1</v>
      </c>
      <c r="AB79" s="48">
        <f t="shared" si="12"/>
        <v>4</v>
      </c>
      <c r="AC79" s="45"/>
      <c r="AD79" s="45"/>
      <c r="AE79" s="45"/>
      <c r="AF79" s="45"/>
      <c r="AG79" s="49" t="str">
        <f>IF(AD79="","",VLOOKUP(AD79,#REF!,3,FALSE))</f>
        <v/>
      </c>
      <c r="AH79" s="49"/>
      <c r="AI79" s="45">
        <f t="shared" ca="1" si="13"/>
        <v>-2023</v>
      </c>
      <c r="AJ79" s="45">
        <f t="shared" si="14"/>
        <v>0</v>
      </c>
      <c r="AK79" s="47">
        <v>1</v>
      </c>
      <c r="AL79" s="48">
        <v>1</v>
      </c>
      <c r="AM79" s="48">
        <v>1</v>
      </c>
      <c r="AN79" s="48">
        <v>1</v>
      </c>
      <c r="AO79" s="48">
        <v>1</v>
      </c>
      <c r="AP79" s="48">
        <f t="shared" si="15"/>
        <v>4</v>
      </c>
      <c r="AQ79" s="50" t="str">
        <f t="shared" si="18"/>
        <v/>
      </c>
      <c r="AR79" s="50" t="str">
        <f t="shared" si="17"/>
        <v/>
      </c>
      <c r="AS79" s="50" t="str">
        <f t="shared" si="17"/>
        <v/>
      </c>
      <c r="AT79" s="50" t="str">
        <f t="shared" si="17"/>
        <v/>
      </c>
      <c r="AU79" s="50" t="str">
        <f t="shared" si="17"/>
        <v/>
      </c>
      <c r="AV79" s="50" t="str">
        <f t="shared" si="17"/>
        <v/>
      </c>
      <c r="AW79" s="50" t="str">
        <f t="shared" si="17"/>
        <v/>
      </c>
      <c r="AX79" s="50" t="str">
        <f t="shared" si="17"/>
        <v/>
      </c>
      <c r="AY79" s="50" t="str">
        <f t="shared" si="17"/>
        <v/>
      </c>
      <c r="AZ79" s="50" t="str">
        <f t="shared" si="17"/>
        <v/>
      </c>
      <c r="BA79" s="50" t="str">
        <f t="shared" si="17"/>
        <v/>
      </c>
    </row>
    <row r="80" spans="1:53" x14ac:dyDescent="0.2">
      <c r="A80" s="42">
        <f t="shared" ref="A80" si="19">A79+1</f>
        <v>70</v>
      </c>
      <c r="B80" s="43">
        <v>45</v>
      </c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5">
        <f>IF(K80="",1,VLOOKUP(_xlfn.CONCAT(L80:M80),Invoervelden!$C$105:$H$114,IF(N80=Invoervelden!$D$105,2,IF(N80=Invoervelden!$E$105,3,IF(N80=Invoervelden!$F$105,4,IF(N80=Invoervelden!$G$105,5,6))))))</f>
        <v>1</v>
      </c>
      <c r="Q80" s="46"/>
      <c r="R80" s="46"/>
      <c r="S80" s="46"/>
      <c r="T80" s="44"/>
      <c r="U80" s="44"/>
      <c r="V80" s="44"/>
      <c r="W80" s="47">
        <v>1</v>
      </c>
      <c r="X80" s="48">
        <v>1</v>
      </c>
      <c r="Y80" s="48">
        <v>1</v>
      </c>
      <c r="Z80" s="48">
        <v>1</v>
      </c>
      <c r="AA80" s="48">
        <v>1</v>
      </c>
      <c r="AB80" s="48">
        <f t="shared" si="12"/>
        <v>4</v>
      </c>
      <c r="AC80" s="45"/>
      <c r="AD80" s="45"/>
      <c r="AE80" s="45"/>
      <c r="AF80" s="45"/>
      <c r="AG80" s="49" t="str">
        <f>IF(AD80="","",VLOOKUP(AD80,#REF!,3,FALSE))</f>
        <v/>
      </c>
      <c r="AH80" s="49"/>
      <c r="AI80" s="45">
        <f t="shared" ca="1" si="13"/>
        <v>-2023</v>
      </c>
      <c r="AJ80" s="45">
        <f t="shared" si="14"/>
        <v>0</v>
      </c>
      <c r="AK80" s="47">
        <v>1</v>
      </c>
      <c r="AL80" s="48">
        <v>1</v>
      </c>
      <c r="AM80" s="48">
        <v>1</v>
      </c>
      <c r="AN80" s="48">
        <v>1</v>
      </c>
      <c r="AO80" s="48">
        <v>1</v>
      </c>
      <c r="AP80" s="48">
        <f t="shared" si="15"/>
        <v>4</v>
      </c>
      <c r="AQ80" s="50" t="str">
        <f t="shared" si="18"/>
        <v/>
      </c>
      <c r="AR80" s="50" t="str">
        <f t="shared" si="17"/>
        <v/>
      </c>
      <c r="AS80" s="50" t="str">
        <f t="shared" si="17"/>
        <v/>
      </c>
      <c r="AT80" s="50" t="str">
        <f t="shared" si="17"/>
        <v/>
      </c>
      <c r="AU80" s="50" t="str">
        <f t="shared" si="17"/>
        <v/>
      </c>
      <c r="AV80" s="50" t="str">
        <f t="shared" si="17"/>
        <v/>
      </c>
      <c r="AW80" s="50" t="str">
        <f t="shared" si="17"/>
        <v/>
      </c>
      <c r="AX80" s="50" t="str">
        <f t="shared" si="17"/>
        <v/>
      </c>
      <c r="AY80" s="50" t="str">
        <f t="shared" si="17"/>
        <v/>
      </c>
      <c r="AZ80" s="50" t="str">
        <f t="shared" si="17"/>
        <v/>
      </c>
      <c r="BA80" s="50" t="str">
        <f t="shared" si="17"/>
        <v/>
      </c>
    </row>
  </sheetData>
  <autoFilter ref="A10:AP21" xr:uid="{0E4CEB30-171E-4E71-A9BD-47F5DAD702CB}"/>
  <mergeCells count="13">
    <mergeCell ref="AC9:AP9"/>
    <mergeCell ref="AQ9:BA9"/>
    <mergeCell ref="B9:E9"/>
    <mergeCell ref="B2:E2"/>
    <mergeCell ref="F2:AB2"/>
    <mergeCell ref="T9:AB9"/>
    <mergeCell ref="B5:C5"/>
    <mergeCell ref="B6:C6"/>
    <mergeCell ref="B4:C4"/>
    <mergeCell ref="D4:AB4"/>
    <mergeCell ref="D5:AB5"/>
    <mergeCell ref="D6:AB6"/>
    <mergeCell ref="F9:S9"/>
  </mergeCells>
  <phoneticPr fontId="29" type="noConversion"/>
  <conditionalFormatting sqref="AQ11:BA1048576">
    <cfRule type="expression" dxfId="18" priority="404" stopIfTrue="1">
      <formula>$AG11=""</formula>
    </cfRule>
    <cfRule type="expression" dxfId="17" priority="619">
      <formula>AND(AQ$8&gt;=$AE11,AQ$8&lt;=$AF11)</formula>
    </cfRule>
  </conditionalFormatting>
  <conditionalFormatting sqref="BB10">
    <cfRule type="cellIs" dxfId="16" priority="354" operator="equal">
      <formula>0</formula>
    </cfRule>
  </conditionalFormatting>
  <conditionalFormatting sqref="AB11:AB80 AP11:AP80">
    <cfRule type="cellIs" dxfId="15" priority="43" operator="between">
      <formula>56</formula>
      <formula>64</formula>
    </cfRule>
    <cfRule type="cellIs" dxfId="14" priority="44" operator="between">
      <formula>37</formula>
      <formula>55</formula>
    </cfRule>
    <cfRule type="cellIs" dxfId="13" priority="45" operator="between">
      <formula>25</formula>
      <formula>36</formula>
    </cfRule>
    <cfRule type="cellIs" dxfId="12" priority="46" operator="between">
      <formula>13</formula>
      <formula>24</formula>
    </cfRule>
    <cfRule type="cellIs" dxfId="11" priority="47" operator="between">
      <formula>4</formula>
      <formula>12</formula>
    </cfRule>
  </conditionalFormatting>
  <conditionalFormatting sqref="P11:P80 L11:M80">
    <cfRule type="containsErrors" dxfId="10" priority="42">
      <formula>ISERROR(L11)</formula>
    </cfRule>
  </conditionalFormatting>
  <conditionalFormatting sqref="P11:P80">
    <cfRule type="cellIs" dxfId="9" priority="39" operator="equal">
      <formula>1</formula>
    </cfRule>
  </conditionalFormatting>
  <conditionalFormatting sqref="P11:P80">
    <cfRule type="cellIs" dxfId="8" priority="34" operator="equal">
      <formula>6</formula>
    </cfRule>
  </conditionalFormatting>
  <conditionalFormatting sqref="P11:P80">
    <cfRule type="cellIs" dxfId="7" priority="35" operator="equal">
      <formula>5</formula>
    </cfRule>
  </conditionalFormatting>
  <conditionalFormatting sqref="P11:P80">
    <cfRule type="cellIs" dxfId="6" priority="36" operator="equal">
      <formula>4</formula>
    </cfRule>
  </conditionalFormatting>
  <conditionalFormatting sqref="P11:P80">
    <cfRule type="cellIs" dxfId="5" priority="37" operator="equal">
      <formula>3</formula>
    </cfRule>
  </conditionalFormatting>
  <conditionalFormatting sqref="P11:P80">
    <cfRule type="cellIs" dxfId="4" priority="38" operator="equal">
      <formula>2</formula>
    </cfRule>
  </conditionalFormatting>
  <conditionalFormatting sqref="AG11:AH80">
    <cfRule type="cellIs" dxfId="3" priority="33" operator="equal">
      <formula>0</formula>
    </cfRule>
  </conditionalFormatting>
  <conditionalFormatting sqref="AQ11:BA80">
    <cfRule type="cellIs" dxfId="2" priority="40" operator="equal">
      <formula>0</formula>
    </cfRule>
  </conditionalFormatting>
  <conditionalFormatting sqref="AQ16:BA80">
    <cfRule type="cellIs" dxfId="1" priority="11" operator="equal">
      <formula>0</formula>
    </cfRule>
  </conditionalFormatting>
  <conditionalFormatting sqref="AJ11:AJ80">
    <cfRule type="cellIs" dxfId="0" priority="1" operator="between">
      <formula>0.5</formula>
      <formula>10</formula>
    </cfRule>
  </conditionalFormatting>
  <pageMargins left="0.7" right="0.7" top="0.75" bottom="0.75" header="0.3" footer="0.3"/>
  <pageSetup paperSize="8" scale="50" fitToHeight="0" orientation="landscape" r:id="rId1"/>
  <headerFooter>
    <oddFooter>&amp;A&amp;RPagina &amp;P&amp;L076756473:0.13!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errorStyle="warning" allowBlank="1" showInputMessage="1" showErrorMessage="1" xr:uid="{5382F9D9-2066-436F-AEBB-73652A15E8BD}">
          <x14:formula1>
            <xm:f>Invoervelden!$A$90:$A$92</xm:f>
          </x14:formula1>
          <xm:sqref>L11:L80</xm:sqref>
        </x14:dataValidation>
        <x14:dataValidation type="list" errorStyle="warning" allowBlank="1" showInputMessage="1" showErrorMessage="1" xr:uid="{020A25A7-BBE2-4B5D-AB2E-9EE183AF6321}">
          <x14:formula1>
            <xm:f>Invoervelden!$A$94:$A$98</xm:f>
          </x14:formula1>
          <xm:sqref>N11:N80</xm:sqref>
        </x14:dataValidation>
        <x14:dataValidation type="list" errorStyle="warning" allowBlank="1" showInputMessage="1" showErrorMessage="1" xr:uid="{3961CEC3-D893-41E4-9210-5F8E9C844ABB}">
          <x14:formula1>
            <xm:f>Invoervelden!$A$100:$A$102</xm:f>
          </x14:formula1>
          <xm:sqref>M11:M80</xm:sqref>
        </x14:dataValidation>
        <x14:dataValidation type="list" errorStyle="warning" allowBlank="1" showInputMessage="1" showErrorMessage="1" xr:uid="{F2657FF6-C20A-44E3-8472-F4F32612F41B}">
          <x14:formula1>
            <xm:f>Invoervelden!$A$68:$A$86</xm:f>
          </x14:formula1>
          <xm:sqref>T11:T80</xm:sqref>
        </x14:dataValidation>
        <x14:dataValidation type="list" errorStyle="warning" allowBlank="1" showInputMessage="1" showErrorMessage="1" xr:uid="{8B9DCE7A-AE19-4270-9C16-33375951ECD9}">
          <x14:formula1>
            <xm:f>Invoervelden!$A$280:$A$282</xm:f>
          </x14:formula1>
          <xm:sqref>AH11:AH80</xm:sqref>
        </x14:dataValidation>
        <x14:dataValidation type="list" allowBlank="1" showInputMessage="1" showErrorMessage="1" xr:uid="{4D250007-E9AE-4B82-8FC1-9B25328FFF75}">
          <x14:formula1>
            <xm:f>Invoervelden!$D$89:$D$98</xm:f>
          </x14:formula1>
          <xm:sqref>U11:U80</xm:sqref>
        </x14:dataValidation>
        <x14:dataValidation type="list" allowBlank="1" showInputMessage="1" showErrorMessage="1" xr:uid="{AF9F8C50-EF4D-4D4C-9E2F-FA417B988AE3}">
          <x14:formula1>
            <xm:f>Invoervelden!$E$89:$E$98</xm:f>
          </x14:formula1>
          <xm:sqref>V36:V80</xm:sqref>
        </x14:dataValidation>
        <x14:dataValidation type="list" errorStyle="warning" allowBlank="1" showInputMessage="1" showErrorMessage="1" xr:uid="{8315E319-1BB5-4FF2-A846-ADC74CC98011}">
          <x14:formula1>
            <xm:f>Invoervelden!$A$141:$A$276</xm:f>
          </x14:formula1>
          <xm:sqref>K11:K80</xm:sqref>
        </x14:dataValidation>
        <x14:dataValidation type="list" allowBlank="1" showInputMessage="1" showErrorMessage="1" xr:uid="{D6317525-4200-451C-8DEE-AE50774941E1}">
          <x14:formula1>
            <xm:f>Invoervelden!$E$89:$E$101</xm:f>
          </x14:formula1>
          <xm:sqref>V11:V35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82"/>
  <sheetViews>
    <sheetView topLeftCell="A69" workbookViewId="0">
      <selection activeCell="D98" sqref="D98"/>
    </sheetView>
  </sheetViews>
  <sheetFormatPr defaultRowHeight="15" x14ac:dyDescent="0.25"/>
  <cols>
    <col min="1" max="1" width="33.85546875" customWidth="1"/>
    <col min="2" max="2" width="17.5703125" bestFit="1" customWidth="1"/>
    <col min="3" max="3" width="18.140625" bestFit="1" customWidth="1"/>
    <col min="4" max="4" width="14.5703125" bestFit="1" customWidth="1"/>
    <col min="5" max="5" width="22.7109375" customWidth="1"/>
  </cols>
  <sheetData>
    <row r="1" spans="1:2" hidden="1" x14ac:dyDescent="0.25">
      <c r="A1" s="2" t="s">
        <v>56</v>
      </c>
    </row>
    <row r="2" spans="1:2" hidden="1" x14ac:dyDescent="0.25"/>
    <row r="3" spans="1:2" hidden="1" x14ac:dyDescent="0.25">
      <c r="A3" t="s">
        <v>57</v>
      </c>
      <c r="B3">
        <v>4</v>
      </c>
    </row>
    <row r="4" spans="1:2" hidden="1" x14ac:dyDescent="0.25">
      <c r="A4" t="s">
        <v>58</v>
      </c>
      <c r="B4">
        <v>3</v>
      </c>
    </row>
    <row r="5" spans="1:2" hidden="1" x14ac:dyDescent="0.25">
      <c r="A5" t="s">
        <v>59</v>
      </c>
      <c r="B5">
        <v>2</v>
      </c>
    </row>
    <row r="6" spans="1:2" hidden="1" x14ac:dyDescent="0.25">
      <c r="A6" t="s">
        <v>60</v>
      </c>
      <c r="B6">
        <v>1</v>
      </c>
    </row>
    <row r="7" spans="1:2" hidden="1" x14ac:dyDescent="0.25"/>
    <row r="8" spans="1:2" hidden="1" x14ac:dyDescent="0.25"/>
    <row r="9" spans="1:2" hidden="1" x14ac:dyDescent="0.25">
      <c r="A9" s="2" t="s">
        <v>61</v>
      </c>
    </row>
    <row r="10" spans="1:2" hidden="1" x14ac:dyDescent="0.25"/>
    <row r="11" spans="1:2" hidden="1" x14ac:dyDescent="0.25">
      <c r="A11" t="s">
        <v>57</v>
      </c>
    </row>
    <row r="12" spans="1:2" hidden="1" x14ac:dyDescent="0.25">
      <c r="A12" t="s">
        <v>58</v>
      </c>
    </row>
    <row r="13" spans="1:2" hidden="1" x14ac:dyDescent="0.25">
      <c r="A13" t="s">
        <v>59</v>
      </c>
    </row>
    <row r="14" spans="1:2" hidden="1" x14ac:dyDescent="0.25">
      <c r="A14" t="s">
        <v>60</v>
      </c>
    </row>
    <row r="15" spans="1:2" hidden="1" x14ac:dyDescent="0.25"/>
    <row r="16" spans="1:2" hidden="1" x14ac:dyDescent="0.25">
      <c r="A16" s="2" t="s">
        <v>62</v>
      </c>
    </row>
    <row r="17" spans="1:1" hidden="1" x14ac:dyDescent="0.25"/>
    <row r="18" spans="1:1" hidden="1" x14ac:dyDescent="0.25">
      <c r="A18" t="s">
        <v>63</v>
      </c>
    </row>
    <row r="19" spans="1:1" hidden="1" x14ac:dyDescent="0.25">
      <c r="A19" t="s">
        <v>64</v>
      </c>
    </row>
    <row r="20" spans="1:1" hidden="1" x14ac:dyDescent="0.25">
      <c r="A20" t="s">
        <v>65</v>
      </c>
    </row>
    <row r="21" spans="1:1" hidden="1" x14ac:dyDescent="0.25">
      <c r="A21" t="s">
        <v>66</v>
      </c>
    </row>
    <row r="22" spans="1:1" hidden="1" x14ac:dyDescent="0.25">
      <c r="A22" t="s">
        <v>67</v>
      </c>
    </row>
    <row r="23" spans="1:1" hidden="1" x14ac:dyDescent="0.25">
      <c r="A23" t="s">
        <v>68</v>
      </c>
    </row>
    <row r="24" spans="1:1" hidden="1" x14ac:dyDescent="0.25">
      <c r="A24" t="s">
        <v>69</v>
      </c>
    </row>
    <row r="25" spans="1:1" hidden="1" x14ac:dyDescent="0.25"/>
    <row r="26" spans="1:1" hidden="1" x14ac:dyDescent="0.25">
      <c r="A26" s="2" t="s">
        <v>70</v>
      </c>
    </row>
    <row r="27" spans="1:1" hidden="1" x14ac:dyDescent="0.25"/>
    <row r="28" spans="1:1" hidden="1" x14ac:dyDescent="0.25">
      <c r="A28" t="s">
        <v>71</v>
      </c>
    </row>
    <row r="29" spans="1:1" hidden="1" x14ac:dyDescent="0.25">
      <c r="A29" t="s">
        <v>72</v>
      </c>
    </row>
    <row r="30" spans="1:1" hidden="1" x14ac:dyDescent="0.25">
      <c r="A30" t="s">
        <v>73</v>
      </c>
    </row>
    <row r="31" spans="1:1" hidden="1" x14ac:dyDescent="0.25">
      <c r="A31" t="s">
        <v>74</v>
      </c>
    </row>
    <row r="32" spans="1:1" hidden="1" x14ac:dyDescent="0.25">
      <c r="A32" t="s">
        <v>75</v>
      </c>
    </row>
    <row r="33" spans="1:1" hidden="1" x14ac:dyDescent="0.25">
      <c r="A33" t="s">
        <v>76</v>
      </c>
    </row>
    <row r="34" spans="1:1" hidden="1" x14ac:dyDescent="0.25">
      <c r="A34" t="s">
        <v>77</v>
      </c>
    </row>
    <row r="35" spans="1:1" hidden="1" x14ac:dyDescent="0.25">
      <c r="A35" t="s">
        <v>78</v>
      </c>
    </row>
    <row r="36" spans="1:1" hidden="1" x14ac:dyDescent="0.25">
      <c r="A36" t="s">
        <v>79</v>
      </c>
    </row>
    <row r="37" spans="1:1" hidden="1" x14ac:dyDescent="0.25">
      <c r="A37" t="s">
        <v>80</v>
      </c>
    </row>
    <row r="38" spans="1:1" hidden="1" x14ac:dyDescent="0.25">
      <c r="A38" t="s">
        <v>81</v>
      </c>
    </row>
    <row r="39" spans="1:1" hidden="1" x14ac:dyDescent="0.25">
      <c r="A39" t="s">
        <v>82</v>
      </c>
    </row>
    <row r="40" spans="1:1" hidden="1" x14ac:dyDescent="0.25">
      <c r="A40" t="s">
        <v>83</v>
      </c>
    </row>
    <row r="41" spans="1:1" hidden="1" x14ac:dyDescent="0.25">
      <c r="A41" t="s">
        <v>84</v>
      </c>
    </row>
    <row r="42" spans="1:1" hidden="1" x14ac:dyDescent="0.25">
      <c r="A42" t="s">
        <v>85</v>
      </c>
    </row>
    <row r="43" spans="1:1" hidden="1" x14ac:dyDescent="0.25"/>
    <row r="44" spans="1:1" hidden="1" x14ac:dyDescent="0.25">
      <c r="A44" s="2" t="s">
        <v>86</v>
      </c>
    </row>
    <row r="45" spans="1:1" hidden="1" x14ac:dyDescent="0.25"/>
    <row r="46" spans="1:1" hidden="1" x14ac:dyDescent="0.25">
      <c r="A46" t="s">
        <v>87</v>
      </c>
    </row>
    <row r="47" spans="1:1" hidden="1" x14ac:dyDescent="0.25">
      <c r="A47" t="s">
        <v>88</v>
      </c>
    </row>
    <row r="48" spans="1:1" hidden="1" x14ac:dyDescent="0.25">
      <c r="A48" t="s">
        <v>89</v>
      </c>
    </row>
    <row r="49" spans="1:1" hidden="1" x14ac:dyDescent="0.25">
      <c r="A49" t="s">
        <v>90</v>
      </c>
    </row>
    <row r="50" spans="1:1" hidden="1" x14ac:dyDescent="0.25">
      <c r="A50" t="s">
        <v>91</v>
      </c>
    </row>
    <row r="51" spans="1:1" hidden="1" x14ac:dyDescent="0.25">
      <c r="A51" t="s">
        <v>92</v>
      </c>
    </row>
    <row r="52" spans="1:1" hidden="1" x14ac:dyDescent="0.25">
      <c r="A52" t="s">
        <v>93</v>
      </c>
    </row>
    <row r="53" spans="1:1" hidden="1" x14ac:dyDescent="0.25">
      <c r="A53" t="s">
        <v>94</v>
      </c>
    </row>
    <row r="54" spans="1:1" hidden="1" x14ac:dyDescent="0.25">
      <c r="A54" t="s">
        <v>95</v>
      </c>
    </row>
    <row r="55" spans="1:1" hidden="1" x14ac:dyDescent="0.25">
      <c r="A55" t="s">
        <v>96</v>
      </c>
    </row>
    <row r="56" spans="1:1" hidden="1" x14ac:dyDescent="0.25">
      <c r="A56" t="s">
        <v>97</v>
      </c>
    </row>
    <row r="57" spans="1:1" hidden="1" x14ac:dyDescent="0.25">
      <c r="A57" t="s">
        <v>98</v>
      </c>
    </row>
    <row r="58" spans="1:1" hidden="1" x14ac:dyDescent="0.25">
      <c r="A58" t="s">
        <v>99</v>
      </c>
    </row>
    <row r="59" spans="1:1" hidden="1" x14ac:dyDescent="0.25">
      <c r="A59" t="s">
        <v>100</v>
      </c>
    </row>
    <row r="60" spans="1:1" hidden="1" x14ac:dyDescent="0.25">
      <c r="A60" t="s">
        <v>101</v>
      </c>
    </row>
    <row r="61" spans="1:1" hidden="1" x14ac:dyDescent="0.25">
      <c r="A61" t="s">
        <v>102</v>
      </c>
    </row>
    <row r="62" spans="1:1" hidden="1" x14ac:dyDescent="0.25">
      <c r="A62" t="s">
        <v>103</v>
      </c>
    </row>
    <row r="63" spans="1:1" hidden="1" x14ac:dyDescent="0.25">
      <c r="A63" t="s">
        <v>104</v>
      </c>
    </row>
    <row r="64" spans="1:1" hidden="1" x14ac:dyDescent="0.25">
      <c r="A64" t="s">
        <v>105</v>
      </c>
    </row>
    <row r="65" spans="1:1" hidden="1" x14ac:dyDescent="0.25"/>
    <row r="66" spans="1:1" x14ac:dyDescent="0.25">
      <c r="A66" s="2" t="s">
        <v>106</v>
      </c>
    </row>
    <row r="68" spans="1:1" x14ac:dyDescent="0.25">
      <c r="A68" s="14" t="s">
        <v>107</v>
      </c>
    </row>
    <row r="69" spans="1:1" x14ac:dyDescent="0.25">
      <c r="A69" s="14" t="s">
        <v>108</v>
      </c>
    </row>
    <row r="70" spans="1:1" x14ac:dyDescent="0.25">
      <c r="A70" s="14" t="s">
        <v>109</v>
      </c>
    </row>
    <row r="71" spans="1:1" x14ac:dyDescent="0.25">
      <c r="A71" s="14" t="s">
        <v>110</v>
      </c>
    </row>
    <row r="72" spans="1:1" x14ac:dyDescent="0.25">
      <c r="A72" s="14" t="s">
        <v>111</v>
      </c>
    </row>
    <row r="73" spans="1:1" x14ac:dyDescent="0.25">
      <c r="A73" s="14" t="s">
        <v>112</v>
      </c>
    </row>
    <row r="74" spans="1:1" x14ac:dyDescent="0.25">
      <c r="A74" s="14" t="s">
        <v>113</v>
      </c>
    </row>
    <row r="75" spans="1:1" x14ac:dyDescent="0.25">
      <c r="A75" s="14" t="s">
        <v>114</v>
      </c>
    </row>
    <row r="76" spans="1:1" x14ac:dyDescent="0.25">
      <c r="A76" s="14" t="s">
        <v>115</v>
      </c>
    </row>
    <row r="77" spans="1:1" x14ac:dyDescent="0.25">
      <c r="A77" s="14" t="s">
        <v>116</v>
      </c>
    </row>
    <row r="78" spans="1:1" x14ac:dyDescent="0.25">
      <c r="A78" s="14" t="s">
        <v>117</v>
      </c>
    </row>
    <row r="79" spans="1:1" x14ac:dyDescent="0.25">
      <c r="A79" s="14" t="s">
        <v>118</v>
      </c>
    </row>
    <row r="80" spans="1:1" x14ac:dyDescent="0.25">
      <c r="A80" s="14" t="s">
        <v>119</v>
      </c>
    </row>
    <row r="81" spans="1:5" x14ac:dyDescent="0.25">
      <c r="A81" s="14" t="s">
        <v>120</v>
      </c>
    </row>
    <row r="82" spans="1:5" x14ac:dyDescent="0.25">
      <c r="A82" s="14" t="s">
        <v>121</v>
      </c>
    </row>
    <row r="83" spans="1:5" x14ac:dyDescent="0.25">
      <c r="A83" s="14" t="s">
        <v>122</v>
      </c>
    </row>
    <row r="84" spans="1:5" x14ac:dyDescent="0.25">
      <c r="A84" s="14" t="s">
        <v>123</v>
      </c>
    </row>
    <row r="85" spans="1:5" x14ac:dyDescent="0.25">
      <c r="A85" s="14" t="s">
        <v>124</v>
      </c>
    </row>
    <row r="86" spans="1:5" x14ac:dyDescent="0.25">
      <c r="A86" s="14" t="s">
        <v>125</v>
      </c>
    </row>
    <row r="88" spans="1:5" x14ac:dyDescent="0.25">
      <c r="A88" s="2" t="s">
        <v>126</v>
      </c>
      <c r="D88" s="6" t="s">
        <v>25</v>
      </c>
      <c r="E88" s="6" t="s">
        <v>26</v>
      </c>
    </row>
    <row r="89" spans="1:5" x14ac:dyDescent="0.25">
      <c r="A89" s="16"/>
      <c r="D89" t="s">
        <v>127</v>
      </c>
      <c r="E89" t="s">
        <v>128</v>
      </c>
    </row>
    <row r="90" spans="1:5" x14ac:dyDescent="0.25">
      <c r="A90" t="s">
        <v>129</v>
      </c>
      <c r="D90" t="s">
        <v>130</v>
      </c>
      <c r="E90" t="s">
        <v>131</v>
      </c>
    </row>
    <row r="91" spans="1:5" x14ac:dyDescent="0.25">
      <c r="A91" t="s">
        <v>132</v>
      </c>
      <c r="D91" t="s">
        <v>133</v>
      </c>
      <c r="E91" t="s">
        <v>134</v>
      </c>
    </row>
    <row r="92" spans="1:5" x14ac:dyDescent="0.25">
      <c r="A92" t="s">
        <v>135</v>
      </c>
      <c r="D92" t="s">
        <v>136</v>
      </c>
      <c r="E92" t="s">
        <v>137</v>
      </c>
    </row>
    <row r="93" spans="1:5" x14ac:dyDescent="0.25">
      <c r="A93" s="2"/>
      <c r="D93" t="s">
        <v>138</v>
      </c>
      <c r="E93" t="s">
        <v>139</v>
      </c>
    </row>
    <row r="94" spans="1:5" x14ac:dyDescent="0.25">
      <c r="A94" t="s">
        <v>140</v>
      </c>
      <c r="D94" t="s">
        <v>141</v>
      </c>
      <c r="E94" t="s">
        <v>142</v>
      </c>
    </row>
    <row r="95" spans="1:5" x14ac:dyDescent="0.25">
      <c r="A95" t="s">
        <v>143</v>
      </c>
      <c r="D95" t="s">
        <v>144</v>
      </c>
      <c r="E95" t="s">
        <v>145</v>
      </c>
    </row>
    <row r="96" spans="1:5" x14ac:dyDescent="0.25">
      <c r="A96" t="s">
        <v>146</v>
      </c>
      <c r="D96" t="s">
        <v>147</v>
      </c>
      <c r="E96" t="s">
        <v>148</v>
      </c>
    </row>
    <row r="97" spans="1:8" x14ac:dyDescent="0.25">
      <c r="A97" t="s">
        <v>149</v>
      </c>
      <c r="D97" t="s">
        <v>150</v>
      </c>
      <c r="E97" t="s">
        <v>151</v>
      </c>
    </row>
    <row r="98" spans="1:8" x14ac:dyDescent="0.25">
      <c r="A98" t="s">
        <v>152</v>
      </c>
      <c r="E98" t="s">
        <v>153</v>
      </c>
    </row>
    <row r="100" spans="1:8" x14ac:dyDescent="0.25">
      <c r="A100" t="s">
        <v>154</v>
      </c>
    </row>
    <row r="101" spans="1:8" x14ac:dyDescent="0.25">
      <c r="A101" t="s">
        <v>155</v>
      </c>
    </row>
    <row r="102" spans="1:8" x14ac:dyDescent="0.25">
      <c r="A102" t="s">
        <v>156</v>
      </c>
    </row>
    <row r="103" spans="1:8" x14ac:dyDescent="0.25">
      <c r="A103" s="2"/>
    </row>
    <row r="104" spans="1:8" x14ac:dyDescent="0.25">
      <c r="A104" s="2" t="s">
        <v>157</v>
      </c>
    </row>
    <row r="105" spans="1:8" x14ac:dyDescent="0.25">
      <c r="D105" t="s">
        <v>140</v>
      </c>
      <c r="E105" t="s">
        <v>143</v>
      </c>
      <c r="F105" t="s">
        <v>146</v>
      </c>
      <c r="G105" t="s">
        <v>149</v>
      </c>
      <c r="H105" t="s">
        <v>152</v>
      </c>
    </row>
    <row r="106" spans="1:8" x14ac:dyDescent="0.25">
      <c r="A106" t="s">
        <v>129</v>
      </c>
      <c r="B106" t="s">
        <v>154</v>
      </c>
      <c r="C106" t="str">
        <f t="shared" ref="C106:C114" si="0">_xlfn.CONCAT(A106:B106)</f>
        <v>ErnstigBegin</v>
      </c>
      <c r="D106">
        <v>1</v>
      </c>
      <c r="E106">
        <v>1</v>
      </c>
      <c r="F106">
        <v>2</v>
      </c>
      <c r="G106">
        <v>3</v>
      </c>
      <c r="H106">
        <v>4</v>
      </c>
    </row>
    <row r="107" spans="1:8" x14ac:dyDescent="0.25">
      <c r="A107" t="s">
        <v>129</v>
      </c>
      <c r="B107" t="s">
        <v>156</v>
      </c>
      <c r="C107" t="str">
        <f t="shared" si="0"/>
        <v>ErnstigEind</v>
      </c>
      <c r="D107">
        <v>2</v>
      </c>
      <c r="E107">
        <v>3</v>
      </c>
      <c r="F107">
        <v>4</v>
      </c>
      <c r="G107">
        <v>5</v>
      </c>
      <c r="H107">
        <v>6</v>
      </c>
    </row>
    <row r="108" spans="1:8" x14ac:dyDescent="0.25">
      <c r="A108" t="s">
        <v>129</v>
      </c>
      <c r="B108" t="s">
        <v>155</v>
      </c>
      <c r="C108" t="str">
        <f t="shared" si="0"/>
        <v>ErnstigGevorderd</v>
      </c>
      <c r="D108">
        <v>1</v>
      </c>
      <c r="E108">
        <v>2</v>
      </c>
      <c r="F108">
        <v>3</v>
      </c>
      <c r="G108">
        <v>4</v>
      </c>
      <c r="H108">
        <v>5</v>
      </c>
    </row>
    <row r="109" spans="1:8" x14ac:dyDescent="0.25">
      <c r="A109" t="s">
        <v>135</v>
      </c>
      <c r="B109" t="s">
        <v>154</v>
      </c>
      <c r="C109" t="str">
        <f t="shared" si="0"/>
        <v>GeringBegin</v>
      </c>
      <c r="D109">
        <v>1</v>
      </c>
      <c r="E109">
        <v>1</v>
      </c>
      <c r="F109">
        <v>1</v>
      </c>
      <c r="G109">
        <v>1</v>
      </c>
      <c r="H109">
        <v>2</v>
      </c>
    </row>
    <row r="110" spans="1:8" x14ac:dyDescent="0.25">
      <c r="A110" t="s">
        <v>135</v>
      </c>
      <c r="B110" t="s">
        <v>156</v>
      </c>
      <c r="C110" t="str">
        <f t="shared" si="0"/>
        <v>GeringEind</v>
      </c>
      <c r="D110">
        <v>1</v>
      </c>
      <c r="E110">
        <v>1</v>
      </c>
      <c r="F110">
        <v>2</v>
      </c>
      <c r="G110">
        <v>3</v>
      </c>
      <c r="H110">
        <v>4</v>
      </c>
    </row>
    <row r="111" spans="1:8" x14ac:dyDescent="0.25">
      <c r="A111" t="s">
        <v>135</v>
      </c>
      <c r="B111" t="s">
        <v>155</v>
      </c>
      <c r="C111" t="str">
        <f t="shared" si="0"/>
        <v>GeringGevorderd</v>
      </c>
      <c r="D111">
        <v>1</v>
      </c>
      <c r="E111">
        <v>1</v>
      </c>
      <c r="F111">
        <v>1</v>
      </c>
      <c r="G111">
        <v>2</v>
      </c>
      <c r="H111">
        <v>3</v>
      </c>
    </row>
    <row r="112" spans="1:8" x14ac:dyDescent="0.25">
      <c r="A112" t="s">
        <v>132</v>
      </c>
      <c r="B112" t="s">
        <v>154</v>
      </c>
      <c r="C112" t="str">
        <f t="shared" si="0"/>
        <v>SerieusBegin</v>
      </c>
      <c r="D112">
        <v>1</v>
      </c>
      <c r="E112">
        <v>1</v>
      </c>
      <c r="F112">
        <v>1</v>
      </c>
      <c r="G112">
        <v>2</v>
      </c>
      <c r="H112">
        <v>3</v>
      </c>
    </row>
    <row r="113" spans="1:10" x14ac:dyDescent="0.25">
      <c r="A113" t="s">
        <v>132</v>
      </c>
      <c r="B113" t="s">
        <v>156</v>
      </c>
      <c r="C113" t="str">
        <f t="shared" si="0"/>
        <v>SerieusEind</v>
      </c>
      <c r="D113">
        <v>1</v>
      </c>
      <c r="E113">
        <v>2</v>
      </c>
      <c r="F113">
        <v>3</v>
      </c>
      <c r="G113">
        <v>4</v>
      </c>
      <c r="H113">
        <v>5</v>
      </c>
    </row>
    <row r="114" spans="1:10" x14ac:dyDescent="0.25">
      <c r="A114" t="s">
        <v>132</v>
      </c>
      <c r="B114" t="s">
        <v>155</v>
      </c>
      <c r="C114" t="str">
        <f t="shared" si="0"/>
        <v>SerieusGevorderd</v>
      </c>
      <c r="D114">
        <v>1</v>
      </c>
      <c r="E114">
        <v>1</v>
      </c>
      <c r="F114">
        <v>2</v>
      </c>
      <c r="G114">
        <v>3</v>
      </c>
      <c r="H114">
        <v>4</v>
      </c>
    </row>
    <row r="117" spans="1:10" x14ac:dyDescent="0.25">
      <c r="A117" t="s">
        <v>158</v>
      </c>
      <c r="I117" t="s">
        <v>159</v>
      </c>
      <c r="J117" t="s">
        <v>160</v>
      </c>
    </row>
    <row r="118" spans="1:10" x14ac:dyDescent="0.25">
      <c r="I118">
        <v>1</v>
      </c>
      <c r="J118" s="53">
        <v>1</v>
      </c>
    </row>
    <row r="119" spans="1:10" x14ac:dyDescent="0.25">
      <c r="A119">
        <v>1</v>
      </c>
      <c r="B119" t="s">
        <v>140</v>
      </c>
      <c r="C119" t="s">
        <v>135</v>
      </c>
      <c r="I119">
        <v>2</v>
      </c>
      <c r="J119" s="53">
        <v>0.5</v>
      </c>
    </row>
    <row r="120" spans="1:10" x14ac:dyDescent="0.25">
      <c r="A120">
        <v>2</v>
      </c>
      <c r="B120" t="s">
        <v>143</v>
      </c>
      <c r="C120" t="s">
        <v>161</v>
      </c>
      <c r="I120">
        <v>3</v>
      </c>
      <c r="J120" s="53">
        <v>0.25</v>
      </c>
    </row>
    <row r="121" spans="1:10" x14ac:dyDescent="0.25">
      <c r="A121">
        <v>3</v>
      </c>
      <c r="B121" t="s">
        <v>162</v>
      </c>
      <c r="C121" t="s">
        <v>163</v>
      </c>
      <c r="I121">
        <v>4</v>
      </c>
      <c r="J121" s="54">
        <v>0.125</v>
      </c>
    </row>
    <row r="122" spans="1:10" x14ac:dyDescent="0.25">
      <c r="A122">
        <v>4</v>
      </c>
      <c r="B122" t="s">
        <v>164</v>
      </c>
      <c r="C122" t="s">
        <v>165</v>
      </c>
      <c r="I122">
        <v>5</v>
      </c>
      <c r="J122" s="54">
        <v>6.25E-2</v>
      </c>
    </row>
    <row r="123" spans="1:10" x14ac:dyDescent="0.25">
      <c r="I123">
        <v>6</v>
      </c>
      <c r="J123" s="53">
        <v>0</v>
      </c>
    </row>
    <row r="124" spans="1:10" x14ac:dyDescent="0.25">
      <c r="A124" s="6" t="s">
        <v>26</v>
      </c>
    </row>
    <row r="125" spans="1:10" x14ac:dyDescent="0.25">
      <c r="B125" t="s">
        <v>27</v>
      </c>
      <c r="C125" t="s">
        <v>28</v>
      </c>
      <c r="D125" t="s">
        <v>29</v>
      </c>
      <c r="E125" t="s">
        <v>30</v>
      </c>
      <c r="F125" t="s">
        <v>166</v>
      </c>
    </row>
    <row r="126" spans="1:10" x14ac:dyDescent="0.25">
      <c r="B126" t="s">
        <v>167</v>
      </c>
      <c r="C126" t="s">
        <v>168</v>
      </c>
      <c r="D126" t="s">
        <v>169</v>
      </c>
      <c r="E126" t="s">
        <v>170</v>
      </c>
      <c r="F126" t="s">
        <v>171</v>
      </c>
    </row>
    <row r="127" spans="1:10" x14ac:dyDescent="0.25">
      <c r="A127">
        <v>1</v>
      </c>
      <c r="B127" t="s">
        <v>172</v>
      </c>
      <c r="C127" t="s">
        <v>173</v>
      </c>
      <c r="D127" t="s">
        <v>174</v>
      </c>
      <c r="E127" t="s">
        <v>175</v>
      </c>
      <c r="F127" t="s">
        <v>176</v>
      </c>
    </row>
    <row r="128" spans="1:10" x14ac:dyDescent="0.25">
      <c r="A128">
        <v>2</v>
      </c>
      <c r="B128" t="s">
        <v>177</v>
      </c>
      <c r="C128" t="s">
        <v>178</v>
      </c>
      <c r="D128" t="s">
        <v>179</v>
      </c>
      <c r="E128" t="s">
        <v>180</v>
      </c>
      <c r="F128" t="s">
        <v>181</v>
      </c>
    </row>
    <row r="129" spans="1:6" x14ac:dyDescent="0.25">
      <c r="A129">
        <v>3</v>
      </c>
      <c r="B129" t="s">
        <v>182</v>
      </c>
      <c r="C129" t="s">
        <v>183</v>
      </c>
      <c r="D129" t="s">
        <v>184</v>
      </c>
      <c r="E129" t="s">
        <v>185</v>
      </c>
      <c r="F129" t="s">
        <v>186</v>
      </c>
    </row>
    <row r="130" spans="1:6" x14ac:dyDescent="0.25">
      <c r="A130">
        <v>4</v>
      </c>
      <c r="B130" t="s">
        <v>187</v>
      </c>
      <c r="C130" t="s">
        <v>188</v>
      </c>
      <c r="D130" t="s">
        <v>189</v>
      </c>
      <c r="E130" t="s">
        <v>190</v>
      </c>
      <c r="F130" t="s">
        <v>191</v>
      </c>
    </row>
    <row r="132" spans="1:6" x14ac:dyDescent="0.25">
      <c r="A132" s="2" t="s">
        <v>192</v>
      </c>
    </row>
    <row r="133" spans="1:6" x14ac:dyDescent="0.25">
      <c r="A133">
        <v>5</v>
      </c>
      <c r="B133">
        <v>15</v>
      </c>
      <c r="C133" t="s">
        <v>193</v>
      </c>
      <c r="D133">
        <v>0</v>
      </c>
      <c r="E133">
        <v>1</v>
      </c>
    </row>
    <row r="134" spans="1:6" x14ac:dyDescent="0.25">
      <c r="A134">
        <v>16</v>
      </c>
      <c r="B134">
        <v>30</v>
      </c>
      <c r="C134" t="s">
        <v>194</v>
      </c>
      <c r="D134">
        <v>1</v>
      </c>
      <c r="E134">
        <v>2</v>
      </c>
    </row>
    <row r="135" spans="1:6" x14ac:dyDescent="0.25">
      <c r="A135">
        <v>31</v>
      </c>
      <c r="B135">
        <v>45</v>
      </c>
      <c r="C135" t="s">
        <v>195</v>
      </c>
      <c r="D135">
        <v>2</v>
      </c>
      <c r="E135">
        <v>5</v>
      </c>
    </row>
    <row r="136" spans="1:6" x14ac:dyDescent="0.25">
      <c r="A136">
        <v>46</v>
      </c>
      <c r="B136">
        <v>64</v>
      </c>
      <c r="C136" t="s">
        <v>196</v>
      </c>
      <c r="D136">
        <v>5</v>
      </c>
      <c r="E136">
        <v>10</v>
      </c>
    </row>
    <row r="137" spans="1:6" x14ac:dyDescent="0.25">
      <c r="A137">
        <v>65</v>
      </c>
      <c r="B137">
        <v>80</v>
      </c>
      <c r="C137" t="s">
        <v>197</v>
      </c>
      <c r="D137">
        <v>10</v>
      </c>
      <c r="E137">
        <v>25</v>
      </c>
    </row>
    <row r="139" spans="1:6" x14ac:dyDescent="0.25">
      <c r="A139" s="2" t="s">
        <v>198</v>
      </c>
    </row>
    <row r="140" spans="1:6" x14ac:dyDescent="0.25">
      <c r="A140" s="55" t="s">
        <v>199</v>
      </c>
      <c r="B140" s="55" t="s">
        <v>200</v>
      </c>
      <c r="C140" s="55" t="s">
        <v>201</v>
      </c>
    </row>
    <row r="141" spans="1:6" x14ac:dyDescent="0.25">
      <c r="A141" s="56" t="s">
        <v>202</v>
      </c>
      <c r="B141" s="57" t="s">
        <v>203</v>
      </c>
      <c r="C141" s="57" t="s">
        <v>204</v>
      </c>
    </row>
    <row r="142" spans="1:6" x14ac:dyDescent="0.25">
      <c r="A142" s="56" t="s">
        <v>205</v>
      </c>
      <c r="B142" s="57" t="s">
        <v>206</v>
      </c>
      <c r="C142" s="57" t="s">
        <v>132</v>
      </c>
    </row>
    <row r="143" spans="1:6" x14ac:dyDescent="0.25">
      <c r="A143" s="56" t="s">
        <v>207</v>
      </c>
      <c r="B143" s="57" t="s">
        <v>208</v>
      </c>
      <c r="C143" s="57" t="s">
        <v>209</v>
      </c>
    </row>
    <row r="144" spans="1:6" x14ac:dyDescent="0.25">
      <c r="A144" s="56" t="s">
        <v>210</v>
      </c>
      <c r="B144" s="57" t="s">
        <v>211</v>
      </c>
      <c r="C144" s="57" t="s">
        <v>209</v>
      </c>
    </row>
    <row r="145" spans="1:3" x14ac:dyDescent="0.25">
      <c r="A145" s="56" t="s">
        <v>212</v>
      </c>
      <c r="B145" s="57" t="s">
        <v>213</v>
      </c>
      <c r="C145" s="57" t="s">
        <v>214</v>
      </c>
    </row>
    <row r="146" spans="1:3" x14ac:dyDescent="0.25">
      <c r="A146" s="56" t="s">
        <v>215</v>
      </c>
      <c r="B146" s="57" t="s">
        <v>216</v>
      </c>
      <c r="C146" s="57" t="s">
        <v>214</v>
      </c>
    </row>
    <row r="147" spans="1:3" x14ac:dyDescent="0.25">
      <c r="A147" s="56" t="s">
        <v>217</v>
      </c>
      <c r="B147" s="57" t="s">
        <v>218</v>
      </c>
      <c r="C147" s="57" t="s">
        <v>219</v>
      </c>
    </row>
    <row r="148" spans="1:3" x14ac:dyDescent="0.25">
      <c r="A148" s="56" t="s">
        <v>220</v>
      </c>
      <c r="B148" s="57" t="s">
        <v>221</v>
      </c>
      <c r="C148" s="57" t="s">
        <v>214</v>
      </c>
    </row>
    <row r="149" spans="1:3" x14ac:dyDescent="0.25">
      <c r="A149" s="56" t="s">
        <v>222</v>
      </c>
      <c r="B149" s="57" t="s">
        <v>223</v>
      </c>
      <c r="C149" s="57" t="s">
        <v>214</v>
      </c>
    </row>
    <row r="150" spans="1:3" x14ac:dyDescent="0.25">
      <c r="A150" s="56" t="s">
        <v>224</v>
      </c>
      <c r="B150" s="57" t="s">
        <v>225</v>
      </c>
      <c r="C150" s="57" t="s">
        <v>214</v>
      </c>
    </row>
    <row r="151" spans="1:3" x14ac:dyDescent="0.25">
      <c r="A151" s="56" t="s">
        <v>226</v>
      </c>
      <c r="B151" s="57" t="s">
        <v>227</v>
      </c>
      <c r="C151" s="57" t="s">
        <v>214</v>
      </c>
    </row>
    <row r="152" spans="1:3" x14ac:dyDescent="0.25">
      <c r="A152" s="56" t="s">
        <v>228</v>
      </c>
      <c r="B152" s="57" t="s">
        <v>229</v>
      </c>
      <c r="C152" s="57" t="s">
        <v>204</v>
      </c>
    </row>
    <row r="153" spans="1:3" x14ac:dyDescent="0.25">
      <c r="A153" s="56" t="s">
        <v>230</v>
      </c>
      <c r="B153" s="57" t="s">
        <v>231</v>
      </c>
      <c r="C153" s="57" t="s">
        <v>204</v>
      </c>
    </row>
    <row r="154" spans="1:3" x14ac:dyDescent="0.25">
      <c r="A154" s="56" t="s">
        <v>232</v>
      </c>
      <c r="B154" s="57" t="s">
        <v>233</v>
      </c>
      <c r="C154" s="57" t="s">
        <v>209</v>
      </c>
    </row>
    <row r="155" spans="1:3" x14ac:dyDescent="0.25">
      <c r="A155" s="56" t="s">
        <v>234</v>
      </c>
      <c r="B155" s="57" t="s">
        <v>235</v>
      </c>
      <c r="C155" s="57" t="s">
        <v>204</v>
      </c>
    </row>
    <row r="156" spans="1:3" x14ac:dyDescent="0.25">
      <c r="A156" s="56" t="s">
        <v>236</v>
      </c>
      <c r="B156" s="57" t="s">
        <v>237</v>
      </c>
      <c r="C156" s="57" t="s">
        <v>214</v>
      </c>
    </row>
    <row r="157" spans="1:3" x14ac:dyDescent="0.25">
      <c r="A157" s="56" t="s">
        <v>238</v>
      </c>
      <c r="B157" s="57" t="s">
        <v>239</v>
      </c>
      <c r="C157" s="57" t="s">
        <v>209</v>
      </c>
    </row>
    <row r="158" spans="1:3" x14ac:dyDescent="0.25">
      <c r="A158" s="56" t="s">
        <v>240</v>
      </c>
      <c r="B158" s="57" t="s">
        <v>241</v>
      </c>
      <c r="C158" s="57" t="s">
        <v>214</v>
      </c>
    </row>
    <row r="159" spans="1:3" x14ac:dyDescent="0.25">
      <c r="A159" s="56" t="s">
        <v>242</v>
      </c>
      <c r="B159" s="57" t="s">
        <v>243</v>
      </c>
      <c r="C159" s="57" t="s">
        <v>214</v>
      </c>
    </row>
    <row r="160" spans="1:3" x14ac:dyDescent="0.25">
      <c r="A160" s="56" t="s">
        <v>244</v>
      </c>
      <c r="B160" s="57" t="s">
        <v>245</v>
      </c>
      <c r="C160" s="57" t="s">
        <v>214</v>
      </c>
    </row>
    <row r="161" spans="1:3" x14ac:dyDescent="0.25">
      <c r="A161" s="56" t="s">
        <v>246</v>
      </c>
      <c r="B161" s="57" t="s">
        <v>247</v>
      </c>
      <c r="C161" s="57" t="s">
        <v>204</v>
      </c>
    </row>
    <row r="162" spans="1:3" x14ac:dyDescent="0.25">
      <c r="A162" s="56" t="s">
        <v>248</v>
      </c>
      <c r="B162" s="57" t="s">
        <v>249</v>
      </c>
      <c r="C162" s="57" t="s">
        <v>209</v>
      </c>
    </row>
    <row r="163" spans="1:3" x14ac:dyDescent="0.25">
      <c r="A163" s="56" t="s">
        <v>250</v>
      </c>
      <c r="B163" s="57" t="s">
        <v>251</v>
      </c>
      <c r="C163" s="57" t="s">
        <v>214</v>
      </c>
    </row>
    <row r="164" spans="1:3" x14ac:dyDescent="0.25">
      <c r="A164" s="56" t="s">
        <v>252</v>
      </c>
      <c r="B164" s="57" t="s">
        <v>253</v>
      </c>
      <c r="C164" s="57" t="s">
        <v>209</v>
      </c>
    </row>
    <row r="165" spans="1:3" x14ac:dyDescent="0.25">
      <c r="A165" s="56" t="s">
        <v>254</v>
      </c>
      <c r="B165" s="57" t="s">
        <v>255</v>
      </c>
      <c r="C165" s="57" t="s">
        <v>214</v>
      </c>
    </row>
    <row r="166" spans="1:3" x14ac:dyDescent="0.25">
      <c r="A166" s="56" t="s">
        <v>256</v>
      </c>
      <c r="B166" s="57" t="s">
        <v>257</v>
      </c>
      <c r="C166" s="57" t="s">
        <v>214</v>
      </c>
    </row>
    <row r="167" spans="1:3" x14ac:dyDescent="0.25">
      <c r="A167" s="56" t="s">
        <v>258</v>
      </c>
      <c r="B167" s="57" t="s">
        <v>259</v>
      </c>
      <c r="C167" s="57" t="s">
        <v>209</v>
      </c>
    </row>
    <row r="168" spans="1:3" x14ac:dyDescent="0.25">
      <c r="A168" s="56" t="s">
        <v>260</v>
      </c>
      <c r="B168" s="57" t="s">
        <v>261</v>
      </c>
      <c r="C168" s="57" t="s">
        <v>214</v>
      </c>
    </row>
    <row r="169" spans="1:3" x14ac:dyDescent="0.25">
      <c r="A169" s="56" t="s">
        <v>262</v>
      </c>
      <c r="B169" s="57" t="s">
        <v>263</v>
      </c>
      <c r="C169" s="57" t="s">
        <v>214</v>
      </c>
    </row>
    <row r="170" spans="1:3" x14ac:dyDescent="0.25">
      <c r="A170" s="56" t="s">
        <v>264</v>
      </c>
      <c r="B170" s="57" t="s">
        <v>265</v>
      </c>
      <c r="C170" s="57" t="s">
        <v>209</v>
      </c>
    </row>
    <row r="171" spans="1:3" x14ac:dyDescent="0.25">
      <c r="A171" s="56" t="s">
        <v>266</v>
      </c>
      <c r="B171" s="57" t="s">
        <v>267</v>
      </c>
      <c r="C171" s="57" t="s">
        <v>204</v>
      </c>
    </row>
    <row r="172" spans="1:3" x14ac:dyDescent="0.25">
      <c r="A172" s="56" t="s">
        <v>268</v>
      </c>
      <c r="B172" s="57" t="s">
        <v>269</v>
      </c>
      <c r="C172" s="57" t="s">
        <v>214</v>
      </c>
    </row>
    <row r="173" spans="1:3" x14ac:dyDescent="0.25">
      <c r="A173" s="56" t="s">
        <v>270</v>
      </c>
      <c r="B173" s="57" t="s">
        <v>271</v>
      </c>
      <c r="C173" s="57" t="s">
        <v>209</v>
      </c>
    </row>
    <row r="174" spans="1:3" x14ac:dyDescent="0.25">
      <c r="A174" s="56" t="s">
        <v>272</v>
      </c>
      <c r="B174" s="57" t="s">
        <v>273</v>
      </c>
      <c r="C174" s="57" t="s">
        <v>214</v>
      </c>
    </row>
    <row r="175" spans="1:3" x14ac:dyDescent="0.25">
      <c r="A175" s="56" t="s">
        <v>274</v>
      </c>
      <c r="B175" s="57" t="s">
        <v>275</v>
      </c>
      <c r="C175" s="57" t="s">
        <v>214</v>
      </c>
    </row>
    <row r="176" spans="1:3" x14ac:dyDescent="0.25">
      <c r="A176" s="56" t="s">
        <v>276</v>
      </c>
      <c r="B176" s="57" t="s">
        <v>277</v>
      </c>
      <c r="C176" s="57" t="s">
        <v>209</v>
      </c>
    </row>
    <row r="177" spans="1:3" x14ac:dyDescent="0.25">
      <c r="A177" s="56" t="s">
        <v>278</v>
      </c>
      <c r="B177" s="57" t="s">
        <v>279</v>
      </c>
      <c r="C177" s="57" t="s">
        <v>214</v>
      </c>
    </row>
    <row r="178" spans="1:3" x14ac:dyDescent="0.25">
      <c r="A178" s="56" t="s">
        <v>280</v>
      </c>
      <c r="B178" s="57" t="s">
        <v>281</v>
      </c>
      <c r="C178" s="57" t="s">
        <v>209</v>
      </c>
    </row>
    <row r="179" spans="1:3" x14ac:dyDescent="0.25">
      <c r="A179" s="56" t="s">
        <v>282</v>
      </c>
      <c r="B179" s="57" t="s">
        <v>283</v>
      </c>
      <c r="C179" s="57" t="s">
        <v>214</v>
      </c>
    </row>
    <row r="180" spans="1:3" x14ac:dyDescent="0.25">
      <c r="A180" s="56" t="s">
        <v>284</v>
      </c>
      <c r="B180" s="57" t="s">
        <v>285</v>
      </c>
      <c r="C180" s="57" t="s">
        <v>214</v>
      </c>
    </row>
    <row r="181" spans="1:3" x14ac:dyDescent="0.25">
      <c r="A181" s="56" t="s">
        <v>286</v>
      </c>
      <c r="B181" s="57" t="s">
        <v>287</v>
      </c>
      <c r="C181" s="57" t="s">
        <v>204</v>
      </c>
    </row>
    <row r="182" spans="1:3" x14ac:dyDescent="0.25">
      <c r="A182" s="56" t="s">
        <v>288</v>
      </c>
      <c r="B182" s="57" t="s">
        <v>289</v>
      </c>
      <c r="C182" s="57" t="s">
        <v>214</v>
      </c>
    </row>
    <row r="183" spans="1:3" x14ac:dyDescent="0.25">
      <c r="A183" s="56" t="s">
        <v>290</v>
      </c>
      <c r="B183" s="57" t="s">
        <v>291</v>
      </c>
      <c r="C183" s="57" t="s">
        <v>214</v>
      </c>
    </row>
    <row r="184" spans="1:3" x14ac:dyDescent="0.25">
      <c r="A184" s="56" t="s">
        <v>292</v>
      </c>
      <c r="B184" s="57" t="s">
        <v>293</v>
      </c>
      <c r="C184" s="57" t="s">
        <v>214</v>
      </c>
    </row>
    <row r="185" spans="1:3" x14ac:dyDescent="0.25">
      <c r="A185" s="56" t="s">
        <v>294</v>
      </c>
      <c r="B185" s="57" t="s">
        <v>295</v>
      </c>
      <c r="C185" s="57" t="s">
        <v>214</v>
      </c>
    </row>
    <row r="186" spans="1:3" x14ac:dyDescent="0.25">
      <c r="A186" s="56" t="s">
        <v>296</v>
      </c>
      <c r="B186" s="57" t="s">
        <v>297</v>
      </c>
      <c r="C186" s="57" t="s">
        <v>209</v>
      </c>
    </row>
    <row r="187" spans="1:3" x14ac:dyDescent="0.25">
      <c r="A187" s="56" t="s">
        <v>298</v>
      </c>
      <c r="B187" s="57" t="s">
        <v>299</v>
      </c>
      <c r="C187" s="57" t="s">
        <v>214</v>
      </c>
    </row>
    <row r="188" spans="1:3" x14ac:dyDescent="0.25">
      <c r="A188" s="56" t="s">
        <v>300</v>
      </c>
      <c r="B188" s="57" t="s">
        <v>301</v>
      </c>
      <c r="C188" s="57" t="s">
        <v>204</v>
      </c>
    </row>
    <row r="189" spans="1:3" x14ac:dyDescent="0.25">
      <c r="A189" s="56" t="s">
        <v>302</v>
      </c>
      <c r="B189" s="57" t="s">
        <v>303</v>
      </c>
      <c r="C189" s="57" t="s">
        <v>209</v>
      </c>
    </row>
    <row r="190" spans="1:3" x14ac:dyDescent="0.25">
      <c r="A190" s="56" t="s">
        <v>304</v>
      </c>
      <c r="B190" s="57" t="s">
        <v>305</v>
      </c>
      <c r="C190" s="57" t="s">
        <v>209</v>
      </c>
    </row>
    <row r="191" spans="1:3" x14ac:dyDescent="0.25">
      <c r="A191" s="56" t="s">
        <v>306</v>
      </c>
      <c r="B191" s="57" t="s">
        <v>307</v>
      </c>
      <c r="C191" s="57" t="s">
        <v>209</v>
      </c>
    </row>
    <row r="192" spans="1:3" x14ac:dyDescent="0.25">
      <c r="A192" s="56" t="s">
        <v>308</v>
      </c>
      <c r="B192" s="57" t="s">
        <v>309</v>
      </c>
      <c r="C192" s="57" t="s">
        <v>209</v>
      </c>
    </row>
    <row r="193" spans="1:3" x14ac:dyDescent="0.25">
      <c r="A193" s="56" t="s">
        <v>310</v>
      </c>
      <c r="B193" s="57" t="s">
        <v>311</v>
      </c>
      <c r="C193" s="57" t="s">
        <v>209</v>
      </c>
    </row>
    <row r="194" spans="1:3" x14ac:dyDescent="0.25">
      <c r="A194" s="56" t="s">
        <v>312</v>
      </c>
      <c r="B194" s="57" t="s">
        <v>313</v>
      </c>
      <c r="C194" s="57" t="s">
        <v>214</v>
      </c>
    </row>
    <row r="195" spans="1:3" x14ac:dyDescent="0.25">
      <c r="A195" s="56" t="s">
        <v>314</v>
      </c>
      <c r="B195" s="57" t="s">
        <v>315</v>
      </c>
      <c r="C195" s="57" t="s">
        <v>214</v>
      </c>
    </row>
    <row r="196" spans="1:3" x14ac:dyDescent="0.25">
      <c r="A196" s="56" t="s">
        <v>316</v>
      </c>
      <c r="B196" s="57" t="s">
        <v>317</v>
      </c>
      <c r="C196" s="57" t="s">
        <v>209</v>
      </c>
    </row>
    <row r="197" spans="1:3" x14ac:dyDescent="0.25">
      <c r="A197" s="56" t="s">
        <v>318</v>
      </c>
      <c r="B197" s="57" t="s">
        <v>319</v>
      </c>
      <c r="C197" s="57" t="s">
        <v>209</v>
      </c>
    </row>
    <row r="198" spans="1:3" x14ac:dyDescent="0.25">
      <c r="A198" s="56" t="s">
        <v>320</v>
      </c>
      <c r="B198" s="57" t="s">
        <v>321</v>
      </c>
      <c r="C198" s="57" t="s">
        <v>214</v>
      </c>
    </row>
    <row r="199" spans="1:3" x14ac:dyDescent="0.25">
      <c r="A199" s="56" t="s">
        <v>322</v>
      </c>
      <c r="B199" s="57" t="s">
        <v>323</v>
      </c>
      <c r="C199" s="57" t="s">
        <v>214</v>
      </c>
    </row>
    <row r="200" spans="1:3" x14ac:dyDescent="0.25">
      <c r="A200" s="56" t="s">
        <v>324</v>
      </c>
      <c r="B200" s="57" t="s">
        <v>325</v>
      </c>
      <c r="C200" s="57" t="s">
        <v>209</v>
      </c>
    </row>
    <row r="201" spans="1:3" x14ac:dyDescent="0.25">
      <c r="A201" s="56" t="s">
        <v>326</v>
      </c>
      <c r="B201" s="57" t="s">
        <v>327</v>
      </c>
      <c r="C201" s="57" t="s">
        <v>209</v>
      </c>
    </row>
    <row r="202" spans="1:3" x14ac:dyDescent="0.25">
      <c r="A202" s="56" t="s">
        <v>328</v>
      </c>
      <c r="B202" s="57" t="s">
        <v>329</v>
      </c>
      <c r="C202" s="57" t="s">
        <v>214</v>
      </c>
    </row>
    <row r="203" spans="1:3" x14ac:dyDescent="0.25">
      <c r="A203" s="56" t="s">
        <v>330</v>
      </c>
      <c r="B203" s="57" t="s">
        <v>331</v>
      </c>
      <c r="C203" s="57" t="s">
        <v>209</v>
      </c>
    </row>
    <row r="204" spans="1:3" x14ac:dyDescent="0.25">
      <c r="A204" s="56" t="s">
        <v>332</v>
      </c>
      <c r="B204" s="57" t="s">
        <v>333</v>
      </c>
      <c r="C204" s="57" t="s">
        <v>209</v>
      </c>
    </row>
    <row r="205" spans="1:3" x14ac:dyDescent="0.25">
      <c r="A205" s="56" t="s">
        <v>334</v>
      </c>
      <c r="B205" s="57" t="s">
        <v>335</v>
      </c>
      <c r="C205" s="57" t="s">
        <v>214</v>
      </c>
    </row>
    <row r="206" spans="1:3" x14ac:dyDescent="0.25">
      <c r="A206" s="56" t="s">
        <v>336</v>
      </c>
      <c r="B206" s="57" t="s">
        <v>337</v>
      </c>
      <c r="C206" s="57" t="s">
        <v>214</v>
      </c>
    </row>
    <row r="207" spans="1:3" x14ac:dyDescent="0.25">
      <c r="A207" s="56" t="s">
        <v>338</v>
      </c>
      <c r="B207" s="57" t="s">
        <v>339</v>
      </c>
      <c r="C207" s="57" t="s">
        <v>214</v>
      </c>
    </row>
    <row r="208" spans="1:3" x14ac:dyDescent="0.25">
      <c r="A208" s="56" t="s">
        <v>340</v>
      </c>
      <c r="B208" s="57" t="s">
        <v>341</v>
      </c>
      <c r="C208" s="57" t="s">
        <v>204</v>
      </c>
    </row>
    <row r="209" spans="1:3" x14ac:dyDescent="0.25">
      <c r="A209" s="56" t="s">
        <v>342</v>
      </c>
      <c r="B209" s="57" t="s">
        <v>343</v>
      </c>
      <c r="C209" s="57" t="s">
        <v>214</v>
      </c>
    </row>
    <row r="210" spans="1:3" x14ac:dyDescent="0.25">
      <c r="A210" s="56" t="s">
        <v>344</v>
      </c>
      <c r="B210" s="57" t="s">
        <v>345</v>
      </c>
      <c r="C210" s="57" t="s">
        <v>346</v>
      </c>
    </row>
    <row r="211" spans="1:3" x14ac:dyDescent="0.25">
      <c r="A211" s="56" t="s">
        <v>347</v>
      </c>
      <c r="B211" s="57" t="s">
        <v>348</v>
      </c>
      <c r="C211" s="57" t="s">
        <v>209</v>
      </c>
    </row>
    <row r="212" spans="1:3" x14ac:dyDescent="0.25">
      <c r="A212" s="56" t="s">
        <v>349</v>
      </c>
      <c r="B212" s="57" t="s">
        <v>350</v>
      </c>
      <c r="C212" s="57" t="s">
        <v>214</v>
      </c>
    </row>
    <row r="213" spans="1:3" x14ac:dyDescent="0.25">
      <c r="A213" s="56" t="s">
        <v>351</v>
      </c>
      <c r="B213" s="57" t="s">
        <v>352</v>
      </c>
      <c r="C213" s="57" t="s">
        <v>209</v>
      </c>
    </row>
    <row r="214" spans="1:3" x14ac:dyDescent="0.25">
      <c r="A214" s="56" t="s">
        <v>353</v>
      </c>
      <c r="B214" s="57" t="s">
        <v>354</v>
      </c>
      <c r="C214" s="57" t="s">
        <v>209</v>
      </c>
    </row>
    <row r="215" spans="1:3" x14ac:dyDescent="0.25">
      <c r="A215" s="56" t="s">
        <v>355</v>
      </c>
      <c r="B215" s="57" t="s">
        <v>356</v>
      </c>
      <c r="C215" s="57" t="s">
        <v>214</v>
      </c>
    </row>
    <row r="216" spans="1:3" x14ac:dyDescent="0.25">
      <c r="A216" s="56" t="s">
        <v>357</v>
      </c>
      <c r="B216" s="57" t="s">
        <v>358</v>
      </c>
      <c r="C216" s="57" t="s">
        <v>209</v>
      </c>
    </row>
    <row r="217" spans="1:3" x14ac:dyDescent="0.25">
      <c r="A217" s="56" t="s">
        <v>359</v>
      </c>
      <c r="B217" s="57" t="s">
        <v>360</v>
      </c>
      <c r="C217" s="57" t="s">
        <v>209</v>
      </c>
    </row>
    <row r="218" spans="1:3" x14ac:dyDescent="0.25">
      <c r="A218" s="56" t="s">
        <v>361</v>
      </c>
      <c r="B218" s="57" t="s">
        <v>362</v>
      </c>
      <c r="C218" s="57" t="s">
        <v>209</v>
      </c>
    </row>
    <row r="219" spans="1:3" x14ac:dyDescent="0.25">
      <c r="A219" s="56" t="s">
        <v>363</v>
      </c>
      <c r="B219" s="57" t="s">
        <v>364</v>
      </c>
      <c r="C219" s="57" t="s">
        <v>209</v>
      </c>
    </row>
    <row r="220" spans="1:3" x14ac:dyDescent="0.25">
      <c r="A220" s="56" t="s">
        <v>365</v>
      </c>
      <c r="B220" s="57" t="s">
        <v>366</v>
      </c>
      <c r="C220" s="57" t="s">
        <v>214</v>
      </c>
    </row>
    <row r="221" spans="1:3" x14ac:dyDescent="0.25">
      <c r="A221" s="56" t="s">
        <v>367</v>
      </c>
      <c r="B221" s="57" t="s">
        <v>368</v>
      </c>
      <c r="C221" s="57" t="s">
        <v>214</v>
      </c>
    </row>
    <row r="222" spans="1:3" x14ac:dyDescent="0.25">
      <c r="A222" s="56" t="s">
        <v>369</v>
      </c>
      <c r="B222" s="57" t="s">
        <v>370</v>
      </c>
      <c r="C222" s="57" t="s">
        <v>214</v>
      </c>
    </row>
    <row r="223" spans="1:3" x14ac:dyDescent="0.25">
      <c r="A223" s="56" t="s">
        <v>371</v>
      </c>
      <c r="B223" s="57" t="s">
        <v>372</v>
      </c>
      <c r="C223" s="57" t="s">
        <v>209</v>
      </c>
    </row>
    <row r="224" spans="1:3" x14ac:dyDescent="0.25">
      <c r="A224" s="56" t="s">
        <v>373</v>
      </c>
      <c r="B224" s="57" t="s">
        <v>374</v>
      </c>
      <c r="C224" s="57" t="s">
        <v>214</v>
      </c>
    </row>
    <row r="225" spans="1:3" x14ac:dyDescent="0.25">
      <c r="A225" s="56" t="s">
        <v>375</v>
      </c>
      <c r="B225" s="57" t="s">
        <v>376</v>
      </c>
      <c r="C225" s="57" t="s">
        <v>204</v>
      </c>
    </row>
    <row r="226" spans="1:3" x14ac:dyDescent="0.25">
      <c r="A226" s="56" t="s">
        <v>377</v>
      </c>
      <c r="B226" s="57" t="s">
        <v>378</v>
      </c>
      <c r="C226" s="57" t="s">
        <v>214</v>
      </c>
    </row>
    <row r="227" spans="1:3" x14ac:dyDescent="0.25">
      <c r="A227" s="56" t="s">
        <v>379</v>
      </c>
      <c r="B227" s="57" t="s">
        <v>380</v>
      </c>
      <c r="C227" s="57" t="s">
        <v>209</v>
      </c>
    </row>
    <row r="228" spans="1:3" x14ac:dyDescent="0.25">
      <c r="A228" s="56" t="s">
        <v>381</v>
      </c>
      <c r="B228" s="57" t="s">
        <v>382</v>
      </c>
      <c r="C228" s="57" t="s">
        <v>214</v>
      </c>
    </row>
    <row r="229" spans="1:3" x14ac:dyDescent="0.25">
      <c r="A229" s="56" t="s">
        <v>383</v>
      </c>
      <c r="B229" s="57" t="s">
        <v>384</v>
      </c>
      <c r="C229" s="57" t="s">
        <v>214</v>
      </c>
    </row>
    <row r="230" spans="1:3" x14ac:dyDescent="0.25">
      <c r="A230" s="56" t="s">
        <v>385</v>
      </c>
      <c r="B230" s="57" t="s">
        <v>386</v>
      </c>
      <c r="C230" s="57" t="s">
        <v>214</v>
      </c>
    </row>
    <row r="231" spans="1:3" x14ac:dyDescent="0.25">
      <c r="A231" s="56" t="s">
        <v>387</v>
      </c>
      <c r="B231" s="57" t="s">
        <v>388</v>
      </c>
      <c r="C231" s="57" t="s">
        <v>209</v>
      </c>
    </row>
    <row r="232" spans="1:3" x14ac:dyDescent="0.25">
      <c r="A232" s="56" t="s">
        <v>389</v>
      </c>
      <c r="B232" s="57" t="s">
        <v>390</v>
      </c>
      <c r="C232" s="57" t="s">
        <v>209</v>
      </c>
    </row>
    <row r="233" spans="1:3" x14ac:dyDescent="0.25">
      <c r="A233" s="56" t="s">
        <v>391</v>
      </c>
      <c r="B233" s="57" t="s">
        <v>392</v>
      </c>
      <c r="C233" s="57" t="s">
        <v>209</v>
      </c>
    </row>
    <row r="234" spans="1:3" x14ac:dyDescent="0.25">
      <c r="A234" s="56" t="s">
        <v>393</v>
      </c>
      <c r="B234" s="57" t="s">
        <v>394</v>
      </c>
      <c r="C234" s="57" t="s">
        <v>204</v>
      </c>
    </row>
    <row r="235" spans="1:3" x14ac:dyDescent="0.25">
      <c r="A235" s="56" t="s">
        <v>395</v>
      </c>
      <c r="B235" s="57" t="s">
        <v>396</v>
      </c>
      <c r="C235" s="57" t="s">
        <v>214</v>
      </c>
    </row>
    <row r="236" spans="1:3" x14ac:dyDescent="0.25">
      <c r="A236" s="56" t="s">
        <v>397</v>
      </c>
      <c r="B236" s="57" t="s">
        <v>398</v>
      </c>
      <c r="C236" s="57" t="s">
        <v>209</v>
      </c>
    </row>
    <row r="237" spans="1:3" x14ac:dyDescent="0.25">
      <c r="A237" s="56" t="s">
        <v>399</v>
      </c>
      <c r="B237" s="57" t="s">
        <v>400</v>
      </c>
      <c r="C237" s="57" t="s">
        <v>209</v>
      </c>
    </row>
    <row r="238" spans="1:3" x14ac:dyDescent="0.25">
      <c r="A238" s="56" t="s">
        <v>401</v>
      </c>
      <c r="B238" s="57" t="s">
        <v>402</v>
      </c>
      <c r="C238" s="57" t="s">
        <v>209</v>
      </c>
    </row>
    <row r="239" spans="1:3" x14ac:dyDescent="0.25">
      <c r="A239" s="58" t="s">
        <v>403</v>
      </c>
      <c r="B239" s="57" t="s">
        <v>404</v>
      </c>
      <c r="C239" s="57" t="s">
        <v>405</v>
      </c>
    </row>
    <row r="240" spans="1:3" x14ac:dyDescent="0.25">
      <c r="A240" s="58" t="s">
        <v>406</v>
      </c>
      <c r="B240" s="57" t="s">
        <v>407</v>
      </c>
      <c r="C240" s="57" t="s">
        <v>204</v>
      </c>
    </row>
    <row r="241" spans="1:3" x14ac:dyDescent="0.25">
      <c r="A241" s="58" t="s">
        <v>408</v>
      </c>
      <c r="B241" s="57" t="s">
        <v>409</v>
      </c>
      <c r="C241" s="57" t="s">
        <v>204</v>
      </c>
    </row>
    <row r="242" spans="1:3" x14ac:dyDescent="0.25">
      <c r="A242" s="58" t="s">
        <v>410</v>
      </c>
      <c r="B242" s="57" t="s">
        <v>411</v>
      </c>
      <c r="C242" s="57" t="s">
        <v>204</v>
      </c>
    </row>
    <row r="243" spans="1:3" x14ac:dyDescent="0.25">
      <c r="A243" s="56" t="s">
        <v>412</v>
      </c>
      <c r="B243" s="57" t="s">
        <v>413</v>
      </c>
      <c r="C243" s="57" t="s">
        <v>214</v>
      </c>
    </row>
    <row r="244" spans="1:3" x14ac:dyDescent="0.25">
      <c r="A244" s="58" t="s">
        <v>414</v>
      </c>
      <c r="B244" s="57" t="s">
        <v>415</v>
      </c>
      <c r="C244" s="57" t="s">
        <v>209</v>
      </c>
    </row>
    <row r="245" spans="1:3" x14ac:dyDescent="0.25">
      <c r="A245" s="58" t="s">
        <v>416</v>
      </c>
      <c r="B245" s="57" t="s">
        <v>213</v>
      </c>
      <c r="C245" s="57" t="s">
        <v>214</v>
      </c>
    </row>
    <row r="246" spans="1:3" x14ac:dyDescent="0.25">
      <c r="A246" s="58" t="s">
        <v>417</v>
      </c>
      <c r="B246" s="57" t="s">
        <v>418</v>
      </c>
      <c r="C246" s="57" t="s">
        <v>214</v>
      </c>
    </row>
    <row r="247" spans="1:3" x14ac:dyDescent="0.25">
      <c r="A247" s="56" t="s">
        <v>419</v>
      </c>
      <c r="B247" s="57" t="s">
        <v>420</v>
      </c>
      <c r="C247" s="57" t="s">
        <v>204</v>
      </c>
    </row>
    <row r="248" spans="1:3" x14ac:dyDescent="0.25">
      <c r="A248" s="56" t="s">
        <v>421</v>
      </c>
      <c r="B248" s="57" t="s">
        <v>422</v>
      </c>
      <c r="C248" s="57" t="s">
        <v>214</v>
      </c>
    </row>
    <row r="249" spans="1:3" x14ac:dyDescent="0.25">
      <c r="A249" s="56" t="s">
        <v>423</v>
      </c>
      <c r="B249" s="57" t="s">
        <v>424</v>
      </c>
      <c r="C249" s="57" t="s">
        <v>214</v>
      </c>
    </row>
    <row r="250" spans="1:3" x14ac:dyDescent="0.25">
      <c r="A250" s="56" t="s">
        <v>425</v>
      </c>
      <c r="B250" s="57" t="s">
        <v>426</v>
      </c>
      <c r="C250" s="57" t="s">
        <v>209</v>
      </c>
    </row>
    <row r="251" spans="1:3" x14ac:dyDescent="0.25">
      <c r="A251" s="56" t="s">
        <v>427</v>
      </c>
      <c r="B251" s="57" t="s">
        <v>428</v>
      </c>
      <c r="C251" s="57" t="s">
        <v>214</v>
      </c>
    </row>
    <row r="252" spans="1:3" x14ac:dyDescent="0.25">
      <c r="A252" s="56" t="s">
        <v>429</v>
      </c>
      <c r="B252" s="57" t="s">
        <v>430</v>
      </c>
      <c r="C252" s="57" t="s">
        <v>209</v>
      </c>
    </row>
    <row r="253" spans="1:3" x14ac:dyDescent="0.25">
      <c r="A253" s="56" t="s">
        <v>431</v>
      </c>
      <c r="B253" s="57" t="s">
        <v>432</v>
      </c>
      <c r="C253" s="57" t="s">
        <v>214</v>
      </c>
    </row>
    <row r="254" spans="1:3" x14ac:dyDescent="0.25">
      <c r="A254" s="56" t="s">
        <v>433</v>
      </c>
      <c r="B254" s="57" t="s">
        <v>434</v>
      </c>
      <c r="C254" s="57" t="s">
        <v>214</v>
      </c>
    </row>
    <row r="255" spans="1:3" x14ac:dyDescent="0.25">
      <c r="A255" s="56" t="s">
        <v>435</v>
      </c>
      <c r="B255" s="57" t="s">
        <v>436</v>
      </c>
      <c r="C255" s="57" t="s">
        <v>204</v>
      </c>
    </row>
    <row r="256" spans="1:3" x14ac:dyDescent="0.25">
      <c r="A256" s="56" t="s">
        <v>437</v>
      </c>
      <c r="B256" s="57" t="s">
        <v>438</v>
      </c>
      <c r="C256" s="57" t="s">
        <v>209</v>
      </c>
    </row>
    <row r="257" spans="1:3" x14ac:dyDescent="0.25">
      <c r="A257" s="56" t="s">
        <v>439</v>
      </c>
      <c r="B257" s="57" t="s">
        <v>440</v>
      </c>
      <c r="C257" s="57" t="s">
        <v>214</v>
      </c>
    </row>
    <row r="258" spans="1:3" x14ac:dyDescent="0.25">
      <c r="A258" s="56" t="s">
        <v>441</v>
      </c>
      <c r="B258" s="57" t="s">
        <v>442</v>
      </c>
      <c r="C258" s="57" t="s">
        <v>209</v>
      </c>
    </row>
    <row r="259" spans="1:3" x14ac:dyDescent="0.25">
      <c r="A259" s="56" t="s">
        <v>443</v>
      </c>
      <c r="B259" s="57" t="s">
        <v>444</v>
      </c>
      <c r="C259" s="57" t="s">
        <v>214</v>
      </c>
    </row>
    <row r="260" spans="1:3" x14ac:dyDescent="0.25">
      <c r="A260" s="56" t="s">
        <v>445</v>
      </c>
      <c r="B260" s="57" t="s">
        <v>446</v>
      </c>
      <c r="C260" s="57" t="s">
        <v>204</v>
      </c>
    </row>
    <row r="261" spans="1:3" x14ac:dyDescent="0.25">
      <c r="A261" s="56" t="s">
        <v>447</v>
      </c>
      <c r="B261" s="57" t="s">
        <v>448</v>
      </c>
      <c r="C261" s="57" t="s">
        <v>214</v>
      </c>
    </row>
    <row r="262" spans="1:3" x14ac:dyDescent="0.25">
      <c r="A262" s="56" t="s">
        <v>449</v>
      </c>
      <c r="B262" s="57" t="s">
        <v>450</v>
      </c>
      <c r="C262" s="57" t="s">
        <v>209</v>
      </c>
    </row>
    <row r="263" spans="1:3" x14ac:dyDescent="0.25">
      <c r="A263" s="56" t="s">
        <v>451</v>
      </c>
      <c r="B263" s="57" t="s">
        <v>452</v>
      </c>
      <c r="C263" s="57" t="s">
        <v>214</v>
      </c>
    </row>
    <row r="264" spans="1:3" x14ac:dyDescent="0.25">
      <c r="A264" s="59" t="s">
        <v>453</v>
      </c>
      <c r="B264" s="57" t="s">
        <v>454</v>
      </c>
      <c r="C264" s="57" t="s">
        <v>209</v>
      </c>
    </row>
    <row r="265" spans="1:3" x14ac:dyDescent="0.25">
      <c r="A265" s="56" t="s">
        <v>455</v>
      </c>
      <c r="B265" s="57" t="s">
        <v>456</v>
      </c>
      <c r="C265" s="57" t="s">
        <v>214</v>
      </c>
    </row>
    <row r="266" spans="1:3" x14ac:dyDescent="0.25">
      <c r="A266" s="56" t="s">
        <v>457</v>
      </c>
      <c r="B266" s="57" t="s">
        <v>458</v>
      </c>
      <c r="C266" s="57" t="s">
        <v>209</v>
      </c>
    </row>
    <row r="267" spans="1:3" x14ac:dyDescent="0.25">
      <c r="A267" s="56" t="s">
        <v>459</v>
      </c>
      <c r="B267" s="57" t="s">
        <v>460</v>
      </c>
      <c r="C267" s="57" t="s">
        <v>204</v>
      </c>
    </row>
    <row r="268" spans="1:3" x14ac:dyDescent="0.25">
      <c r="A268" s="56" t="s">
        <v>461</v>
      </c>
      <c r="B268" s="57" t="s">
        <v>462</v>
      </c>
      <c r="C268" s="57" t="s">
        <v>209</v>
      </c>
    </row>
    <row r="269" spans="1:3" x14ac:dyDescent="0.25">
      <c r="A269" s="56" t="s">
        <v>463</v>
      </c>
      <c r="B269" s="57" t="s">
        <v>464</v>
      </c>
      <c r="C269" s="57" t="s">
        <v>214</v>
      </c>
    </row>
    <row r="270" spans="1:3" x14ac:dyDescent="0.25">
      <c r="A270" s="56" t="s">
        <v>465</v>
      </c>
      <c r="B270" s="57" t="s">
        <v>466</v>
      </c>
      <c r="C270" s="57" t="s">
        <v>209</v>
      </c>
    </row>
    <row r="271" spans="1:3" x14ac:dyDescent="0.25">
      <c r="A271" s="56" t="s">
        <v>467</v>
      </c>
      <c r="B271" s="57" t="s">
        <v>468</v>
      </c>
      <c r="C271" s="57" t="s">
        <v>214</v>
      </c>
    </row>
    <row r="272" spans="1:3" x14ac:dyDescent="0.25">
      <c r="A272" s="56" t="s">
        <v>469</v>
      </c>
      <c r="B272" s="57" t="s">
        <v>470</v>
      </c>
      <c r="C272" s="57" t="s">
        <v>204</v>
      </c>
    </row>
    <row r="273" spans="1:3" x14ac:dyDescent="0.25">
      <c r="A273" s="56" t="s">
        <v>471</v>
      </c>
      <c r="B273" s="57" t="s">
        <v>472</v>
      </c>
      <c r="C273" s="57" t="s">
        <v>209</v>
      </c>
    </row>
    <row r="274" spans="1:3" x14ac:dyDescent="0.25">
      <c r="A274" s="58" t="s">
        <v>473</v>
      </c>
      <c r="B274" s="57" t="s">
        <v>474</v>
      </c>
      <c r="C274" s="57" t="s">
        <v>214</v>
      </c>
    </row>
    <row r="275" spans="1:3" x14ac:dyDescent="0.25">
      <c r="A275" s="56" t="s">
        <v>475</v>
      </c>
      <c r="B275" s="57" t="s">
        <v>476</v>
      </c>
      <c r="C275" s="57" t="s">
        <v>204</v>
      </c>
    </row>
    <row r="276" spans="1:3" x14ac:dyDescent="0.25">
      <c r="A276" s="56" t="s">
        <v>477</v>
      </c>
      <c r="B276" s="57" t="s">
        <v>478</v>
      </c>
      <c r="C276" s="57" t="s">
        <v>204</v>
      </c>
    </row>
    <row r="279" spans="1:3" x14ac:dyDescent="0.25">
      <c r="A279" s="2" t="s">
        <v>479</v>
      </c>
    </row>
    <row r="280" spans="1:3" x14ac:dyDescent="0.25">
      <c r="A280" t="s">
        <v>480</v>
      </c>
    </row>
    <row r="281" spans="1:3" x14ac:dyDescent="0.25">
      <c r="A281" t="s">
        <v>481</v>
      </c>
    </row>
    <row r="282" spans="1:3" x14ac:dyDescent="0.25">
      <c r="A282" t="s">
        <v>482</v>
      </c>
    </row>
  </sheetData>
  <sheetProtection algorithmName="SHA-512" hashValue="tARkdpX4ErGm97yjF6d5lCJiOWGZilvnK8P7CPm56ChVNAsJH3yOuWThkBYApo1r/jNfWe1R3JhEoXipsiErqw==" saltValue="h5x82aP/dlxSj+7WPpoGzA==" spinCount="100000" sheet="1" objects="1" scenarios="1"/>
  <sortState xmlns:xlrd2="http://schemas.microsoft.com/office/spreadsheetml/2017/richdata2" ref="E89:E96">
    <sortCondition ref="E89:E96"/>
  </sortState>
  <pageMargins left="0.7" right="0.7" top="0.75" bottom="0.75" header="0.3" footer="0.3"/>
  <pageSetup paperSize="9" orientation="portrait" r:id="rId1"/>
  <headerFooter>
    <oddFooter>&amp;L076756473:0.13!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e1b9b6d-b887-446c-9dce-4968e9b06264" ContentTypeId="0x010100DCD422DC78816243BC06FDD53AB4B000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145254</ZaakId>
    <SoortAanbesteding xmlns="9729beee-8231-416b-840d-ac6e112eeed3">Maak uw keuze</SoortAanbesteding>
    <KlantNaam xmlns="c41d040b-1f23-46d8-95f8-73c4343eacb6" xsi:nil="true"/>
    <Zaaknummer xmlns="c41d040b-1f23-46d8-95f8-73c4343eacb6">2022-Z8974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Inkoop conditiemetingen NEN 2767 waterkeringen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WLDOC-1187088822-161019</_dlc_DocId>
    <_dlc_DocIdUrl xmlns="9729beee-8231-416b-840d-ac6e112eeed3">
      <Url>https://waterschaplimburg.sharepoint.com/sites/Inkoop/_layouts/15/DocIdRedir.aspx?ID=WLDOC-1187088822-161019</Url>
      <Description>WLDOC-1187088822-161019</Description>
    </_dlc_DocIdUrl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447" ma:contentTypeDescription="document WL" ma:contentTypeScope="" ma:versionID="c57196eb512a8b04368980c52e675f93">
  <xsd:schema xmlns:xsd="http://www.w3.org/2001/XMLSchema" xmlns:xs="http://www.w3.org/2001/XMLSchema" xmlns:p="http://schemas.microsoft.com/office/2006/metadata/properties" xmlns:ns1="c41d040b-1f23-46d8-95f8-73c4343eacb6" xmlns:ns2="http://schemas.microsoft.com/sharepoint/v3" xmlns:ns4="9729beee-8231-416b-840d-ac6e112eeed3" xmlns:ns5="dfc62a55-fff3-4b8d-9937-2b197328c51d" targetNamespace="http://schemas.microsoft.com/office/2006/metadata/properties" ma:root="true" ma:fieldsID="836e54d65cb976e717855079b6c02b30" ns1:_="" ns2:_="" ns4:_="" ns5:_="">
    <xsd:import namespace="c41d040b-1f23-46d8-95f8-73c4343eacb6"/>
    <xsd:import namespace="http://schemas.microsoft.com/sharepoint/v3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1:Documentomschrijving" minOccurs="0"/>
                <xsd:element ref="ns1:Documentsortering1" minOccurs="0"/>
                <xsd:element ref="ns1:Documentsortering2" minOccurs="0"/>
                <xsd:element ref="ns1:UwKenmerk" minOccurs="0"/>
                <xsd:element ref="ns1:DatumDocument" minOccurs="0"/>
                <xsd:element ref="ns1:Verzenddatum" minOccurs="0"/>
                <xsd:element ref="ns1:DatumVervanging" minOccurs="0"/>
                <xsd:element ref="ns1:Documentnummer" minOccurs="0"/>
                <xsd:element ref="ns1:DocumentcreatieXML" minOccurs="0"/>
                <xsd:element ref="ns1:n267401cbecb47ff9785abaaf40f91cf" minOccurs="0"/>
                <xsd:element ref="ns1:TaxCatchAll" minOccurs="0"/>
                <xsd:element ref="ns1:TaxCatchAllLabel" minOccurs="0"/>
                <xsd:element ref="ns1:ContactTelefoon" minOccurs="0"/>
                <xsd:element ref="ns1:ContactPlaats" minOccurs="0"/>
                <xsd:element ref="ns1:ContactAdres" minOccurs="0"/>
                <xsd:element ref="ns1:IdentificatiekenmerkTMLO" minOccurs="0"/>
                <xsd:element ref="ns1:KlantPlaats" minOccurs="0"/>
                <xsd:element ref="ns1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1:KlantNaam" minOccurs="0"/>
                <xsd:element ref="ns2:DocumentSetDescription" minOccurs="0"/>
                <xsd:element ref="ns1:KlantLand" minOccurs="0"/>
                <xsd:element ref="ns1:KlantPostcode" minOccurs="0"/>
                <xsd:element ref="ns1:KlantAdres" minOccurs="0"/>
                <xsd:element ref="ns1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1:KlantVestigingsnummer" minOccurs="0"/>
                <xsd:element ref="ns1:Zaakbehandelaar" minOccurs="0"/>
                <xsd:element ref="ns5:lcf76f155ced4ddcb4097134ff3c332f" minOccurs="0"/>
                <xsd:element ref="ns1:ContactNaam" minOccurs="0"/>
                <xsd:element ref="ns1:ContactLand" minOccurs="0"/>
                <xsd:element ref="ns1:ContactEmail" minOccurs="0"/>
                <xsd:element ref="ns1:ContactPostcod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3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4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6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7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8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9" nillable="true" ma:displayName="Datum vervanging" ma:format="DateOnly" ma:internalName="DatumVervanging" ma:readOnly="false">
      <xsd:simpleType>
        <xsd:restriction base="dms:DateTime"/>
      </xsd:simpleType>
    </xsd:element>
    <xsd:element name="Documentnummer" ma:index="10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creatieXML" ma:index="12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18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tactTelefoon" ma:index="22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Plaats" ma:index="23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Adres" ma:index="24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ContactNaam" ma:index="48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Land" ma:index="49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Email" ma:index="50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ContactPostcode" ma:index="51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5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5" ma:displayName="Auteur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9CF087D-75D8-4139-AD42-FCC15E076E6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5505E64-CB08-41EA-81F6-792ED63EAD70}">
  <ds:schemaRefs>
    <ds:schemaRef ds:uri="http://schemas.microsoft.com/office/2006/documentManagement/types"/>
    <ds:schemaRef ds:uri="9729beee-8231-416b-840d-ac6e112eeed3"/>
    <ds:schemaRef ds:uri="http://purl.org/dc/terms/"/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fc62a55-fff3-4b8d-9937-2b197328c51d"/>
    <ds:schemaRef ds:uri="c41d040b-1f23-46d8-95f8-73c4343eacb6"/>
  </ds:schemaRefs>
</ds:datastoreItem>
</file>

<file path=customXml/itemProps3.xml><?xml version="1.0" encoding="utf-8"?>
<ds:datastoreItem xmlns:ds="http://schemas.openxmlformats.org/officeDocument/2006/customXml" ds:itemID="{09717812-9394-425B-8AC2-49F99BDEE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1d040b-1f23-46d8-95f8-73c4343eacb6"/>
    <ds:schemaRef ds:uri="http://schemas.microsoft.com/sharepoint/v3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28B0E64-2F3F-4635-A392-901064F68FD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B582101-8D0C-4787-8967-6F84AB6CDBD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Werkbladen</vt:lpstr>
      </vt:variant>
      <vt:variant>
        <vt:i4>2</vt:i4>
      </vt:variant>
      <vt:variant>
        <vt:lpstr>Grafieken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Inspectierapport</vt:lpstr>
      <vt:lpstr>Invoervelden</vt:lpstr>
      <vt:lpstr>Grafiek1</vt:lpstr>
      <vt:lpstr>Inspectierapport!Afdruktitels</vt:lpstr>
    </vt:vector>
  </TitlesOfParts>
  <Manager/>
  <Company>ARCADIS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Tersteeg R.M. (Roel)</dc:creator>
  <cp:keywords/>
  <dc:description/>
  <cp:lastModifiedBy>Renée Hekers</cp:lastModifiedBy>
  <cp:revision/>
  <dcterms:created xsi:type="dcterms:W3CDTF">2012-10-19T12:42:44Z</dcterms:created>
  <dcterms:modified xsi:type="dcterms:W3CDTF">2023-05-16T15:01:16Z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Address1">
    <vt:lpwstr> </vt:lpwstr>
  </property>
  <property fmtid="{D5CDD505-2E9C-101B-9397-08002B2CF9AE}" pid="3" name="cdpAddress2">
    <vt:lpwstr> </vt:lpwstr>
  </property>
  <property fmtid="{D5CDD505-2E9C-101B-9397-08002B2CF9AE}" pid="4" name="cdpKenmerk">
    <vt:lpwstr> </vt:lpwstr>
  </property>
  <property fmtid="{D5CDD505-2E9C-101B-9397-08002B2CF9AE}" pid="5" name="cdpSubject1">
    <vt:lpwstr>Blokkendoos</vt:lpwstr>
  </property>
  <property fmtid="{D5CDD505-2E9C-101B-9397-08002B2CF9AE}" pid="6" name="cdpSubject2">
    <vt:lpwstr> </vt:lpwstr>
  </property>
  <property fmtid="{D5CDD505-2E9C-101B-9397-08002B2CF9AE}" pid="7" name="cdpProjectleider">
    <vt:lpwstr> </vt:lpwstr>
  </property>
  <property fmtid="{D5CDD505-2E9C-101B-9397-08002B2CF9AE}" pid="8" name="cdpWBS">
    <vt:lpwstr> </vt:lpwstr>
  </property>
  <property fmtid="{D5CDD505-2E9C-101B-9397-08002B2CF9AE}" pid="9" name="cdpProjectDefinitie">
    <vt:lpwstr> </vt:lpwstr>
  </property>
  <property fmtid="{D5CDD505-2E9C-101B-9397-08002B2CF9AE}" pid="10" name="cdpStatus">
    <vt:lpwstr>Checked In</vt:lpwstr>
  </property>
  <property fmtid="{D5CDD505-2E9C-101B-9397-08002B2CF9AE}" pid="11" name="cdpGoedgekeurdOp">
    <vt:lpwstr> </vt:lpwstr>
  </property>
  <property fmtid="{D5CDD505-2E9C-101B-9397-08002B2CF9AE}" pid="12" name="cdpGoedgekeurdDoor">
    <vt:lpwstr> </vt:lpwstr>
  </property>
  <property fmtid="{D5CDD505-2E9C-101B-9397-08002B2CF9AE}" pid="13" name="cdpGecontroleerdOp">
    <vt:lpwstr> </vt:lpwstr>
  </property>
  <property fmtid="{D5CDD505-2E9C-101B-9397-08002B2CF9AE}" pid="14" name="cdpGecontroleerdDoor">
    <vt:lpwstr> </vt:lpwstr>
  </property>
  <property fmtid="{D5CDD505-2E9C-101B-9397-08002B2CF9AE}" pid="15" name="cdpCheckindate">
    <vt:filetime>2017-07-11T06:39:05Z</vt:filetime>
  </property>
  <property fmtid="{D5CDD505-2E9C-101B-9397-08002B2CF9AE}" pid="16" name="cdpCheckedInByUser">
    <vt:lpwstr>jauregur9419</vt:lpwstr>
  </property>
  <property fmtid="{D5CDD505-2E9C-101B-9397-08002B2CF9AE}" pid="17" name="cdpProjectomschrijving (2)">
    <vt:lpwstr> </vt:lpwstr>
  </property>
  <property fmtid="{D5CDD505-2E9C-101B-9397-08002B2CF9AE}" pid="18" name="cdpProjectomschrijving (1)">
    <vt:lpwstr> </vt:lpwstr>
  </property>
  <property fmtid="{D5CDD505-2E9C-101B-9397-08002B2CF9AE}" pid="19" name="cdpOpdrachtgever (2)">
    <vt:lpwstr> </vt:lpwstr>
  </property>
  <property fmtid="{D5CDD505-2E9C-101B-9397-08002B2CF9AE}" pid="20" name="cdpOpdrachtgever (1)">
    <vt:lpwstr> </vt:lpwstr>
  </property>
  <property fmtid="{D5CDD505-2E9C-101B-9397-08002B2CF9AE}" pid="21" name="cdpTitel">
    <vt:lpwstr>Blokkendoos</vt:lpwstr>
  </property>
  <property fmtid="{D5CDD505-2E9C-101B-9397-08002B2CF9AE}" pid="22" name="cdpSoort">
    <vt:lpwstr>Memo</vt:lpwstr>
  </property>
  <property fmtid="{D5CDD505-2E9C-101B-9397-08002B2CF9AE}" pid="23" name="CdpFilenetID">
    <vt:lpwstr>076756473</vt:lpwstr>
  </property>
  <property fmtid="{D5CDD505-2E9C-101B-9397-08002B2CF9AE}" pid="24" name="CdpVersienummer">
    <vt:lpwstr>0.21</vt:lpwstr>
  </property>
  <property fmtid="{D5CDD505-2E9C-101B-9397-08002B2CF9AE}" pid="25" name="CdpVersienummerklant">
    <vt:lpwstr>0.21</vt:lpwstr>
  </property>
  <property fmtid="{D5CDD505-2E9C-101B-9397-08002B2CF9AE}" pid="26" name="ContentTypeId">
    <vt:lpwstr>0x010100DCD422DC78816243BC06FDD53AB4B00001050050B5B856F42B474C862652678557011A</vt:lpwstr>
  </property>
  <property fmtid="{D5CDD505-2E9C-101B-9397-08002B2CF9AE}" pid="27" name="_dlc_DocIdItemGuid">
    <vt:lpwstr>9444cca1-c82a-4727-8228-9201d4697842</vt:lpwstr>
  </property>
  <property fmtid="{D5CDD505-2E9C-101B-9397-08002B2CF9AE}" pid="28" name="MediaServiceImageTags">
    <vt:lpwstr/>
  </property>
  <property fmtid="{D5CDD505-2E9C-101B-9397-08002B2CF9AE}" pid="29" name="TaxCatchAll">
    <vt:lpwstr/>
  </property>
  <property fmtid="{D5CDD505-2E9C-101B-9397-08002B2CF9AE}" pid="30" name="Documenttype">
    <vt:lpwstr/>
  </property>
</Properties>
</file>