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Roermond\2022 EA Milieustraat\03 Nota van Inlichtingen\"/>
    </mc:Choice>
  </mc:AlternateContent>
  <bookViews>
    <workbookView xWindow="120" yWindow="140" windowWidth="10700" windowHeight="11640"/>
  </bookViews>
  <sheets>
    <sheet name="Perceel 1" sheetId="1" r:id="rId1"/>
  </sheets>
  <calcPr calcId="162913"/>
</workbook>
</file>

<file path=xl/calcChain.xml><?xml version="1.0" encoding="utf-8"?>
<calcChain xmlns="http://schemas.openxmlformats.org/spreadsheetml/2006/main">
  <c r="D12" i="1" l="1"/>
  <c r="D31" i="1" l="1"/>
  <c r="D62" i="1" l="1"/>
  <c r="D63" i="1" s="1"/>
  <c r="D70" i="1" l="1"/>
  <c r="D69" i="1"/>
  <c r="D68" i="1"/>
  <c r="D67" i="1"/>
  <c r="D71" i="1" l="1"/>
  <c r="D45" i="1"/>
  <c r="D46" i="1"/>
  <c r="D47" i="1"/>
  <c r="D48" i="1"/>
  <c r="D49" i="1"/>
  <c r="D50" i="1"/>
  <c r="D51" i="1"/>
  <c r="D23" i="1"/>
  <c r="D24" i="1"/>
  <c r="D25" i="1"/>
  <c r="D26" i="1"/>
  <c r="D27" i="1"/>
  <c r="D28" i="1"/>
  <c r="D29" i="1"/>
  <c r="D53" i="1"/>
  <c r="D52" i="1"/>
  <c r="D44" i="1"/>
  <c r="D43" i="1"/>
  <c r="D42" i="1"/>
  <c r="D35" i="1"/>
  <c r="D34" i="1"/>
  <c r="D33" i="1"/>
  <c r="D32" i="1"/>
  <c r="D30" i="1"/>
  <c r="D22" i="1"/>
  <c r="D21" i="1"/>
  <c r="D20" i="1"/>
  <c r="D19" i="1"/>
  <c r="D18" i="1"/>
  <c r="D17" i="1"/>
  <c r="D36" i="1" l="1"/>
  <c r="D54" i="1"/>
  <c r="D58" i="1" l="1"/>
</calcChain>
</file>

<file path=xl/sharedStrings.xml><?xml version="1.0" encoding="utf-8"?>
<sst xmlns="http://schemas.openxmlformats.org/spreadsheetml/2006/main" count="101" uniqueCount="72">
  <si>
    <t>Alleen de gele vakken invullen</t>
  </si>
  <si>
    <t>Naam inschrijver:</t>
  </si>
  <si>
    <t>Functie:</t>
  </si>
  <si>
    <t>Handtekening:</t>
  </si>
  <si>
    <t xml:space="preserve"> </t>
  </si>
  <si>
    <t>Aldus naar waarheid opgemaakt te ................... op …................. 2022</t>
  </si>
  <si>
    <t>Inzamelmiddel</t>
  </si>
  <si>
    <t>Aantal</t>
  </si>
  <si>
    <t>Vast bedrag per jaar</t>
  </si>
  <si>
    <t>52 weken</t>
  </si>
  <si>
    <t>prijs per ton</t>
  </si>
  <si>
    <t>Kosten per jaar</t>
  </si>
  <si>
    <t>Verwerkingskosten</t>
  </si>
  <si>
    <t xml:space="preserve">Totale verwerkingskosten </t>
  </si>
  <si>
    <t>Asbest</t>
  </si>
  <si>
    <t>B Hout</t>
  </si>
  <si>
    <t>Bontglas</t>
  </si>
  <si>
    <t>C Hout</t>
  </si>
  <si>
    <t>Dakleer</t>
  </si>
  <si>
    <t>Droge Matrassen</t>
  </si>
  <si>
    <t>Frituurvet</t>
  </si>
  <si>
    <t>Grof Tuinafval - Milieupark</t>
  </si>
  <si>
    <t>Grond/Zand</t>
  </si>
  <si>
    <t>Harde Kunststoffen</t>
  </si>
  <si>
    <t>Piepschuim/Eps</t>
  </si>
  <si>
    <t>Restafval (Grof Ha)</t>
  </si>
  <si>
    <t>Schoon Puin</t>
  </si>
  <si>
    <t>Vuil Puin (Bsa)</t>
  </si>
  <si>
    <t>KCA</t>
  </si>
  <si>
    <t>KCA Slachthuisstraat</t>
  </si>
  <si>
    <t>Naam:</t>
  </si>
  <si>
    <t>nee</t>
  </si>
  <si>
    <t>ja</t>
  </si>
  <si>
    <t>ja, trede 1</t>
  </si>
  <si>
    <t>ja, trede 2</t>
  </si>
  <si>
    <t>ja, trede 3</t>
  </si>
  <si>
    <t>ja, trede 4</t>
  </si>
  <si>
    <t>ja, trede 5</t>
  </si>
  <si>
    <t>Gunningcriterium Maatschappelijk Verantwoord Ondernemen*</t>
  </si>
  <si>
    <t>Antwoord (keuzemenu)</t>
  </si>
  <si>
    <t>Puntenscore</t>
  </si>
  <si>
    <t>Beschikt uw onderneming over een geldig certificaat voor een milieumanagemenstsysteem (ISO 14001)?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</si>
  <si>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</si>
  <si>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</si>
  <si>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Beschikt uw onderneming over een geldig certificaat voor de PSO prestatieladder (trede 1 t/m 3)?</t>
  </si>
  <si>
    <t>*hoeveelheden zijn indicatief, er kunnen geen rechten aan ontleend worden.</t>
  </si>
  <si>
    <t>ton per jaar (indicatief)*</t>
  </si>
  <si>
    <t>Inschrijfprijs</t>
  </si>
  <si>
    <t>Beheer milieupark</t>
  </si>
  <si>
    <t>Perceel 1 - Beheer milieupark, transport en verwerking afvalstromen</t>
  </si>
  <si>
    <t>Transportkosten van de afvalstoffen</t>
  </si>
  <si>
    <t>Incl. containerhuur*</t>
  </si>
  <si>
    <t>Totale transportkosten</t>
  </si>
  <si>
    <t>Totale inschrijfsom beheer, transport en verwerking (kosten/jaar)</t>
  </si>
  <si>
    <t>Op welke brandstof rijden alle in te zetten transportvoertuigen (brandstof ranking Natuur &amp; Milieu 2017)?</t>
  </si>
  <si>
    <t>CNG/LNG</t>
  </si>
  <si>
    <t>Diesel Euro 6 norm/EEV</t>
  </si>
  <si>
    <t>*U dient bij inschrijving de bewijsmiddelen voor de door u opgegeven brandstofvoorziening in te dienen. Indien deze ontbreken is uw score 0.                           Uw score =</t>
  </si>
  <si>
    <t>Gunningcriterium Duurzaam transport*</t>
  </si>
  <si>
    <t>Hybride voertuig</t>
  </si>
  <si>
    <r>
      <rPr>
        <b/>
        <sz val="9"/>
        <color theme="1"/>
        <rFont val="Verdana"/>
        <family val="2"/>
      </rPr>
      <t>Bio</t>
    </r>
    <r>
      <rPr>
        <sz val="9"/>
        <color theme="1"/>
        <rFont val="Verdana"/>
        <family val="2"/>
      </rPr>
      <t xml:space="preserve"> CNG/LNG, B100 of HVO100</t>
    </r>
  </si>
  <si>
    <t>Waterstof/elektrisch rijden</t>
  </si>
  <si>
    <t xml:space="preserve">*U dient bij inschrijving de certificaten of bewijsmiddelen voor gelijkwaardigheid in te dienen. Indien deze ontbreken is uw score 0.                            Uw score (som*4/3)=  </t>
  </si>
  <si>
    <t>Gasflessen**</t>
  </si>
  <si>
    <t>Autobanden**</t>
  </si>
  <si>
    <t>**per stuk</t>
  </si>
  <si>
    <t>Totale beheerkosten</t>
  </si>
  <si>
    <r>
      <t>*</t>
    </r>
    <r>
      <rPr>
        <i/>
        <sz val="9"/>
        <color indexed="8"/>
        <rFont val="Verdana"/>
        <family val="2"/>
      </rPr>
      <t xml:space="preserve">uitgezonderd containers afvalstromen met gemeentelijk contract </t>
    </r>
  </si>
  <si>
    <t>Metalen</t>
  </si>
  <si>
    <t>Additionele kosten extra openingstelling op maandag.</t>
  </si>
  <si>
    <t>Beheer milieupark op reguliere openingsdagen (incl. personele kosten, onderhoudskosten en ter beschikking stellen van inzamelmiddelen).</t>
  </si>
  <si>
    <t>Bijlage 3: Inschrijvingstabel - versie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</si>
</sst>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.00_-"/>
  </numFmts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sz val="9"/>
      <color indexed="8"/>
      <name val="Verdana"/>
      <family val="2"/>
    </font>
    <font>
      <i/>
      <sz val="9"/>
      <color indexed="8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color indexed="8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rgb="FFFF000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164" fontId="4" fillId="0" borderId="0" xfId="0" applyNumberFormat="1" applyFont="1" applyBorder="1" applyAlignment="1" applyProtection="1">
      <alignment wrapText="1"/>
    </xf>
    <xf numFmtId="0" fontId="5" fillId="0" borderId="0" xfId="0" applyFont="1" applyBorder="1" applyProtection="1"/>
    <xf numFmtId="1" fontId="5" fillId="0" borderId="0" xfId="0" applyNumberFormat="1" applyFont="1" applyBorder="1" applyAlignment="1" applyProtection="1">
      <alignment horizontal="center"/>
    </xf>
    <xf numFmtId="0" fontId="7" fillId="0" borderId="0" xfId="0" applyFont="1" applyProtection="1"/>
    <xf numFmtId="164" fontId="7" fillId="0" borderId="0" xfId="0" applyNumberFormat="1" applyFont="1" applyProtection="1"/>
    <xf numFmtId="0" fontId="7" fillId="0" borderId="2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top"/>
    </xf>
    <xf numFmtId="0" fontId="5" fillId="4" borderId="11" xfId="0" applyFont="1" applyFill="1" applyBorder="1" applyAlignment="1" applyProtection="1">
      <alignment vertical="top"/>
    </xf>
    <xf numFmtId="0" fontId="5" fillId="4" borderId="19" xfId="0" applyFont="1" applyFill="1" applyBorder="1" applyAlignment="1" applyProtection="1">
      <alignment vertical="top"/>
    </xf>
    <xf numFmtId="165" fontId="7" fillId="3" borderId="21" xfId="0" applyNumberFormat="1" applyFont="1" applyFill="1" applyBorder="1" applyAlignment="1" applyProtection="1">
      <alignment horizontal="center"/>
      <protection locked="0"/>
    </xf>
    <xf numFmtId="165" fontId="4" fillId="2" borderId="16" xfId="0" applyNumberFormat="1" applyFont="1" applyFill="1" applyBorder="1" applyAlignment="1" applyProtection="1">
      <alignment horizontal="center"/>
      <protection locked="0"/>
    </xf>
    <xf numFmtId="164" fontId="4" fillId="0" borderId="17" xfId="0" applyNumberFormat="1" applyFont="1" applyFill="1" applyBorder="1" applyProtection="1"/>
    <xf numFmtId="165" fontId="7" fillId="3" borderId="22" xfId="0" applyNumberFormat="1" applyFont="1" applyFill="1" applyBorder="1" applyAlignment="1" applyProtection="1">
      <alignment horizontal="center"/>
      <protection locked="0"/>
    </xf>
    <xf numFmtId="164" fontId="7" fillId="0" borderId="23" xfId="0" applyNumberFormat="1" applyFont="1" applyFill="1" applyBorder="1" applyAlignment="1" applyProtection="1">
      <alignment horizontal="center"/>
    </xf>
    <xf numFmtId="164" fontId="7" fillId="0" borderId="14" xfId="0" applyNumberFormat="1" applyFont="1" applyFill="1" applyBorder="1" applyAlignment="1" applyProtection="1">
      <alignment horizontal="center"/>
    </xf>
    <xf numFmtId="0" fontId="4" fillId="0" borderId="18" xfId="0" applyFont="1" applyBorder="1" applyAlignment="1" applyProtection="1">
      <alignment horizontal="left"/>
    </xf>
    <xf numFmtId="164" fontId="10" fillId="0" borderId="18" xfId="0" applyNumberFormat="1" applyFont="1" applyBorder="1" applyProtection="1"/>
    <xf numFmtId="164" fontId="4" fillId="0" borderId="25" xfId="0" applyNumberFormat="1" applyFont="1" applyBorder="1" applyProtection="1"/>
    <xf numFmtId="0" fontId="4" fillId="0" borderId="0" xfId="0" applyFont="1" applyBorder="1" applyAlignment="1" applyProtection="1">
      <alignment horizontal="left"/>
    </xf>
    <xf numFmtId="164" fontId="10" fillId="0" borderId="0" xfId="0" applyNumberFormat="1" applyFont="1" applyBorder="1" applyProtection="1"/>
    <xf numFmtId="164" fontId="4" fillId="0" borderId="0" xfId="0" applyNumberFormat="1" applyFont="1" applyBorder="1" applyProtection="1"/>
    <xf numFmtId="0" fontId="8" fillId="0" borderId="0" xfId="0" applyFont="1" applyBorder="1" applyProtection="1"/>
    <xf numFmtId="3" fontId="10" fillId="0" borderId="0" xfId="0" applyNumberFormat="1" applyFont="1" applyBorder="1" applyProtection="1"/>
    <xf numFmtId="164" fontId="11" fillId="0" borderId="0" xfId="0" applyNumberFormat="1" applyFont="1" applyBorder="1" applyAlignment="1" applyProtection="1">
      <alignment horizontal="right"/>
    </xf>
    <xf numFmtId="0" fontId="5" fillId="4" borderId="24" xfId="0" applyFont="1" applyFill="1" applyBorder="1" applyAlignment="1" applyProtection="1">
      <alignment vertical="top"/>
    </xf>
    <xf numFmtId="0" fontId="5" fillId="4" borderId="18" xfId="0" applyFont="1" applyFill="1" applyBorder="1" applyAlignment="1" applyProtection="1">
      <alignment vertical="top"/>
    </xf>
    <xf numFmtId="0" fontId="4" fillId="0" borderId="24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3" fontId="7" fillId="0" borderId="0" xfId="0" applyNumberFormat="1" applyFont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Fill="1" applyBorder="1" applyProtection="1"/>
    <xf numFmtId="1" fontId="5" fillId="4" borderId="10" xfId="0" applyNumberFormat="1" applyFont="1" applyFill="1" applyBorder="1" applyAlignment="1" applyProtection="1">
      <alignment horizontal="center"/>
    </xf>
    <xf numFmtId="1" fontId="5" fillId="4" borderId="20" xfId="0" applyNumberFormat="1" applyFont="1" applyFill="1" applyBorder="1" applyAlignment="1" applyProtection="1">
      <alignment horizontal="center"/>
    </xf>
    <xf numFmtId="164" fontId="5" fillId="4" borderId="15" xfId="0" applyNumberFormat="1" applyFont="1" applyFill="1" applyBorder="1" applyAlignment="1" applyProtection="1">
      <alignment horizontal="right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9" fillId="0" borderId="27" xfId="0" applyFont="1" applyBorder="1" applyAlignment="1">
      <alignment horizontal="left" vertical="center" wrapText="1"/>
    </xf>
    <xf numFmtId="0" fontId="6" fillId="0" borderId="28" xfId="0" applyFont="1" applyBorder="1" applyAlignment="1" applyProtection="1">
      <alignment wrapText="1"/>
    </xf>
    <xf numFmtId="0" fontId="6" fillId="0" borderId="27" xfId="0" applyFont="1" applyBorder="1" applyAlignment="1" applyProtection="1">
      <alignment wrapText="1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9" fontId="7" fillId="0" borderId="0" xfId="0" applyNumberFormat="1" applyFont="1" applyBorder="1" applyProtection="1"/>
    <xf numFmtId="9" fontId="7" fillId="0" borderId="0" xfId="0" applyNumberFormat="1" applyFont="1" applyProtection="1"/>
    <xf numFmtId="0" fontId="4" fillId="5" borderId="12" xfId="0" applyNumberFormat="1" applyFont="1" applyFill="1" applyBorder="1" applyAlignment="1" applyProtection="1">
      <alignment horizontal="center" wrapText="1"/>
    </xf>
    <xf numFmtId="0" fontId="4" fillId="5" borderId="13" xfId="0" applyNumberFormat="1" applyFont="1" applyFill="1" applyBorder="1" applyAlignment="1" applyProtection="1">
      <alignment horizontal="center" wrapText="1"/>
    </xf>
    <xf numFmtId="49" fontId="7" fillId="6" borderId="7" xfId="0" applyNumberFormat="1" applyFont="1" applyFill="1" applyBorder="1" applyAlignment="1" applyProtection="1">
      <alignment horizontal="center"/>
    </xf>
    <xf numFmtId="3" fontId="4" fillId="8" borderId="26" xfId="0" applyNumberFormat="1" applyFont="1" applyFill="1" applyBorder="1" applyProtection="1"/>
    <xf numFmtId="164" fontId="7" fillId="0" borderId="0" xfId="0" applyNumberFormat="1" applyFont="1" applyBorder="1" applyProtection="1"/>
    <xf numFmtId="0" fontId="13" fillId="0" borderId="0" xfId="0" applyFont="1" applyBorder="1" applyAlignment="1">
      <alignment vertical="center" wrapText="1"/>
    </xf>
    <xf numFmtId="0" fontId="4" fillId="5" borderId="13" xfId="0" applyNumberFormat="1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wrapText="1"/>
    </xf>
    <xf numFmtId="3" fontId="7" fillId="0" borderId="0" xfId="0" applyNumberFormat="1" applyFont="1" applyBorder="1" applyAlignment="1" applyProtection="1">
      <alignment horizontal="left"/>
    </xf>
    <xf numFmtId="3" fontId="7" fillId="0" borderId="0" xfId="0" applyNumberFormat="1" applyFont="1" applyFill="1" applyBorder="1" applyAlignment="1" applyProtection="1">
      <alignment horizontal="center"/>
    </xf>
    <xf numFmtId="1" fontId="5" fillId="4" borderId="15" xfId="0" applyNumberFormat="1" applyFont="1" applyFill="1" applyBorder="1" applyAlignment="1" applyProtection="1">
      <alignment horizontal="center"/>
    </xf>
    <xf numFmtId="1" fontId="5" fillId="4" borderId="17" xfId="0" applyNumberFormat="1" applyFont="1" applyFill="1" applyBorder="1" applyAlignment="1" applyProtection="1">
      <alignment horizontal="center"/>
    </xf>
    <xf numFmtId="165" fontId="14" fillId="0" borderId="0" xfId="0" applyNumberFormat="1" applyFont="1" applyFill="1" applyBorder="1" applyAlignment="1" applyProtection="1">
      <alignment horizontal="center"/>
      <protection locked="0"/>
    </xf>
    <xf numFmtId="0" fontId="15" fillId="0" borderId="0" xfId="0" applyFont="1"/>
    <xf numFmtId="3" fontId="16" fillId="0" borderId="26" xfId="0" applyNumberFormat="1" applyFont="1" applyBorder="1" applyAlignment="1" applyProtection="1">
      <alignment horizontal="center"/>
    </xf>
    <xf numFmtId="0" fontId="17" fillId="0" borderId="0" xfId="0" applyFont="1"/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3" fontId="4" fillId="9" borderId="36" xfId="0" applyNumberFormat="1" applyFont="1" applyFill="1" applyBorder="1" applyAlignment="1" applyProtection="1">
      <alignment horizontal="right"/>
    </xf>
    <xf numFmtId="0" fontId="7" fillId="7" borderId="14" xfId="0" applyNumberFormat="1" applyFont="1" applyFill="1" applyBorder="1" applyAlignment="1" applyProtection="1">
      <alignment horizontal="right"/>
    </xf>
    <xf numFmtId="0" fontId="7" fillId="2" borderId="14" xfId="0" applyNumberFormat="1" applyFont="1" applyFill="1" applyBorder="1" applyAlignment="1" applyProtection="1">
      <alignment horizontal="right"/>
    </xf>
    <xf numFmtId="0" fontId="7" fillId="0" borderId="7" xfId="0" applyNumberFormat="1" applyFont="1" applyFill="1" applyBorder="1" applyAlignment="1" applyProtection="1">
      <alignment horizontal="left"/>
    </xf>
    <xf numFmtId="0" fontId="4" fillId="5" borderId="32" xfId="0" applyNumberFormat="1" applyFont="1" applyFill="1" applyBorder="1" applyAlignment="1" applyProtection="1">
      <alignment horizontal="left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quotePrefix="1" applyFont="1"/>
    <xf numFmtId="0" fontId="7" fillId="0" borderId="9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18" fillId="0" borderId="27" xfId="0" applyFont="1" applyBorder="1" applyAlignment="1">
      <alignment horizontal="left" vertical="center" wrapText="1"/>
    </xf>
    <xf numFmtId="0" fontId="6" fillId="0" borderId="30" xfId="0" applyFont="1" applyBorder="1" applyAlignment="1" applyProtection="1">
      <alignment wrapText="1"/>
    </xf>
    <xf numFmtId="165" fontId="7" fillId="3" borderId="30" xfId="0" applyNumberFormat="1" applyFont="1" applyFill="1" applyBorder="1" applyAlignment="1" applyProtection="1">
      <alignment horizontal="center"/>
      <protection locked="0"/>
    </xf>
    <xf numFmtId="0" fontId="15" fillId="0" borderId="18" xfId="0" applyFont="1" applyBorder="1"/>
    <xf numFmtId="164" fontId="4" fillId="0" borderId="40" xfId="0" applyNumberFormat="1" applyFont="1" applyFill="1" applyBorder="1" applyAlignment="1" applyProtection="1">
      <alignment horizontal="center"/>
    </xf>
    <xf numFmtId="3" fontId="4" fillId="0" borderId="41" xfId="0" applyNumberFormat="1" applyFont="1" applyBorder="1" applyAlignment="1" applyProtection="1">
      <alignment horizontal="center"/>
    </xf>
    <xf numFmtId="0" fontId="3" fillId="0" borderId="24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wrapText="1"/>
    </xf>
    <xf numFmtId="0" fontId="3" fillId="0" borderId="24" xfId="0" applyFont="1" applyBorder="1" applyAlignment="1" applyProtection="1">
      <alignment wrapText="1"/>
    </xf>
    <xf numFmtId="164" fontId="19" fillId="0" borderId="25" xfId="0" applyNumberFormat="1" applyFont="1" applyBorder="1"/>
    <xf numFmtId="0" fontId="19" fillId="0" borderId="24" xfId="0" applyFont="1" applyBorder="1"/>
    <xf numFmtId="3" fontId="7" fillId="0" borderId="29" xfId="0" applyNumberFormat="1" applyFont="1" applyBorder="1" applyAlignment="1" applyProtection="1">
      <alignment horizontal="left"/>
    </xf>
    <xf numFmtId="3" fontId="7" fillId="0" borderId="29" xfId="0" applyNumberFormat="1" applyFont="1" applyFill="1" applyBorder="1" applyAlignment="1" applyProtection="1">
      <alignment horizontal="center"/>
    </xf>
    <xf numFmtId="165" fontId="7" fillId="3" borderId="29" xfId="0" applyNumberFormat="1" applyFont="1" applyFill="1" applyBorder="1" applyAlignment="1" applyProtection="1">
      <alignment horizontal="center"/>
      <protection locked="0"/>
    </xf>
    <xf numFmtId="3" fontId="7" fillId="0" borderId="39" xfId="0" applyNumberFormat="1" applyFont="1" applyBorder="1" applyAlignment="1" applyProtection="1">
      <alignment horizontal="left"/>
    </xf>
    <xf numFmtId="3" fontId="7" fillId="0" borderId="39" xfId="0" applyNumberFormat="1" applyFont="1" applyFill="1" applyBorder="1" applyAlignment="1" applyProtection="1">
      <alignment horizontal="center"/>
    </xf>
    <xf numFmtId="165" fontId="7" fillId="3" borderId="39" xfId="0" applyNumberFormat="1" applyFont="1" applyFill="1" applyBorder="1" applyAlignment="1" applyProtection="1">
      <alignment horizontal="center"/>
      <protection locked="0"/>
    </xf>
    <xf numFmtId="164" fontId="4" fillId="0" borderId="20" xfId="0" applyNumberFormat="1" applyFont="1" applyFill="1" applyBorder="1" applyAlignment="1" applyProtection="1">
      <alignment horizontal="center" wrapText="1"/>
    </xf>
    <xf numFmtId="164" fontId="4" fillId="0" borderId="17" xfId="0" applyNumberFormat="1" applyFont="1" applyFill="1" applyBorder="1" applyAlignment="1" applyProtection="1">
      <alignment horizontal="center"/>
    </xf>
    <xf numFmtId="0" fontId="6" fillId="0" borderId="36" xfId="0" applyFont="1" applyBorder="1" applyAlignment="1" applyProtection="1">
      <alignment wrapText="1"/>
    </xf>
    <xf numFmtId="0" fontId="6" fillId="0" borderId="31" xfId="0" applyFont="1" applyBorder="1" applyAlignment="1" applyProtection="1">
      <alignment wrapText="1"/>
    </xf>
    <xf numFmtId="0" fontId="3" fillId="0" borderId="26" xfId="0" applyFont="1" applyBorder="1" applyAlignment="1" applyProtection="1">
      <alignment wrapText="1"/>
    </xf>
    <xf numFmtId="3" fontId="7" fillId="2" borderId="31" xfId="0" applyNumberFormat="1" applyFont="1" applyFill="1" applyBorder="1" applyAlignment="1" applyProtection="1">
      <alignment horizontal="center"/>
    </xf>
    <xf numFmtId="3" fontId="7" fillId="2" borderId="30" xfId="0" applyNumberFormat="1" applyFont="1" applyFill="1" applyBorder="1" applyAlignment="1" applyProtection="1">
      <alignment horizontal="center"/>
    </xf>
    <xf numFmtId="3" fontId="7" fillId="2" borderId="39" xfId="0" applyNumberFormat="1" applyFont="1" applyFill="1" applyBorder="1" applyAlignment="1" applyProtection="1">
      <alignment horizontal="center"/>
    </xf>
    <xf numFmtId="165" fontId="4" fillId="2" borderId="16" xfId="0" applyNumberFormat="1" applyFont="1" applyFill="1" applyBorder="1" applyAlignment="1" applyProtection="1">
      <alignment horizontal="center"/>
    </xf>
    <xf numFmtId="0" fontId="4" fillId="5" borderId="6" xfId="0" applyNumberFormat="1" applyFont="1" applyFill="1" applyBorder="1" applyAlignment="1" applyProtection="1">
      <alignment horizontal="center" vertical="center" wrapText="1"/>
    </xf>
    <xf numFmtId="0" fontId="4" fillId="5" borderId="33" xfId="0" applyNumberFormat="1" applyFont="1" applyFill="1" applyBorder="1" applyAlignment="1" applyProtection="1">
      <alignment horizontal="center" vertical="center" wrapText="1"/>
    </xf>
    <xf numFmtId="0" fontId="7" fillId="6" borderId="8" xfId="0" applyNumberFormat="1" applyFont="1" applyFill="1" applyBorder="1" applyAlignment="1" applyProtection="1">
      <alignment horizontal="center"/>
      <protection locked="0"/>
    </xf>
    <xf numFmtId="0" fontId="7" fillId="6" borderId="35" xfId="0" applyNumberFormat="1" applyFont="1" applyFill="1" applyBorder="1" applyAlignment="1" applyProtection="1">
      <alignment horizontal="center"/>
      <protection locked="0"/>
    </xf>
    <xf numFmtId="0" fontId="8" fillId="0" borderId="37" xfId="0" applyNumberFormat="1" applyFont="1" applyFill="1" applyBorder="1" applyAlignment="1" applyProtection="1">
      <alignment horizontal="left" wrapText="1"/>
    </xf>
    <xf numFmtId="0" fontId="8" fillId="0" borderId="38" xfId="0" applyNumberFormat="1" applyFont="1" applyFill="1" applyBorder="1" applyAlignment="1" applyProtection="1">
      <alignment horizontal="left" wrapText="1"/>
    </xf>
    <xf numFmtId="0" fontId="4" fillId="5" borderId="3" xfId="0" applyNumberFormat="1" applyFont="1" applyFill="1" applyBorder="1" applyAlignment="1" applyProtection="1">
      <alignment horizontal="left" wrapText="1"/>
    </xf>
    <xf numFmtId="0" fontId="4" fillId="5" borderId="33" xfId="0" applyNumberFormat="1" applyFont="1" applyFill="1" applyBorder="1" applyAlignment="1" applyProtection="1">
      <alignment horizontal="left" wrapText="1"/>
    </xf>
    <xf numFmtId="0" fontId="7" fillId="0" borderId="34" xfId="0" applyNumberFormat="1" applyFont="1" applyFill="1" applyBorder="1" applyAlignment="1" applyProtection="1">
      <alignment horizontal="left" wrapText="1"/>
    </xf>
    <xf numFmtId="0" fontId="7" fillId="0" borderId="35" xfId="0" applyNumberFormat="1" applyFont="1" applyFill="1" applyBorder="1" applyAlignment="1" applyProtection="1">
      <alignment horizontal="left" wrapText="1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8" fillId="0" borderId="0" xfId="0" applyNumberFormat="1" applyFont="1" applyFill="1" applyBorder="1" applyAlignment="1" applyProtection="1">
      <alignment horizontal="left" wrapText="1"/>
    </xf>
    <xf numFmtId="0" fontId="15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142875</xdr:rowOff>
    </xdr:from>
    <xdr:to>
      <xdr:col>3</xdr:col>
      <xdr:colOff>1358901</xdr:colOff>
      <xdr:row>5</xdr:row>
      <xdr:rowOff>152400</xdr:rowOff>
    </xdr:to>
    <xdr:pic>
      <xdr:nvPicPr>
        <xdr:cNvPr id="3" name="Afbeelding 2" descr="Logo Gemeente Roermond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142875"/>
          <a:ext cx="254000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zoomScale="90" zoomScaleNormal="90" workbookViewId="0">
      <selection activeCell="B29" sqref="B29"/>
    </sheetView>
  </sheetViews>
  <sheetFormatPr defaultColWidth="9.1796875" defaultRowHeight="13.5" x14ac:dyDescent="0.25"/>
  <cols>
    <col min="1" max="1" width="106" style="61" bestFit="1" customWidth="1"/>
    <col min="2" max="2" width="28.1796875" style="61" customWidth="1"/>
    <col min="3" max="3" width="19.81640625" style="61" bestFit="1" customWidth="1"/>
    <col min="4" max="4" width="25.81640625" style="61" customWidth="1"/>
    <col min="5" max="5" width="9.1796875" style="66"/>
    <col min="6" max="16" width="9.1796875" style="61"/>
    <col min="17" max="17" width="9.1796875" style="61" customWidth="1"/>
    <col min="18" max="18" width="8.7265625" style="61" hidden="1" customWidth="1"/>
    <col min="19" max="19" width="7" style="61" hidden="1" customWidth="1"/>
    <col min="20" max="16384" width="9.1796875" style="61"/>
  </cols>
  <sheetData>
    <row r="1" spans="1:7" ht="19.5" x14ac:dyDescent="0.35">
      <c r="A1" s="1"/>
      <c r="B1" s="1"/>
      <c r="C1" s="2"/>
    </row>
    <row r="2" spans="1:7" ht="19.5" x14ac:dyDescent="0.35">
      <c r="A2" s="1" t="s">
        <v>71</v>
      </c>
      <c r="B2" s="1"/>
      <c r="C2" s="2"/>
    </row>
    <row r="3" spans="1:7" ht="14" x14ac:dyDescent="0.3">
      <c r="A3" s="3" t="s">
        <v>49</v>
      </c>
      <c r="B3" s="3"/>
      <c r="C3" s="4"/>
      <c r="E3" s="67"/>
    </row>
    <row r="4" spans="1:7" ht="14" x14ac:dyDescent="0.3">
      <c r="B4" s="3"/>
      <c r="E4" s="67"/>
    </row>
    <row r="5" spans="1:7" ht="14" x14ac:dyDescent="0.3">
      <c r="A5" s="3" t="s">
        <v>0</v>
      </c>
      <c r="B5" s="5"/>
      <c r="C5" s="6"/>
    </row>
    <row r="6" spans="1:7" x14ac:dyDescent="0.25">
      <c r="A6" s="5"/>
      <c r="B6" s="5"/>
      <c r="C6" s="6"/>
      <c r="G6" s="63"/>
    </row>
    <row r="7" spans="1:7" ht="14" thickBot="1" x14ac:dyDescent="0.3">
      <c r="A7" s="5"/>
      <c r="B7" s="5"/>
      <c r="C7" s="6"/>
      <c r="G7" s="63"/>
    </row>
    <row r="8" spans="1:7" ht="14" thickBot="1" x14ac:dyDescent="0.3">
      <c r="A8" s="11" t="s">
        <v>47</v>
      </c>
      <c r="B8" s="12"/>
      <c r="C8" s="35"/>
      <c r="D8" s="36"/>
      <c r="G8" s="63"/>
    </row>
    <row r="9" spans="1:7" ht="14.5" thickBot="1" x14ac:dyDescent="0.35">
      <c r="A9" s="100" t="s">
        <v>48</v>
      </c>
      <c r="B9" s="84" t="s">
        <v>6</v>
      </c>
      <c r="C9" s="83" t="s">
        <v>7</v>
      </c>
      <c r="D9" s="96" t="s">
        <v>8</v>
      </c>
      <c r="G9" s="63"/>
    </row>
    <row r="10" spans="1:7" ht="27" x14ac:dyDescent="0.3">
      <c r="A10" s="99" t="s">
        <v>70</v>
      </c>
      <c r="B10" s="90" t="s">
        <v>51</v>
      </c>
      <c r="C10" s="91" t="s">
        <v>9</v>
      </c>
      <c r="D10" s="92">
        <v>0</v>
      </c>
      <c r="G10" s="63"/>
    </row>
    <row r="11" spans="1:7" ht="17.25" customHeight="1" thickBot="1" x14ac:dyDescent="0.35">
      <c r="A11" s="98" t="s">
        <v>69</v>
      </c>
      <c r="B11" s="93" t="s">
        <v>51</v>
      </c>
      <c r="C11" s="94" t="s">
        <v>9</v>
      </c>
      <c r="D11" s="95">
        <v>0</v>
      </c>
      <c r="G11" s="63"/>
    </row>
    <row r="12" spans="1:7" ht="14.5" thickBot="1" x14ac:dyDescent="0.35">
      <c r="A12" s="89" t="s">
        <v>66</v>
      </c>
      <c r="B12" s="82"/>
      <c r="C12" s="82"/>
      <c r="D12" s="88">
        <f>SUM(D10:D11)</f>
        <v>0</v>
      </c>
    </row>
    <row r="13" spans="1:7" x14ac:dyDescent="0.25">
      <c r="A13" s="55" t="s">
        <v>67</v>
      </c>
      <c r="B13" s="56"/>
      <c r="C13" s="57"/>
      <c r="D13" s="60"/>
      <c r="G13" s="63"/>
    </row>
    <row r="14" spans="1:7" ht="14" thickBot="1" x14ac:dyDescent="0.3">
      <c r="A14" s="55"/>
      <c r="B14" s="56"/>
      <c r="C14" s="57"/>
      <c r="D14" s="60"/>
      <c r="G14" s="63"/>
    </row>
    <row r="15" spans="1:7" ht="14" thickBot="1" x14ac:dyDescent="0.3">
      <c r="A15" s="28" t="s">
        <v>47</v>
      </c>
      <c r="B15" s="29"/>
      <c r="C15" s="58"/>
      <c r="D15" s="59"/>
      <c r="G15" s="63"/>
    </row>
    <row r="16" spans="1:7" ht="14" thickBot="1" x14ac:dyDescent="0.3">
      <c r="A16" s="30" t="s">
        <v>50</v>
      </c>
      <c r="B16" s="62" t="s">
        <v>46</v>
      </c>
      <c r="C16" s="104" t="s">
        <v>10</v>
      </c>
      <c r="D16" s="97" t="s">
        <v>11</v>
      </c>
    </row>
    <row r="17" spans="1:20" ht="14" x14ac:dyDescent="0.3">
      <c r="A17" s="80" t="s">
        <v>14</v>
      </c>
      <c r="B17" s="101">
        <v>45</v>
      </c>
      <c r="C17" s="81">
        <v>0</v>
      </c>
      <c r="D17" s="17">
        <f t="shared" ref="D17:D22" si="0">SUM(B17*C17)</f>
        <v>0</v>
      </c>
      <c r="E17" s="61"/>
    </row>
    <row r="18" spans="1:20" ht="14" x14ac:dyDescent="0.3">
      <c r="A18" s="43" t="s">
        <v>64</v>
      </c>
      <c r="B18" s="102">
        <v>3000</v>
      </c>
      <c r="C18" s="13">
        <v>0</v>
      </c>
      <c r="D18" s="18">
        <f t="shared" si="0"/>
        <v>0</v>
      </c>
    </row>
    <row r="19" spans="1:20" ht="14" x14ac:dyDescent="0.3">
      <c r="A19" s="43" t="s">
        <v>15</v>
      </c>
      <c r="B19" s="102">
        <v>2500</v>
      </c>
      <c r="C19" s="13">
        <v>0</v>
      </c>
      <c r="D19" s="18">
        <f t="shared" si="0"/>
        <v>0</v>
      </c>
    </row>
    <row r="20" spans="1:20" ht="14" x14ac:dyDescent="0.3">
      <c r="A20" s="43" t="s">
        <v>16</v>
      </c>
      <c r="B20" s="102">
        <v>28</v>
      </c>
      <c r="C20" s="13">
        <v>0</v>
      </c>
      <c r="D20" s="18">
        <f t="shared" si="0"/>
        <v>0</v>
      </c>
    </row>
    <row r="21" spans="1:20" ht="14" x14ac:dyDescent="0.3">
      <c r="A21" s="43" t="s">
        <v>17</v>
      </c>
      <c r="B21" s="102">
        <v>250</v>
      </c>
      <c r="C21" s="13">
        <v>0</v>
      </c>
      <c r="D21" s="18">
        <f t="shared" si="0"/>
        <v>0</v>
      </c>
    </row>
    <row r="22" spans="1:20" ht="14" x14ac:dyDescent="0.3">
      <c r="A22" s="43" t="s">
        <v>18</v>
      </c>
      <c r="B22" s="102">
        <v>90</v>
      </c>
      <c r="C22" s="13">
        <v>0</v>
      </c>
      <c r="D22" s="18">
        <f t="shared" si="0"/>
        <v>0</v>
      </c>
    </row>
    <row r="23" spans="1:20" ht="14" x14ac:dyDescent="0.3">
      <c r="A23" s="43" t="s">
        <v>19</v>
      </c>
      <c r="B23" s="102">
        <v>30</v>
      </c>
      <c r="C23" s="13">
        <v>0</v>
      </c>
      <c r="D23" s="18">
        <f>SUM(B23*C23)</f>
        <v>0</v>
      </c>
    </row>
    <row r="24" spans="1:20" ht="14" x14ac:dyDescent="0.3">
      <c r="A24" s="43" t="s">
        <v>20</v>
      </c>
      <c r="B24" s="102">
        <v>10</v>
      </c>
      <c r="C24" s="13">
        <v>0</v>
      </c>
      <c r="D24" s="18">
        <f>SUM(B24*C24)</f>
        <v>0</v>
      </c>
      <c r="S24" s="44"/>
      <c r="T24" s="44"/>
    </row>
    <row r="25" spans="1:20" ht="14" x14ac:dyDescent="0.3">
      <c r="A25" s="43" t="s">
        <v>63</v>
      </c>
      <c r="B25" s="102">
        <v>350</v>
      </c>
      <c r="C25" s="13">
        <v>0</v>
      </c>
      <c r="D25" s="18">
        <f t="shared" ref="D25:D29" si="1">SUM(B25*C25)</f>
        <v>0</v>
      </c>
      <c r="S25" s="44"/>
      <c r="T25" s="44"/>
    </row>
    <row r="26" spans="1:20" ht="14" x14ac:dyDescent="0.3">
      <c r="A26" s="43" t="s">
        <v>21</v>
      </c>
      <c r="B26" s="102">
        <v>1100</v>
      </c>
      <c r="C26" s="13">
        <v>0</v>
      </c>
      <c r="D26" s="18">
        <f t="shared" si="1"/>
        <v>0</v>
      </c>
      <c r="S26" s="44"/>
      <c r="T26" s="44"/>
    </row>
    <row r="27" spans="1:20" ht="14" x14ac:dyDescent="0.3">
      <c r="A27" s="43" t="s">
        <v>22</v>
      </c>
      <c r="B27" s="101">
        <v>1200</v>
      </c>
      <c r="C27" s="13">
        <v>0</v>
      </c>
      <c r="D27" s="18">
        <f t="shared" si="1"/>
        <v>0</v>
      </c>
      <c r="S27" s="44"/>
      <c r="T27" s="44"/>
    </row>
    <row r="28" spans="1:20" ht="14" x14ac:dyDescent="0.3">
      <c r="A28" s="43" t="s">
        <v>23</v>
      </c>
      <c r="B28" s="102">
        <v>130</v>
      </c>
      <c r="C28" s="13">
        <v>0</v>
      </c>
      <c r="D28" s="18">
        <f t="shared" si="1"/>
        <v>0</v>
      </c>
      <c r="S28" s="44"/>
      <c r="T28" s="44"/>
    </row>
    <row r="29" spans="1:20" ht="14" x14ac:dyDescent="0.3">
      <c r="A29" s="43" t="s">
        <v>28</v>
      </c>
      <c r="B29" s="102">
        <v>90</v>
      </c>
      <c r="C29" s="13">
        <v>0</v>
      </c>
      <c r="D29" s="18">
        <f t="shared" si="1"/>
        <v>0</v>
      </c>
      <c r="S29" s="44"/>
      <c r="T29" s="44"/>
    </row>
    <row r="30" spans="1:20" ht="14" x14ac:dyDescent="0.3">
      <c r="A30" s="43" t="s">
        <v>29</v>
      </c>
      <c r="B30" s="102">
        <v>5</v>
      </c>
      <c r="C30" s="13">
        <v>0</v>
      </c>
      <c r="D30" s="18">
        <f t="shared" ref="D30:D35" si="2">SUM(B30*C30)</f>
        <v>0</v>
      </c>
    </row>
    <row r="31" spans="1:20" ht="14" x14ac:dyDescent="0.3">
      <c r="A31" s="43" t="s">
        <v>68</v>
      </c>
      <c r="B31" s="101">
        <v>200</v>
      </c>
      <c r="C31" s="13">
        <v>0</v>
      </c>
      <c r="D31" s="18">
        <f t="shared" ref="D31" si="3">SUM(B31*C31)</f>
        <v>0</v>
      </c>
    </row>
    <row r="32" spans="1:20" x14ac:dyDescent="0.25">
      <c r="A32" s="79" t="s">
        <v>24</v>
      </c>
      <c r="B32" s="102">
        <v>4</v>
      </c>
      <c r="C32" s="13">
        <v>0</v>
      </c>
      <c r="D32" s="18">
        <f t="shared" si="2"/>
        <v>0</v>
      </c>
    </row>
    <row r="33" spans="1:20" x14ac:dyDescent="0.25">
      <c r="A33" s="79" t="s">
        <v>25</v>
      </c>
      <c r="B33" s="102">
        <v>2000</v>
      </c>
      <c r="C33" s="13">
        <v>0</v>
      </c>
      <c r="D33" s="18">
        <f t="shared" si="2"/>
        <v>0</v>
      </c>
    </row>
    <row r="34" spans="1:20" x14ac:dyDescent="0.25">
      <c r="A34" s="79" t="s">
        <v>26</v>
      </c>
      <c r="B34" s="102">
        <v>3500</v>
      </c>
      <c r="C34" s="13">
        <v>0</v>
      </c>
      <c r="D34" s="18">
        <f t="shared" si="2"/>
        <v>0</v>
      </c>
    </row>
    <row r="35" spans="1:20" ht="14" thickBot="1" x14ac:dyDescent="0.3">
      <c r="A35" s="79" t="s">
        <v>27</v>
      </c>
      <c r="B35" s="103">
        <v>800</v>
      </c>
      <c r="C35" s="13">
        <v>0</v>
      </c>
      <c r="D35" s="18">
        <f t="shared" si="2"/>
        <v>0</v>
      </c>
    </row>
    <row r="36" spans="1:20" ht="14.5" thickBot="1" x14ac:dyDescent="0.35">
      <c r="A36" s="85" t="s">
        <v>52</v>
      </c>
      <c r="B36" s="19"/>
      <c r="C36" s="20"/>
      <c r="D36" s="21">
        <f>SUM(D17:D35)</f>
        <v>0</v>
      </c>
      <c r="S36" s="44"/>
      <c r="T36" s="44"/>
    </row>
    <row r="37" spans="1:20" x14ac:dyDescent="0.25">
      <c r="A37" s="25" t="s">
        <v>45</v>
      </c>
      <c r="B37" s="22"/>
      <c r="C37" s="23"/>
      <c r="D37" s="24"/>
      <c r="S37" s="46"/>
      <c r="T37" s="44"/>
    </row>
    <row r="38" spans="1:20" x14ac:dyDescent="0.25">
      <c r="A38" s="25" t="s">
        <v>65</v>
      </c>
      <c r="B38" s="22"/>
      <c r="C38" s="23"/>
      <c r="D38" s="24"/>
      <c r="S38" s="46"/>
      <c r="T38" s="44"/>
    </row>
    <row r="39" spans="1:20" ht="14" thickBot="1" x14ac:dyDescent="0.3">
      <c r="B39" s="26"/>
      <c r="C39" s="27"/>
      <c r="D39" s="27"/>
      <c r="S39" s="46"/>
      <c r="T39" s="44"/>
    </row>
    <row r="40" spans="1:20" ht="14" thickBot="1" x14ac:dyDescent="0.3">
      <c r="A40" s="28" t="s">
        <v>47</v>
      </c>
      <c r="B40" s="29"/>
      <c r="C40" s="35"/>
      <c r="D40" s="36"/>
      <c r="I40" s="61" t="s">
        <v>4</v>
      </c>
      <c r="S40" s="47"/>
      <c r="T40" s="7"/>
    </row>
    <row r="41" spans="1:20" ht="14.5" thickBot="1" x14ac:dyDescent="0.35">
      <c r="A41" s="86" t="s">
        <v>12</v>
      </c>
      <c r="B41" s="62" t="s">
        <v>46</v>
      </c>
      <c r="C41" s="14" t="s">
        <v>10</v>
      </c>
      <c r="D41" s="15" t="s">
        <v>11</v>
      </c>
    </row>
    <row r="42" spans="1:20" ht="14" x14ac:dyDescent="0.3">
      <c r="A42" s="42" t="s">
        <v>14</v>
      </c>
      <c r="B42" s="101">
        <v>45</v>
      </c>
      <c r="C42" s="16">
        <v>0</v>
      </c>
      <c r="D42" s="17">
        <f t="shared" ref="D42:D53" si="4">SUM(B42*C42)</f>
        <v>0</v>
      </c>
    </row>
    <row r="43" spans="1:20" ht="14" x14ac:dyDescent="0.3">
      <c r="A43" s="43" t="s">
        <v>64</v>
      </c>
      <c r="B43" s="102">
        <v>3000</v>
      </c>
      <c r="C43" s="13">
        <v>0</v>
      </c>
      <c r="D43" s="17">
        <f t="shared" si="4"/>
        <v>0</v>
      </c>
    </row>
    <row r="44" spans="1:20" ht="14" x14ac:dyDescent="0.3">
      <c r="A44" s="43" t="s">
        <v>16</v>
      </c>
      <c r="B44" s="102">
        <v>28</v>
      </c>
      <c r="C44" s="13">
        <v>0</v>
      </c>
      <c r="D44" s="17">
        <f t="shared" si="4"/>
        <v>0</v>
      </c>
    </row>
    <row r="45" spans="1:20" ht="14" x14ac:dyDescent="0.3">
      <c r="A45" s="43" t="s">
        <v>18</v>
      </c>
      <c r="B45" s="102">
        <v>90</v>
      </c>
      <c r="C45" s="13">
        <v>0</v>
      </c>
      <c r="D45" s="17">
        <f t="shared" si="4"/>
        <v>0</v>
      </c>
    </row>
    <row r="46" spans="1:20" ht="14" x14ac:dyDescent="0.3">
      <c r="A46" s="43" t="s">
        <v>19</v>
      </c>
      <c r="B46" s="102">
        <v>30</v>
      </c>
      <c r="C46" s="13">
        <v>0</v>
      </c>
      <c r="D46" s="17">
        <f t="shared" si="4"/>
        <v>0</v>
      </c>
    </row>
    <row r="47" spans="1:20" ht="14" x14ac:dyDescent="0.3">
      <c r="A47" s="43" t="s">
        <v>20</v>
      </c>
      <c r="B47" s="102">
        <v>10</v>
      </c>
      <c r="C47" s="13">
        <v>0</v>
      </c>
      <c r="D47" s="17">
        <f t="shared" si="4"/>
        <v>0</v>
      </c>
    </row>
    <row r="48" spans="1:20" ht="14" x14ac:dyDescent="0.3">
      <c r="A48" s="43" t="s">
        <v>63</v>
      </c>
      <c r="B48" s="102">
        <v>350</v>
      </c>
      <c r="C48" s="13">
        <v>0</v>
      </c>
      <c r="D48" s="17">
        <f t="shared" si="4"/>
        <v>0</v>
      </c>
    </row>
    <row r="49" spans="1:20" ht="14" x14ac:dyDescent="0.3">
      <c r="A49" s="43" t="s">
        <v>23</v>
      </c>
      <c r="B49" s="102">
        <v>130</v>
      </c>
      <c r="C49" s="13">
        <v>0</v>
      </c>
      <c r="D49" s="17">
        <f t="shared" si="4"/>
        <v>0</v>
      </c>
    </row>
    <row r="50" spans="1:20" ht="14" x14ac:dyDescent="0.3">
      <c r="A50" s="43" t="s">
        <v>28</v>
      </c>
      <c r="B50" s="102">
        <v>90</v>
      </c>
      <c r="C50" s="13">
        <v>0</v>
      </c>
      <c r="D50" s="17">
        <f t="shared" si="4"/>
        <v>0</v>
      </c>
    </row>
    <row r="51" spans="1:20" ht="14" x14ac:dyDescent="0.3">
      <c r="A51" s="43" t="s">
        <v>29</v>
      </c>
      <c r="B51" s="102">
        <v>5</v>
      </c>
      <c r="C51" s="13">
        <v>0</v>
      </c>
      <c r="D51" s="17">
        <f t="shared" si="4"/>
        <v>0</v>
      </c>
    </row>
    <row r="52" spans="1:20" x14ac:dyDescent="0.25">
      <c r="A52" s="41" t="s">
        <v>24</v>
      </c>
      <c r="B52" s="102">
        <v>4</v>
      </c>
      <c r="C52" s="13">
        <v>0</v>
      </c>
      <c r="D52" s="17">
        <f t="shared" si="4"/>
        <v>0</v>
      </c>
    </row>
    <row r="53" spans="1:20" ht="14" thickBot="1" x14ac:dyDescent="0.3">
      <c r="A53" s="41" t="s">
        <v>25</v>
      </c>
      <c r="B53" s="102">
        <v>2000</v>
      </c>
      <c r="C53" s="13">
        <v>0</v>
      </c>
      <c r="D53" s="17">
        <f t="shared" si="4"/>
        <v>0</v>
      </c>
    </row>
    <row r="54" spans="1:20" ht="14.5" thickBot="1" x14ac:dyDescent="0.35">
      <c r="A54" s="87" t="s">
        <v>13</v>
      </c>
      <c r="B54" s="19"/>
      <c r="C54" s="20"/>
      <c r="D54" s="21">
        <f>SUM(D42:D53)</f>
        <v>0</v>
      </c>
    </row>
    <row r="55" spans="1:20" x14ac:dyDescent="0.25">
      <c r="A55" s="25" t="s">
        <v>45</v>
      </c>
      <c r="B55" s="32"/>
      <c r="C55" s="33"/>
      <c r="D55" s="34"/>
    </row>
    <row r="56" spans="1:20" x14ac:dyDescent="0.25">
      <c r="A56" s="25" t="s">
        <v>65</v>
      </c>
      <c r="B56" s="32"/>
      <c r="C56" s="33"/>
      <c r="D56" s="34"/>
    </row>
    <row r="57" spans="1:20" ht="14" thickBot="1" x14ac:dyDescent="0.3">
      <c r="A57" s="31"/>
      <c r="B57" s="32"/>
      <c r="C57" s="33"/>
      <c r="D57" s="34"/>
    </row>
    <row r="58" spans="1:20" ht="14" thickBot="1" x14ac:dyDescent="0.3">
      <c r="A58" s="28" t="s">
        <v>53</v>
      </c>
      <c r="B58" s="29"/>
      <c r="C58" s="29"/>
      <c r="D58" s="37">
        <f>D12+D54+D36</f>
        <v>0</v>
      </c>
    </row>
    <row r="59" spans="1:20" x14ac:dyDescent="0.25">
      <c r="A59" s="7"/>
      <c r="B59" s="7"/>
      <c r="C59" s="8"/>
      <c r="D59" s="8"/>
      <c r="R59" s="66"/>
      <c r="S59" s="66"/>
      <c r="T59" s="66"/>
    </row>
    <row r="60" spans="1:20" ht="14" thickBot="1" x14ac:dyDescent="0.3">
      <c r="A60" s="7"/>
      <c r="B60" s="7"/>
      <c r="C60" s="8"/>
      <c r="D60" s="8"/>
      <c r="R60" s="66" t="s">
        <v>56</v>
      </c>
      <c r="S60" s="66">
        <v>0</v>
      </c>
      <c r="T60" s="66"/>
    </row>
    <row r="61" spans="1:20" ht="15" customHeight="1" x14ac:dyDescent="0.25">
      <c r="A61" s="72" t="s">
        <v>58</v>
      </c>
      <c r="B61" s="105" t="s">
        <v>39</v>
      </c>
      <c r="C61" s="106"/>
      <c r="D61" s="54" t="s">
        <v>40</v>
      </c>
      <c r="R61" s="66" t="s">
        <v>59</v>
      </c>
      <c r="S61" s="66">
        <v>10</v>
      </c>
      <c r="T61" s="66"/>
    </row>
    <row r="62" spans="1:20" x14ac:dyDescent="0.25">
      <c r="A62" s="71" t="s">
        <v>54</v>
      </c>
      <c r="B62" s="107" t="s">
        <v>56</v>
      </c>
      <c r="C62" s="108"/>
      <c r="D62" s="70">
        <f>VLOOKUP(B62,$R60:$S64,2,FALSE)</f>
        <v>0</v>
      </c>
      <c r="R62" s="66" t="s">
        <v>55</v>
      </c>
      <c r="S62" s="66">
        <v>20</v>
      </c>
      <c r="T62" s="66"/>
    </row>
    <row r="63" spans="1:20" ht="14" thickBot="1" x14ac:dyDescent="0.3">
      <c r="A63" s="109" t="s">
        <v>57</v>
      </c>
      <c r="B63" s="109"/>
      <c r="C63" s="110"/>
      <c r="D63" s="68">
        <f>SUM(D62:D62)</f>
        <v>0</v>
      </c>
      <c r="R63" s="66" t="s">
        <v>60</v>
      </c>
      <c r="S63" s="66">
        <v>25</v>
      </c>
      <c r="T63" s="66"/>
    </row>
    <row r="64" spans="1:20" x14ac:dyDescent="0.25">
      <c r="A64" s="7"/>
      <c r="B64" s="7"/>
      <c r="C64" s="8"/>
      <c r="D64" s="8"/>
      <c r="R64" s="66" t="s">
        <v>61</v>
      </c>
      <c r="S64" s="66">
        <v>30</v>
      </c>
      <c r="T64" s="66"/>
    </row>
    <row r="65" spans="1:20" ht="14" thickBot="1" x14ac:dyDescent="0.3">
      <c r="A65" s="7"/>
      <c r="B65" s="7"/>
      <c r="C65" s="8"/>
      <c r="D65" s="8"/>
      <c r="R65" s="66"/>
      <c r="S65" s="66"/>
      <c r="T65" s="66"/>
    </row>
    <row r="66" spans="1:20" ht="24" customHeight="1" x14ac:dyDescent="0.25">
      <c r="A66" s="111" t="s">
        <v>38</v>
      </c>
      <c r="B66" s="112"/>
      <c r="C66" s="48" t="s">
        <v>39</v>
      </c>
      <c r="D66" s="49" t="s">
        <v>40</v>
      </c>
      <c r="R66" s="53" t="s">
        <v>31</v>
      </c>
      <c r="S66" s="64">
        <v>0</v>
      </c>
      <c r="T66" s="66"/>
    </row>
    <row r="67" spans="1:20" x14ac:dyDescent="0.25">
      <c r="A67" s="113" t="s">
        <v>41</v>
      </c>
      <c r="B67" s="114"/>
      <c r="C67" s="50" t="s">
        <v>31</v>
      </c>
      <c r="D67" s="69">
        <f>IF(C67="ja",2,0)</f>
        <v>0</v>
      </c>
      <c r="R67" s="66" t="s">
        <v>32</v>
      </c>
      <c r="S67" s="73">
        <v>2</v>
      </c>
      <c r="T67" s="66"/>
    </row>
    <row r="68" spans="1:20" x14ac:dyDescent="0.25">
      <c r="A68" s="113" t="s">
        <v>42</v>
      </c>
      <c r="B68" s="114"/>
      <c r="C68" s="50" t="s">
        <v>31</v>
      </c>
      <c r="D68" s="69">
        <f>VLOOKUP(C68,R$69:S$74,2,FALSE)</f>
        <v>0</v>
      </c>
      <c r="R68" s="74"/>
      <c r="S68" s="66"/>
      <c r="T68" s="66"/>
    </row>
    <row r="69" spans="1:20" ht="15" customHeight="1" x14ac:dyDescent="0.3">
      <c r="A69" s="113" t="s">
        <v>43</v>
      </c>
      <c r="B69" s="114"/>
      <c r="C69" s="50" t="s">
        <v>31</v>
      </c>
      <c r="D69" s="69">
        <f>VLOOKUP(C69,R$69:S$74,2,FALSE)</f>
        <v>0</v>
      </c>
      <c r="R69" s="74" t="s">
        <v>31</v>
      </c>
      <c r="S69" s="73">
        <v>0</v>
      </c>
      <c r="T69" s="66"/>
    </row>
    <row r="70" spans="1:20" ht="14" thickBot="1" x14ac:dyDescent="0.3">
      <c r="A70" s="113" t="s">
        <v>44</v>
      </c>
      <c r="B70" s="114"/>
      <c r="C70" s="50" t="s">
        <v>31</v>
      </c>
      <c r="D70" s="69">
        <f>VLOOKUP(C70,R$69:S$74,2,FALSE)</f>
        <v>0</v>
      </c>
      <c r="R70" s="75" t="s">
        <v>33</v>
      </c>
      <c r="S70" s="73">
        <v>1</v>
      </c>
      <c r="T70" s="66"/>
    </row>
    <row r="71" spans="1:20" ht="14.5" customHeight="1" thickBot="1" x14ac:dyDescent="0.3">
      <c r="A71" s="109" t="s">
        <v>62</v>
      </c>
      <c r="B71" s="109"/>
      <c r="C71" s="110"/>
      <c r="D71" s="51">
        <f>SUM(D67:D70)*4/3</f>
        <v>0</v>
      </c>
      <c r="R71" s="44" t="s">
        <v>34</v>
      </c>
      <c r="S71" s="45">
        <v>2</v>
      </c>
      <c r="T71" s="66"/>
    </row>
    <row r="72" spans="1:20" ht="15.75" customHeight="1" x14ac:dyDescent="0.25">
      <c r="A72" s="118"/>
      <c r="B72" s="119"/>
      <c r="C72" s="119"/>
      <c r="D72" s="119"/>
      <c r="E72" s="52"/>
      <c r="R72" s="44" t="s">
        <v>35</v>
      </c>
      <c r="S72" s="45">
        <v>3</v>
      </c>
      <c r="T72" s="66"/>
    </row>
    <row r="73" spans="1:20" ht="14" thickBot="1" x14ac:dyDescent="0.3">
      <c r="A73" s="7"/>
      <c r="B73" s="7"/>
      <c r="C73" s="8"/>
      <c r="D73" s="8"/>
      <c r="R73" s="75" t="s">
        <v>36</v>
      </c>
      <c r="S73" s="73">
        <v>4</v>
      </c>
      <c r="T73" s="66"/>
    </row>
    <row r="74" spans="1:20" x14ac:dyDescent="0.25">
      <c r="A74" s="38" t="s">
        <v>5</v>
      </c>
      <c r="B74" s="39"/>
      <c r="C74" s="39"/>
      <c r="D74" s="40"/>
      <c r="R74" s="75" t="s">
        <v>37</v>
      </c>
      <c r="S74" s="73">
        <v>5</v>
      </c>
      <c r="T74" s="66"/>
    </row>
    <row r="75" spans="1:20" x14ac:dyDescent="0.25">
      <c r="A75" s="9"/>
      <c r="B75" s="76"/>
      <c r="C75" s="77"/>
      <c r="D75" s="78"/>
      <c r="R75" s="66"/>
      <c r="S75" s="66"/>
      <c r="T75" s="66"/>
    </row>
    <row r="76" spans="1:20" x14ac:dyDescent="0.25">
      <c r="A76" s="9" t="s">
        <v>1</v>
      </c>
      <c r="B76" s="115"/>
      <c r="C76" s="116"/>
      <c r="D76" s="117"/>
      <c r="R76" s="66"/>
      <c r="S76" s="66"/>
      <c r="T76" s="66"/>
    </row>
    <row r="77" spans="1:20" x14ac:dyDescent="0.25">
      <c r="A77" s="9"/>
      <c r="B77" s="76"/>
      <c r="C77" s="77"/>
      <c r="D77" s="78"/>
      <c r="R77" s="66"/>
      <c r="S77" s="66"/>
      <c r="T77" s="66"/>
    </row>
    <row r="78" spans="1:20" x14ac:dyDescent="0.25">
      <c r="A78" s="9" t="s">
        <v>30</v>
      </c>
      <c r="B78" s="115"/>
      <c r="C78" s="116"/>
      <c r="D78" s="117"/>
    </row>
    <row r="79" spans="1:20" x14ac:dyDescent="0.25">
      <c r="A79" s="9"/>
      <c r="B79" s="76"/>
      <c r="C79" s="77"/>
      <c r="D79" s="78"/>
    </row>
    <row r="80" spans="1:20" x14ac:dyDescent="0.25">
      <c r="A80" s="9" t="s">
        <v>2</v>
      </c>
      <c r="B80" s="115"/>
      <c r="C80" s="116"/>
      <c r="D80" s="117"/>
    </row>
    <row r="81" spans="1:4" x14ac:dyDescent="0.25">
      <c r="A81" s="9"/>
      <c r="B81" s="76"/>
      <c r="C81" s="77"/>
      <c r="D81" s="78"/>
    </row>
    <row r="82" spans="1:4" ht="14" thickBot="1" x14ac:dyDescent="0.3">
      <c r="A82" s="10" t="s">
        <v>3</v>
      </c>
      <c r="B82" s="115"/>
      <c r="C82" s="116"/>
      <c r="D82" s="117"/>
    </row>
    <row r="83" spans="1:4" x14ac:dyDescent="0.25">
      <c r="B83" s="65"/>
    </row>
    <row r="84" spans="1:4" x14ac:dyDescent="0.25">
      <c r="B84" s="65"/>
    </row>
    <row r="85" spans="1:4" x14ac:dyDescent="0.25">
      <c r="B85" s="65"/>
    </row>
  </sheetData>
  <sheetProtection algorithmName="SHA-512" hashValue="oiaJd2cCcKa6ZH0eDFhPR25W7TSq08f8wfHQ2rcAUK7O/XswPYiYIjpIMPVPLrIeMhZoqCHDdLFq0xZC26wHeA==" saltValue="A13F2UXFr3/05f1/hECl1A==" spinCount="100000" sheet="1" objects="1" scenarios="1"/>
  <protectedRanges>
    <protectedRange sqref="B82 A74 B76 B78 B80 C42:C53 D13:D14 D10:D11 C17:C35" name="Bereik1"/>
    <protectedRange sqref="C67:C70" name="Bereik1_2"/>
  </protectedRanges>
  <sortState ref="H1:H22">
    <sortCondition ref="H1"/>
  </sortState>
  <mergeCells count="14">
    <mergeCell ref="B76:D76"/>
    <mergeCell ref="B78:D78"/>
    <mergeCell ref="B80:D80"/>
    <mergeCell ref="B82:D82"/>
    <mergeCell ref="A63:C63"/>
    <mergeCell ref="A72:D72"/>
    <mergeCell ref="B61:C61"/>
    <mergeCell ref="B62:C62"/>
    <mergeCell ref="A71:C71"/>
    <mergeCell ref="A66:B66"/>
    <mergeCell ref="A67:B67"/>
    <mergeCell ref="A68:B68"/>
    <mergeCell ref="A69:B69"/>
    <mergeCell ref="A70:B70"/>
  </mergeCells>
  <dataValidations count="5">
    <dataValidation type="list" allowBlank="1" showInputMessage="1" showErrorMessage="1" sqref="R69:R70 R73:R74">
      <formula1>$S$23:$S$23</formula1>
    </dataValidation>
    <dataValidation type="list" allowBlank="1" showInputMessage="1" showErrorMessage="1" sqref="C68:C69">
      <formula1>$R$69:$R$74</formula1>
    </dataValidation>
    <dataValidation type="list" allowBlank="1" showInputMessage="1" showErrorMessage="1" sqref="C70">
      <formula1>$R$69:$R$72</formula1>
    </dataValidation>
    <dataValidation type="list" allowBlank="1" showInputMessage="1" showErrorMessage="1" sqref="C67">
      <formula1>$R$66:$R$67</formula1>
    </dataValidation>
    <dataValidation type="list" allowBlank="1" showInputMessage="1" showErrorMessage="1" sqref="B62:C62">
      <formula1>$R$60:$R$64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Schyns</dc:creator>
  <cp:lastModifiedBy>Evalinde van Winden</cp:lastModifiedBy>
  <dcterms:created xsi:type="dcterms:W3CDTF">2017-08-31T09:31:14Z</dcterms:created>
  <dcterms:modified xsi:type="dcterms:W3CDTF">2022-10-13T09:15:42Z</dcterms:modified>
</cp:coreProperties>
</file>