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05_Bedrijfsvoering\05_FenI\01_Inkoop\01 Aanbestedingen\011 - JAN 2023 - DEC 2023\20230213 Microsoft licenties\07 Nota van inlichtingen\"/>
    </mc:Choice>
  </mc:AlternateContent>
  <bookViews>
    <workbookView xWindow="-105" yWindow="-105" windowWidth="23250" windowHeight="12570"/>
  </bookViews>
  <sheets>
    <sheet name="Prijzenblad" sheetId="1" r:id="rId1"/>
  </sheets>
  <externalReferences>
    <externalReference r:id="rId2"/>
  </externalReferences>
  <definedNames>
    <definedName name="MLSData">OFFSET('[1]Pivot Data'!$B$10,0,0,MATCH("*",'[1]Pivot Data'!$B$10:$B$65536,-1),12)</definedName>
    <definedName name="TransactionData">OFFSET('[1]Transaction Data'!$B$11,0,0,MATCH("*",'[1]Transaction Data'!$D$11:$D$199988,-1),23)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 l="1"/>
  <c r="M11" i="1"/>
  <c r="M10" i="1"/>
  <c r="M9" i="1"/>
  <c r="M8" i="1"/>
  <c r="M7" i="1"/>
  <c r="L12" i="1" l="1"/>
  <c r="K12" i="1"/>
  <c r="J12" i="1"/>
  <c r="J9" i="1"/>
  <c r="K9" i="1"/>
  <c r="L9" i="1"/>
  <c r="J30" i="1"/>
  <c r="J31" i="1" s="1"/>
  <c r="J32" i="1" s="1"/>
  <c r="J36" i="1" s="1"/>
  <c r="M30" i="1"/>
  <c r="M31" i="1" s="1"/>
  <c r="M32" i="1" s="1"/>
  <c r="M36" i="1" s="1"/>
  <c r="L30" i="1"/>
  <c r="L31" i="1" s="1"/>
  <c r="L32" i="1" s="1"/>
  <c r="L36" i="1" s="1"/>
  <c r="K30" i="1"/>
  <c r="K31" i="1" s="1"/>
  <c r="K32" i="1" s="1"/>
  <c r="K36" i="1" s="1"/>
  <c r="J20" i="1"/>
  <c r="K20" i="1"/>
  <c r="L20" i="1"/>
  <c r="J21" i="1"/>
  <c r="K21" i="1"/>
  <c r="L21" i="1"/>
  <c r="J22" i="1" l="1"/>
  <c r="J24" i="1"/>
  <c r="J23" i="1"/>
  <c r="J11" i="1" l="1"/>
  <c r="L8" i="1" l="1"/>
  <c r="K8" i="1"/>
  <c r="J8" i="1"/>
  <c r="L10" i="1"/>
  <c r="K10" i="1"/>
  <c r="J10" i="1"/>
  <c r="L11" i="1" l="1"/>
  <c r="K11" i="1"/>
  <c r="L7" i="1"/>
  <c r="K7" i="1"/>
  <c r="J7" i="1"/>
  <c r="M6" i="1"/>
  <c r="L6" i="1"/>
  <c r="K6" i="1"/>
  <c r="J6" i="1"/>
  <c r="M5" i="1"/>
  <c r="L5" i="1"/>
  <c r="K5" i="1"/>
  <c r="J5" i="1"/>
  <c r="M4" i="1"/>
  <c r="L4" i="1"/>
  <c r="K4" i="1"/>
  <c r="J4" i="1"/>
  <c r="M13" i="1" l="1"/>
  <c r="M14" i="1" s="1"/>
  <c r="M15" i="1" s="1"/>
  <c r="M34" i="1" s="1"/>
  <c r="L25" i="1"/>
  <c r="L26" i="1" s="1"/>
  <c r="L27" i="1" s="1"/>
  <c r="L35" i="1" s="1"/>
  <c r="J25" i="1"/>
  <c r="J26" i="1" s="1"/>
  <c r="J27" i="1" s="1"/>
  <c r="J35" i="1" s="1"/>
  <c r="K25" i="1"/>
  <c r="K26" i="1" s="1"/>
  <c r="K27" i="1" s="1"/>
  <c r="K35" i="1" s="1"/>
  <c r="J13" i="1"/>
  <c r="J14" i="1" s="1"/>
  <c r="J15" i="1" s="1"/>
  <c r="J34" i="1" s="1"/>
  <c r="J38" i="1" l="1"/>
  <c r="M38" i="1"/>
  <c r="L13" i="1"/>
  <c r="L14" i="1" s="1"/>
  <c r="L15" i="1" s="1"/>
  <c r="L34" i="1" s="1"/>
  <c r="L38" i="1" s="1"/>
  <c r="K13" i="1"/>
  <c r="K14" i="1" l="1"/>
  <c r="K15" i="1" s="1"/>
  <c r="K34" i="1" s="1"/>
  <c r="K38" i="1" s="1"/>
  <c r="J39" i="1" s="1"/>
</calcChain>
</file>

<file path=xl/sharedStrings.xml><?xml version="1.0" encoding="utf-8"?>
<sst xmlns="http://schemas.openxmlformats.org/spreadsheetml/2006/main" count="88" uniqueCount="56">
  <si>
    <r>
      <rPr>
        <b/>
        <sz val="16"/>
        <color rgb="FF000000"/>
        <rFont val="Calibri"/>
      </rPr>
      <t xml:space="preserve">Invulformulier 7 prijzenblad v2.0
</t>
    </r>
    <r>
      <rPr>
        <sz val="12"/>
        <color rgb="FF000000"/>
        <rFont val="Calibri"/>
      </rPr>
      <t>Vul alle oranje vakken in (prijs per stuk &amp; opslag). Verder zie instructies paragraaf 8.1.1 Beschrijvend Document.
Het aanbrengen van wijzigingen in andere cellen is niet toegestaan en kan uitsluiting tot gevolg hebben.
EAS dient als stuksprijs per maand ingevuld te worden.
MPSA alleen SA dient als stuksprijs per maand ingevuld te worden.
MPSA alleen Licentie dient als stuksprijs ingevuld te worden.
Azure diensten zijn indicatief wat de VRU nu per maand betaalt.</t>
    </r>
  </si>
  <si>
    <r>
      <t xml:space="preserve">Europese openbare aanbesteding Microsoft licenties
</t>
    </r>
    <r>
      <rPr>
        <sz val="10"/>
        <color theme="1"/>
        <rFont val="Calibri"/>
        <family val="2"/>
        <scheme val="minor"/>
      </rPr>
      <t>Aanbestedingsdossier: 000007593
Versie: 2.0
Datum: 1 mei 2023</t>
    </r>
  </si>
  <si>
    <t>Artikel nummer</t>
  </si>
  <si>
    <t>Type contract</t>
  </si>
  <si>
    <t>Product</t>
  </si>
  <si>
    <t>Aantal</t>
  </si>
  <si>
    <r>
      <t xml:space="preserve">Netto prijs per stuk exclusief BTW. 
</t>
    </r>
    <r>
      <rPr>
        <b/>
        <i/>
        <sz val="11"/>
        <color theme="1"/>
        <rFont val="Calibri"/>
        <family val="2"/>
        <scheme val="minor"/>
      </rPr>
      <t>(zelf afronden op 2 decimalen)</t>
    </r>
  </si>
  <si>
    <r>
      <t xml:space="preserve">Opslagpercentage in %
</t>
    </r>
    <r>
      <rPr>
        <b/>
        <i/>
        <sz val="11"/>
        <color theme="1"/>
        <rFont val="Calibri"/>
        <family val="2"/>
        <scheme val="minor"/>
      </rPr>
      <t>(zelf afronden op 2 decimalen)</t>
    </r>
  </si>
  <si>
    <t>Jaar 1</t>
  </si>
  <si>
    <t>Jaar 2</t>
  </si>
  <si>
    <t>Jaar 3</t>
  </si>
  <si>
    <t>Jaar 4</t>
  </si>
  <si>
    <t>AAD-33168</t>
  </si>
  <si>
    <t>EAS</t>
  </si>
  <si>
    <t>M365 E5 Unified ShrdSvr ALNG SubsVL MVL PerUsr</t>
  </si>
  <si>
    <t>JFX-00003</t>
  </si>
  <si>
    <t>M365 F3 FUSL Sub Per User</t>
  </si>
  <si>
    <t>8RU-00005</t>
  </si>
  <si>
    <t>M365 F5 Security + Compliance Sub Add-on</t>
  </si>
  <si>
    <t>V9B-00001</t>
  </si>
  <si>
    <t>Teams Rooms Pro Sub Per Device</t>
  </si>
  <si>
    <t>HWN-00002</t>
  </si>
  <si>
    <t>Visio P1 Sub Per Usr</t>
  </si>
  <si>
    <t>N9U-00002</t>
  </si>
  <si>
    <t>VisioPlan2 ShrdSvr ALNG SubsVL MVL PerUsr</t>
  </si>
  <si>
    <t>7LS-00002</t>
  </si>
  <si>
    <t>Project P3 Sub Per User</t>
  </si>
  <si>
    <t>GSL-00002</t>
  </si>
  <si>
    <t>PwrBIPremP1 ShrdSvr ALNG SubsVL MVL</t>
  </si>
  <si>
    <t>MX3-00115</t>
  </si>
  <si>
    <t>VSEntSubMSDN ALNG LicSAPk MVL</t>
  </si>
  <si>
    <t xml:space="preserve">BTW 21%: </t>
  </si>
  <si>
    <t xml:space="preserve"> Totaal + BTW 21%: </t>
  </si>
  <si>
    <t>AAA-03982</t>
  </si>
  <si>
    <t>MPSA</t>
  </si>
  <si>
    <t>SysCntrSvr CfgMg OSE MSA</t>
  </si>
  <si>
    <t>AAA-03758</t>
  </si>
  <si>
    <t>SQL Server Ent Core 2 SftSA</t>
  </si>
  <si>
    <t>AAA-30379</t>
  </si>
  <si>
    <t>Win Srv Datcr Core 2 SL</t>
  </si>
  <si>
    <t>AAA-03870</t>
  </si>
  <si>
    <t>Win RDS Device CAL</t>
  </si>
  <si>
    <t>AAA-03871</t>
  </si>
  <si>
    <t>Win RDS User CAL</t>
  </si>
  <si>
    <t>Totaal exclusief BTW inclusief opslag</t>
  </si>
  <si>
    <t xml:space="preserve">Azure diensten </t>
  </si>
  <si>
    <t>EAS licenties</t>
  </si>
  <si>
    <t>MPSA licenties</t>
  </si>
  <si>
    <t>Azure diensten</t>
  </si>
  <si>
    <t>Totaal per jaar incl. BTW</t>
  </si>
  <si>
    <t>Statutaire naam inschrijver (combinant)</t>
  </si>
  <si>
    <t>Naam rechtsgeldig ondertekenaar</t>
  </si>
  <si>
    <t>Functie rechtsgeldig ondertekenaar</t>
  </si>
  <si>
    <t>Datum</t>
  </si>
  <si>
    <t>Handtekening</t>
  </si>
  <si>
    <t>Totaal over 4 jaar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</si>
</sst>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3" x14ac:knownFonts="1">
    <font>
      <sz val="10"/>
      <color theme="1"/>
      <name val="Verdana"/>
      <family val="2"/>
    </font>
    <font>
      <sz val="10"/>
      <color theme="1"/>
      <name val="Verdana"/>
      <family val="2"/>
    </font>
    <font>
      <sz val="16"/>
      <color theme="1"/>
      <name val="Calibri"/>
      <family val="2"/>
      <scheme val="minor"/>
    </font>
    <font>
      <b/>
      <sz val="11"/>
      <color theme="1"/>
      <name val="Calibri"/>
      <family val="2"/>
      <scheme val="minor"/>
    </font>
    <font>
      <b/>
      <i/>
      <sz val="11"/>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8"/>
      <name val="Verdana"/>
      <family val="2"/>
    </font>
    <font>
      <b/>
      <sz val="16"/>
      <color rgb="FF000000"/>
      <name val="Calibri"/>
    </font>
    <font>
      <sz val="12"/>
      <color rgb="FF000000"/>
      <name val="Calibri"/>
    </font>
    <font>
      <sz val="16"/>
      <color rgb="FF000000"/>
      <name val="Calibri"/>
    </font>
  </fonts>
  <fills count="7">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
      <patternFill patternType="solid">
        <fgColor rgb="FFD9E1F2"/>
        <bgColor indexed="64"/>
      </patternFill>
    </fill>
  </fills>
  <borders count="44">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auto="1"/>
      </top>
      <bottom style="thin">
        <color auto="1"/>
      </bottom>
      <diagonal style="thin">
        <color auto="1"/>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3">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3" borderId="6"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7" xfId="0" applyBorder="1" applyAlignment="1">
      <alignment horizontal="left" vertical="top"/>
    </xf>
    <xf numFmtId="0" fontId="5" fillId="0" borderId="8" xfId="0" applyFont="1" applyBorder="1" applyAlignment="1">
      <alignment horizontal="left" vertical="top" wrapText="1"/>
    </xf>
    <xf numFmtId="0" fontId="6" fillId="0" borderId="9" xfId="0" applyFont="1" applyBorder="1" applyAlignment="1">
      <alignment horizontal="left" vertical="top" wrapText="1"/>
    </xf>
    <xf numFmtId="0" fontId="7" fillId="0" borderId="10" xfId="0" applyFont="1" applyBorder="1" applyAlignment="1">
      <alignment horizontal="center" vertical="top" wrapText="1"/>
    </xf>
    <xf numFmtId="44" fontId="6" fillId="4" borderId="8" xfId="1" applyFont="1" applyFill="1" applyBorder="1" applyAlignment="1" applyProtection="1">
      <alignment horizontal="left" vertical="top"/>
      <protection locked="0"/>
    </xf>
    <xf numFmtId="44" fontId="7" fillId="0" borderId="12" xfId="1" applyFont="1" applyBorder="1" applyAlignment="1">
      <alignment horizontal="left" vertical="top"/>
    </xf>
    <xf numFmtId="44" fontId="7" fillId="0" borderId="9" xfId="1" applyFont="1" applyBorder="1" applyAlignment="1">
      <alignment horizontal="left" vertical="top"/>
    </xf>
    <xf numFmtId="44" fontId="7" fillId="0" borderId="11" xfId="1" applyFont="1" applyBorder="1" applyAlignment="1">
      <alignment horizontal="left" vertical="top"/>
    </xf>
    <xf numFmtId="44" fontId="0" fillId="0" borderId="0" xfId="0" applyNumberFormat="1"/>
    <xf numFmtId="0" fontId="6" fillId="0" borderId="15" xfId="0" applyFont="1" applyBorder="1" applyAlignment="1">
      <alignment horizontal="left" vertical="top"/>
    </xf>
    <xf numFmtId="0" fontId="6" fillId="0" borderId="16" xfId="0" applyFont="1" applyBorder="1" applyAlignment="1">
      <alignment horizontal="left" vertical="top"/>
    </xf>
    <xf numFmtId="44" fontId="7" fillId="0" borderId="0" xfId="1" applyFont="1" applyFill="1" applyBorder="1" applyAlignment="1">
      <alignment horizontal="left" vertical="top"/>
    </xf>
    <xf numFmtId="2" fontId="8" fillId="0" borderId="0" xfId="0" applyNumberFormat="1" applyFont="1" applyAlignment="1">
      <alignment horizontal="right" vertical="top"/>
    </xf>
    <xf numFmtId="0" fontId="5" fillId="0" borderId="15" xfId="0" applyFont="1" applyBorder="1" applyAlignment="1">
      <alignment horizontal="left" vertical="top" wrapText="1"/>
    </xf>
    <xf numFmtId="44" fontId="7" fillId="0" borderId="21" xfId="1" applyFont="1" applyFill="1" applyBorder="1" applyAlignment="1">
      <alignment vertical="top"/>
    </xf>
    <xf numFmtId="44" fontId="7" fillId="0" borderId="20" xfId="1" applyFont="1" applyBorder="1" applyAlignment="1">
      <alignment horizontal="left" vertical="top"/>
    </xf>
    <xf numFmtId="44" fontId="7" fillId="0" borderId="12" xfId="1" applyFont="1" applyBorder="1" applyAlignment="1">
      <alignment vertical="top"/>
    </xf>
    <xf numFmtId="44" fontId="7" fillId="5" borderId="23" xfId="1" applyFont="1" applyFill="1" applyBorder="1" applyAlignment="1">
      <alignment vertical="center"/>
    </xf>
    <xf numFmtId="44" fontId="7" fillId="5" borderId="19" xfId="1" applyFont="1" applyFill="1" applyBorder="1" applyAlignment="1">
      <alignment vertical="center"/>
    </xf>
    <xf numFmtId="44" fontId="7" fillId="5" borderId="24" xfId="1" applyFont="1" applyFill="1" applyBorder="1" applyAlignment="1">
      <alignment vertical="center"/>
    </xf>
    <xf numFmtId="0" fontId="0" fillId="0" borderId="14" xfId="0" applyBorder="1"/>
    <xf numFmtId="44" fontId="7" fillId="0" borderId="16" xfId="1" applyFont="1" applyBorder="1" applyAlignment="1">
      <alignment horizontal="left" vertical="top"/>
    </xf>
    <xf numFmtId="44" fontId="8" fillId="0" borderId="18" xfId="1" applyFont="1" applyBorder="1" applyAlignment="1">
      <alignment horizontal="left" vertical="top"/>
    </xf>
    <xf numFmtId="44" fontId="7" fillId="6" borderId="22" xfId="1" applyFont="1" applyFill="1" applyBorder="1" applyAlignment="1">
      <alignment vertical="center"/>
    </xf>
    <xf numFmtId="2" fontId="6" fillId="4" borderId="30" xfId="2" applyNumberFormat="1" applyFont="1" applyFill="1" applyBorder="1" applyAlignment="1" applyProtection="1">
      <alignment horizontal="center" vertical="top"/>
      <protection locked="0"/>
    </xf>
    <xf numFmtId="44" fontId="7" fillId="6" borderId="33" xfId="1" applyFont="1" applyFill="1" applyBorder="1" applyAlignment="1">
      <alignment vertical="center"/>
    </xf>
    <xf numFmtId="44" fontId="7" fillId="5" borderId="34" xfId="1" applyFont="1" applyFill="1" applyBorder="1" applyAlignment="1">
      <alignment vertical="center"/>
    </xf>
    <xf numFmtId="44" fontId="7" fillId="0" borderId="26" xfId="1" applyFont="1" applyFill="1" applyBorder="1" applyAlignment="1">
      <alignment horizontal="left" vertical="top"/>
    </xf>
    <xf numFmtId="44" fontId="7" fillId="0" borderId="32" xfId="1" applyFont="1" applyBorder="1" applyAlignment="1">
      <alignment horizontal="left" vertical="top"/>
    </xf>
    <xf numFmtId="44" fontId="8" fillId="0" borderId="36" xfId="1" applyFont="1" applyBorder="1" applyAlignment="1">
      <alignment horizontal="left" vertical="top"/>
    </xf>
    <xf numFmtId="0" fontId="6" fillId="0" borderId="9" xfId="0" applyFont="1" applyBorder="1" applyAlignment="1">
      <alignment horizontal="left" vertical="top"/>
    </xf>
    <xf numFmtId="0" fontId="6" fillId="0" borderId="13" xfId="0" applyFont="1" applyBorder="1" applyAlignment="1">
      <alignment horizontal="left" vertical="top"/>
    </xf>
    <xf numFmtId="44" fontId="6" fillId="3" borderId="8" xfId="1" applyFont="1" applyFill="1" applyBorder="1" applyAlignment="1" applyProtection="1">
      <alignment horizontal="center" vertical="top"/>
      <protection locked="0"/>
    </xf>
    <xf numFmtId="2" fontId="6" fillId="3" borderId="11" xfId="2" applyNumberFormat="1" applyFont="1" applyFill="1" applyBorder="1" applyAlignment="1" applyProtection="1">
      <alignment horizontal="center" vertical="top"/>
      <protection locked="0"/>
    </xf>
    <xf numFmtId="44" fontId="0" fillId="3" borderId="26" xfId="1" applyFont="1" applyFill="1" applyBorder="1"/>
    <xf numFmtId="44" fontId="6" fillId="0" borderId="8" xfId="1" applyFont="1" applyFill="1" applyBorder="1" applyAlignment="1" applyProtection="1">
      <alignment horizontal="left" vertical="top"/>
    </xf>
    <xf numFmtId="44" fontId="6" fillId="6" borderId="22" xfId="1" applyFont="1" applyFill="1" applyBorder="1" applyAlignment="1" applyProtection="1">
      <alignment horizontal="left" vertical="top"/>
    </xf>
    <xf numFmtId="44" fontId="6" fillId="6" borderId="31" xfId="1" applyFont="1" applyFill="1" applyBorder="1" applyAlignment="1" applyProtection="1">
      <alignment horizontal="left" vertical="top"/>
    </xf>
    <xf numFmtId="44" fontId="6" fillId="6" borderId="33" xfId="1" applyFont="1" applyFill="1" applyBorder="1" applyAlignment="1" applyProtection="1">
      <alignment horizontal="left" vertical="top"/>
    </xf>
    <xf numFmtId="44" fontId="6" fillId="6" borderId="0" xfId="1" applyFont="1" applyFill="1" applyBorder="1" applyAlignment="1" applyProtection="1">
      <alignment horizontal="left" vertical="top"/>
    </xf>
    <xf numFmtId="44" fontId="6" fillId="6" borderId="19" xfId="1" applyFont="1" applyFill="1" applyBorder="1" applyAlignment="1" applyProtection="1">
      <alignment horizontal="left" vertical="top"/>
    </xf>
    <xf numFmtId="44" fontId="6" fillId="6" borderId="14" xfId="1" applyFont="1" applyFill="1" applyBorder="1" applyAlignment="1" applyProtection="1">
      <alignment horizontal="left" vertical="top"/>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xf>
    <xf numFmtId="0" fontId="5" fillId="0" borderId="12" xfId="0" applyFont="1" applyBorder="1" applyAlignment="1">
      <alignment horizontal="left" vertical="center"/>
    </xf>
    <xf numFmtId="0" fontId="5" fillId="0" borderId="7" xfId="0" applyFont="1" applyBorder="1" applyAlignment="1">
      <alignment horizontal="left" vertical="center"/>
    </xf>
    <xf numFmtId="0" fontId="5" fillId="0" borderId="37" xfId="0" applyFont="1" applyBorder="1" applyAlignment="1">
      <alignment horizontal="left" vertical="center"/>
    </xf>
    <xf numFmtId="0" fontId="5" fillId="0" borderId="38" xfId="0" applyFont="1" applyBorder="1" applyAlignment="1">
      <alignment vertical="center"/>
    </xf>
    <xf numFmtId="0" fontId="5" fillId="0" borderId="39" xfId="0" applyFont="1" applyBorder="1" applyAlignment="1">
      <alignment vertical="center"/>
    </xf>
    <xf numFmtId="2" fontId="6" fillId="3" borderId="30" xfId="2" applyNumberFormat="1" applyFont="1" applyFill="1" applyBorder="1" applyAlignment="1" applyProtection="1">
      <alignment horizontal="center" vertical="top"/>
      <protection locked="0"/>
    </xf>
    <xf numFmtId="44" fontId="6" fillId="3" borderId="9" xfId="1" applyFont="1" applyFill="1" applyBorder="1" applyAlignment="1" applyProtection="1">
      <alignment horizontal="center" vertical="top"/>
      <protection locked="0"/>
    </xf>
    <xf numFmtId="44" fontId="6" fillId="4" borderId="9" xfId="1" applyFont="1" applyFill="1" applyBorder="1" applyAlignment="1" applyProtection="1">
      <alignment horizontal="left" vertical="top"/>
      <protection locked="0"/>
    </xf>
    <xf numFmtId="44" fontId="7" fillId="0" borderId="42" xfId="1" applyFont="1" applyBorder="1" applyAlignment="1">
      <alignment horizontal="left" vertical="top"/>
    </xf>
    <xf numFmtId="2" fontId="6" fillId="4" borderId="11" xfId="2" applyNumberFormat="1" applyFont="1" applyFill="1" applyBorder="1" applyAlignment="1" applyProtection="1">
      <alignment horizontal="center" vertical="top"/>
      <protection locked="0"/>
    </xf>
    <xf numFmtId="44" fontId="6" fillId="4" borderId="7" xfId="1" applyFont="1" applyFill="1" applyBorder="1" applyAlignment="1" applyProtection="1">
      <alignment horizontal="left" vertical="top"/>
      <protection locked="0"/>
    </xf>
    <xf numFmtId="44" fontId="6" fillId="4" borderId="37" xfId="1" applyFont="1" applyFill="1" applyBorder="1" applyAlignment="1" applyProtection="1">
      <alignment horizontal="left" vertical="top"/>
      <protection locked="0"/>
    </xf>
    <xf numFmtId="44" fontId="6" fillId="4" borderId="30" xfId="1" applyFont="1" applyFill="1" applyBorder="1" applyAlignment="1" applyProtection="1">
      <alignment horizontal="left" vertical="top"/>
      <protection locked="0"/>
    </xf>
    <xf numFmtId="0" fontId="1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44" fontId="6" fillId="4" borderId="38" xfId="1" applyFont="1" applyFill="1" applyBorder="1" applyAlignment="1" applyProtection="1">
      <alignment horizontal="left" vertical="top"/>
      <protection locked="0"/>
    </xf>
    <xf numFmtId="44" fontId="6" fillId="4" borderId="39" xfId="1" applyFont="1" applyFill="1" applyBorder="1" applyAlignment="1" applyProtection="1">
      <alignment horizontal="left" vertical="top"/>
      <protection locked="0"/>
    </xf>
    <xf numFmtId="44" fontId="6" fillId="4" borderId="41" xfId="1" applyFont="1" applyFill="1" applyBorder="1" applyAlignment="1" applyProtection="1">
      <alignment horizontal="left" vertical="top"/>
      <protection locked="0"/>
    </xf>
    <xf numFmtId="0" fontId="3" fillId="2" borderId="1" xfId="0" applyFont="1" applyFill="1" applyBorder="1" applyAlignment="1">
      <alignment horizontal="center" vertical="top" wrapText="1"/>
    </xf>
    <xf numFmtId="0" fontId="3" fillId="2" borderId="25" xfId="0" applyFont="1" applyFill="1" applyBorder="1" applyAlignment="1">
      <alignment horizontal="center" vertical="top" wrapText="1"/>
    </xf>
    <xf numFmtId="0" fontId="3" fillId="2" borderId="43" xfId="0" applyFont="1" applyFill="1" applyBorder="1" applyAlignment="1">
      <alignment horizontal="center" vertical="top" wrapText="1"/>
    </xf>
    <xf numFmtId="2" fontId="8" fillId="0" borderId="17" xfId="0" applyNumberFormat="1" applyFont="1" applyBorder="1" applyAlignment="1">
      <alignment horizontal="right" vertical="top"/>
    </xf>
    <xf numFmtId="2" fontId="8" fillId="0" borderId="18" xfId="0" applyNumberFormat="1" applyFont="1" applyBorder="1" applyAlignment="1">
      <alignment horizontal="right" vertical="top"/>
    </xf>
    <xf numFmtId="2" fontId="8" fillId="0" borderId="35" xfId="0" applyNumberFormat="1" applyFont="1" applyBorder="1" applyAlignment="1">
      <alignment horizontal="right" vertical="top"/>
    </xf>
    <xf numFmtId="0" fontId="8" fillId="0" borderId="16" xfId="0" applyFont="1" applyBorder="1" applyAlignment="1">
      <alignment horizontal="right" vertical="top" wrapText="1"/>
    </xf>
    <xf numFmtId="44" fontId="6" fillId="4" borderId="1" xfId="1" applyFont="1" applyFill="1" applyBorder="1" applyAlignment="1" applyProtection="1">
      <alignment horizontal="left" vertical="top"/>
      <protection locked="0"/>
    </xf>
    <xf numFmtId="44" fontId="6" fillId="4" borderId="25" xfId="1" applyFont="1" applyFill="1" applyBorder="1" applyAlignment="1" applyProtection="1">
      <alignment horizontal="left" vertical="top"/>
      <protection locked="0"/>
    </xf>
    <xf numFmtId="44" fontId="6" fillId="4" borderId="40" xfId="1" applyFont="1" applyFill="1" applyBorder="1" applyAlignment="1" applyProtection="1">
      <alignment horizontal="left" vertical="top"/>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1045845</xdr:colOff>
      <xdr:row>0</xdr:row>
      <xdr:rowOff>879158</xdr:rowOff>
    </xdr:from>
    <xdr:to>
      <xdr:col>12</xdr:col>
      <xdr:colOff>1032034</xdr:colOff>
      <xdr:row>0</xdr:row>
      <xdr:rowOff>1691641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5224" r="55335" b="31891"/>
        <a:stretch/>
      </xdr:blipFill>
      <xdr:spPr>
        <a:xfrm>
          <a:off x="10828020" y="879158"/>
          <a:ext cx="3443764" cy="8124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linda.viegen\AppData\Local\Microsoft\Windows\Temporary%20Internet%20Files\Content.Outlook\GB6CFU2H\MLS_SVB_201307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Organization Summary"/>
      <sheetName val="Transaction Summary"/>
      <sheetName val="License Agreements"/>
      <sheetName val="Transaction Data"/>
      <sheetName val="SA Benefits"/>
      <sheetName val="Entitlements Data"/>
      <sheetName val="FAQ and Glossary"/>
      <sheetName val="Pivot Data"/>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showGridLines="0" tabSelected="1" zoomScale="80" zoomScaleNormal="80" workbookViewId="0">
      <selection activeCell="P14" sqref="P14"/>
    </sheetView>
  </sheetViews>
  <sheetFormatPr defaultColWidth="26.75" defaultRowHeight="12.75" x14ac:dyDescent="0.2"/>
  <cols>
    <col min="1" max="1" width="10.125" bestFit="1" customWidth="1"/>
    <col min="2" max="2" width="7.875" customWidth="1"/>
    <col min="3" max="3" width="36.125" bestFit="1" customWidth="1"/>
    <col min="4" max="4" width="6.75" customWidth="1"/>
    <col min="5" max="8" width="12.625" customWidth="1"/>
    <col min="9" max="9" width="17" bestFit="1" customWidth="1"/>
    <col min="10" max="10" width="15.25" customWidth="1"/>
    <col min="11" max="11" width="15" customWidth="1"/>
    <col min="12" max="12" width="15.125" customWidth="1"/>
    <col min="13" max="13" width="15.75" customWidth="1"/>
    <col min="14" max="14" width="15.125" customWidth="1"/>
    <col min="15" max="15" width="1.75" customWidth="1"/>
    <col min="16" max="16" width="5.5" customWidth="1"/>
    <col min="17" max="34" width="5.625" customWidth="1"/>
  </cols>
  <sheetData>
    <row r="1" spans="1:15" ht="136.5" customHeight="1" x14ac:dyDescent="0.2">
      <c r="A1" s="67" t="s">
        <v>0</v>
      </c>
      <c r="B1" s="68"/>
      <c r="C1" s="68"/>
      <c r="D1" s="68"/>
      <c r="E1" s="68"/>
      <c r="F1" s="68"/>
      <c r="G1" s="68"/>
      <c r="H1" s="68"/>
      <c r="I1" s="68"/>
      <c r="J1" s="68" t="s">
        <v>1</v>
      </c>
      <c r="K1" s="68"/>
      <c r="L1" s="68"/>
      <c r="M1" s="69"/>
    </row>
    <row r="2" spans="1:15" ht="60" x14ac:dyDescent="0.2">
      <c r="A2" s="1" t="s">
        <v>2</v>
      </c>
      <c r="B2" s="2" t="s">
        <v>3</v>
      </c>
      <c r="C2" s="3" t="s">
        <v>4</v>
      </c>
      <c r="D2" s="4" t="s">
        <v>5</v>
      </c>
      <c r="E2" s="73" t="s">
        <v>6</v>
      </c>
      <c r="F2" s="74"/>
      <c r="G2" s="74"/>
      <c r="H2" s="74"/>
      <c r="I2" s="5" t="s">
        <v>7</v>
      </c>
      <c r="J2" s="6" t="s">
        <v>8</v>
      </c>
      <c r="K2" s="7" t="s">
        <v>9</v>
      </c>
      <c r="L2" s="7" t="s">
        <v>10</v>
      </c>
      <c r="M2" s="8" t="s">
        <v>11</v>
      </c>
    </row>
    <row r="3" spans="1:15" x14ac:dyDescent="0.2">
      <c r="A3" s="9"/>
      <c r="B3" s="10"/>
      <c r="C3" s="11"/>
      <c r="D3" s="12"/>
      <c r="E3" s="41" t="s">
        <v>8</v>
      </c>
      <c r="F3" s="60" t="s">
        <v>9</v>
      </c>
      <c r="G3" s="60" t="s">
        <v>10</v>
      </c>
      <c r="H3" s="60" t="s">
        <v>11</v>
      </c>
      <c r="I3" s="59"/>
      <c r="J3" s="14"/>
      <c r="K3" s="15"/>
      <c r="L3" s="15"/>
      <c r="M3" s="16"/>
    </row>
    <row r="4" spans="1:15" x14ac:dyDescent="0.2">
      <c r="A4" s="40" t="s">
        <v>12</v>
      </c>
      <c r="B4" s="10" t="s">
        <v>13</v>
      </c>
      <c r="C4" s="39" t="s">
        <v>14</v>
      </c>
      <c r="D4" s="12">
        <v>1068</v>
      </c>
      <c r="E4" s="13"/>
      <c r="F4" s="61"/>
      <c r="G4" s="61"/>
      <c r="H4" s="61"/>
      <c r="I4" s="33">
        <v>0</v>
      </c>
      <c r="J4" s="14">
        <f t="shared" ref="J4:J12" si="0">(D4*E4*12)+(((D4*E4*12)/100)*I4)</f>
        <v>0</v>
      </c>
      <c r="K4" s="15">
        <f t="shared" ref="K4:K12" si="1">(D4*F4*12)+(((D4*F4*12)/100)*I4)</f>
        <v>0</v>
      </c>
      <c r="L4" s="15">
        <f t="shared" ref="L4:L12" si="2">(D4*G4*12)+(((D4*G4*12)/100)*I4)</f>
        <v>0</v>
      </c>
      <c r="M4" s="16">
        <f>(D4*H4*12)+(((D4*H4*12)/100)*I4)</f>
        <v>0</v>
      </c>
      <c r="O4" s="17"/>
    </row>
    <row r="5" spans="1:15" x14ac:dyDescent="0.2">
      <c r="A5" s="40" t="s">
        <v>15</v>
      </c>
      <c r="B5" s="10" t="s">
        <v>13</v>
      </c>
      <c r="C5" s="39" t="s">
        <v>16</v>
      </c>
      <c r="D5" s="12">
        <v>1700</v>
      </c>
      <c r="E5" s="13"/>
      <c r="F5" s="61"/>
      <c r="G5" s="61"/>
      <c r="H5" s="61"/>
      <c r="I5" s="33">
        <v>0</v>
      </c>
      <c r="J5" s="14">
        <f t="shared" si="0"/>
        <v>0</v>
      </c>
      <c r="K5" s="15">
        <f t="shared" si="1"/>
        <v>0</v>
      </c>
      <c r="L5" s="15">
        <f t="shared" si="2"/>
        <v>0</v>
      </c>
      <c r="M5" s="16">
        <f>(D5*H5*12)+(((D5*H5*12)/100)*I5)</f>
        <v>0</v>
      </c>
    </row>
    <row r="6" spans="1:15" x14ac:dyDescent="0.2">
      <c r="A6" s="40" t="s">
        <v>17</v>
      </c>
      <c r="B6" s="10" t="s">
        <v>13</v>
      </c>
      <c r="C6" s="39" t="s">
        <v>18</v>
      </c>
      <c r="D6" s="12">
        <v>1700</v>
      </c>
      <c r="E6" s="13"/>
      <c r="F6" s="61"/>
      <c r="G6" s="61"/>
      <c r="H6" s="61"/>
      <c r="I6" s="33">
        <v>0</v>
      </c>
      <c r="J6" s="14">
        <f t="shared" si="0"/>
        <v>0</v>
      </c>
      <c r="K6" s="15">
        <f t="shared" si="1"/>
        <v>0</v>
      </c>
      <c r="L6" s="15">
        <f t="shared" si="2"/>
        <v>0</v>
      </c>
      <c r="M6" s="16">
        <f>(D6*H6*12)+(((D6*H6*12)/100)*I6)</f>
        <v>0</v>
      </c>
    </row>
    <row r="7" spans="1:15" x14ac:dyDescent="0.2">
      <c r="A7" s="40" t="s">
        <v>19</v>
      </c>
      <c r="B7" s="10" t="s">
        <v>13</v>
      </c>
      <c r="C7" s="39" t="s">
        <v>20</v>
      </c>
      <c r="D7" s="12">
        <v>9</v>
      </c>
      <c r="E7" s="13"/>
      <c r="F7" s="61"/>
      <c r="G7" s="61"/>
      <c r="H7" s="61"/>
      <c r="I7" s="33">
        <v>0</v>
      </c>
      <c r="J7" s="14">
        <f t="shared" si="0"/>
        <v>0</v>
      </c>
      <c r="K7" s="15">
        <f t="shared" si="1"/>
        <v>0</v>
      </c>
      <c r="L7" s="15">
        <f t="shared" si="2"/>
        <v>0</v>
      </c>
      <c r="M7" s="16">
        <f t="shared" ref="M7:M12" si="3">(D7*H7*12)+(((D7*H7*12)/100)*I7)</f>
        <v>0</v>
      </c>
    </row>
    <row r="8" spans="1:15" x14ac:dyDescent="0.2">
      <c r="A8" s="40" t="s">
        <v>21</v>
      </c>
      <c r="B8" s="10" t="s">
        <v>13</v>
      </c>
      <c r="C8" s="39" t="s">
        <v>22</v>
      </c>
      <c r="D8" s="12">
        <v>5</v>
      </c>
      <c r="E8" s="13"/>
      <c r="F8" s="61"/>
      <c r="G8" s="61"/>
      <c r="H8" s="61"/>
      <c r="I8" s="33">
        <v>0</v>
      </c>
      <c r="J8" s="14">
        <f t="shared" si="0"/>
        <v>0</v>
      </c>
      <c r="K8" s="15">
        <f t="shared" si="1"/>
        <v>0</v>
      </c>
      <c r="L8" s="15">
        <f t="shared" si="2"/>
        <v>0</v>
      </c>
      <c r="M8" s="16">
        <f t="shared" si="3"/>
        <v>0</v>
      </c>
    </row>
    <row r="9" spans="1:15" x14ac:dyDescent="0.2">
      <c r="A9" s="40" t="s">
        <v>23</v>
      </c>
      <c r="B9" s="10" t="s">
        <v>13</v>
      </c>
      <c r="C9" s="39" t="s">
        <v>24</v>
      </c>
      <c r="D9" s="12">
        <v>5</v>
      </c>
      <c r="E9" s="13"/>
      <c r="F9" s="61"/>
      <c r="G9" s="61"/>
      <c r="H9" s="61"/>
      <c r="I9" s="33">
        <v>0</v>
      </c>
      <c r="J9" s="14">
        <f t="shared" si="0"/>
        <v>0</v>
      </c>
      <c r="K9" s="15">
        <f t="shared" si="1"/>
        <v>0</v>
      </c>
      <c r="L9" s="15">
        <f t="shared" si="2"/>
        <v>0</v>
      </c>
      <c r="M9" s="16">
        <f t="shared" si="3"/>
        <v>0</v>
      </c>
    </row>
    <row r="10" spans="1:15" x14ac:dyDescent="0.2">
      <c r="A10" s="40" t="s">
        <v>25</v>
      </c>
      <c r="B10" s="10" t="s">
        <v>13</v>
      </c>
      <c r="C10" s="39" t="s">
        <v>26</v>
      </c>
      <c r="D10" s="12">
        <v>13</v>
      </c>
      <c r="E10" s="13"/>
      <c r="F10" s="61"/>
      <c r="G10" s="61"/>
      <c r="H10" s="61"/>
      <c r="I10" s="33">
        <v>0</v>
      </c>
      <c r="J10" s="14">
        <f t="shared" si="0"/>
        <v>0</v>
      </c>
      <c r="K10" s="15">
        <f t="shared" si="1"/>
        <v>0</v>
      </c>
      <c r="L10" s="15">
        <f t="shared" si="2"/>
        <v>0</v>
      </c>
      <c r="M10" s="16">
        <f t="shared" si="3"/>
        <v>0</v>
      </c>
    </row>
    <row r="11" spans="1:15" x14ac:dyDescent="0.2">
      <c r="A11" s="40" t="s">
        <v>27</v>
      </c>
      <c r="B11" s="10" t="s">
        <v>13</v>
      </c>
      <c r="C11" s="19" t="s">
        <v>28</v>
      </c>
      <c r="D11" s="12">
        <v>1</v>
      </c>
      <c r="E11" s="13"/>
      <c r="F11" s="61"/>
      <c r="G11" s="61"/>
      <c r="H11" s="61"/>
      <c r="I11" s="33">
        <v>0</v>
      </c>
      <c r="J11" s="14">
        <f t="shared" si="0"/>
        <v>0</v>
      </c>
      <c r="K11" s="15">
        <f t="shared" si="1"/>
        <v>0</v>
      </c>
      <c r="L11" s="15">
        <f t="shared" si="2"/>
        <v>0</v>
      </c>
      <c r="M11" s="16">
        <f t="shared" si="3"/>
        <v>0</v>
      </c>
    </row>
    <row r="12" spans="1:15" x14ac:dyDescent="0.2">
      <c r="A12" s="40" t="s">
        <v>29</v>
      </c>
      <c r="B12" s="10" t="s">
        <v>13</v>
      </c>
      <c r="C12" s="39" t="s">
        <v>30</v>
      </c>
      <c r="D12" s="12">
        <v>10</v>
      </c>
      <c r="E12" s="13"/>
      <c r="F12" s="61"/>
      <c r="G12" s="61"/>
      <c r="H12" s="61"/>
      <c r="I12" s="33">
        <v>0</v>
      </c>
      <c r="J12" s="14">
        <f t="shared" si="0"/>
        <v>0</v>
      </c>
      <c r="K12" s="15">
        <f t="shared" si="1"/>
        <v>0</v>
      </c>
      <c r="L12" s="15">
        <f t="shared" si="2"/>
        <v>0</v>
      </c>
      <c r="M12" s="16">
        <f t="shared" si="3"/>
        <v>0</v>
      </c>
    </row>
    <row r="13" spans="1:15" x14ac:dyDescent="0.2">
      <c r="A13" s="18"/>
      <c r="B13" s="19"/>
      <c r="C13" s="79">
        <v>1</v>
      </c>
      <c r="D13" s="79"/>
      <c r="E13" s="79"/>
      <c r="F13" s="79"/>
      <c r="G13" s="79"/>
      <c r="H13" s="79"/>
      <c r="I13" s="79"/>
      <c r="J13" s="15">
        <f>SUM(J3:J12)</f>
        <v>0</v>
      </c>
      <c r="K13" s="15">
        <f>SUM(K3:K12)</f>
        <v>0</v>
      </c>
      <c r="L13" s="15">
        <f>SUM(L3:L12)</f>
        <v>0</v>
      </c>
      <c r="M13" s="16">
        <f>SUM(M3:M12)</f>
        <v>0</v>
      </c>
    </row>
    <row r="14" spans="1:15" ht="13.5" thickBot="1" x14ac:dyDescent="0.25">
      <c r="A14" s="76" t="s">
        <v>31</v>
      </c>
      <c r="B14" s="77"/>
      <c r="C14" s="77"/>
      <c r="D14" s="77"/>
      <c r="E14" s="77"/>
      <c r="F14" s="77"/>
      <c r="G14" s="77"/>
      <c r="H14" s="77"/>
      <c r="I14" s="77"/>
      <c r="J14" s="37">
        <f>J13*21%</f>
        <v>0</v>
      </c>
      <c r="K14" s="37">
        <f>K13*21%</f>
        <v>0</v>
      </c>
      <c r="L14" s="37">
        <f>L13*21%</f>
        <v>0</v>
      </c>
      <c r="M14" s="62">
        <f>M13*21%</f>
        <v>0</v>
      </c>
    </row>
    <row r="15" spans="1:15" ht="13.5" thickBot="1" x14ac:dyDescent="0.25">
      <c r="A15" s="76" t="s">
        <v>32</v>
      </c>
      <c r="B15" s="77"/>
      <c r="C15" s="77"/>
      <c r="D15" s="77"/>
      <c r="E15" s="77"/>
      <c r="F15" s="77"/>
      <c r="G15" s="77"/>
      <c r="H15" s="77"/>
      <c r="I15" s="78"/>
      <c r="J15" s="36">
        <f>SUM(J13:J14)</f>
        <v>0</v>
      </c>
      <c r="K15" s="36">
        <f>SUM(K13:K14)</f>
        <v>0</v>
      </c>
      <c r="L15" s="36">
        <f>SUM(L13:L14)</f>
        <v>0</v>
      </c>
      <c r="M15" s="36">
        <f>SUM(M13:M14)</f>
        <v>0</v>
      </c>
    </row>
    <row r="16" spans="1:15" x14ac:dyDescent="0.2">
      <c r="A16" s="21"/>
      <c r="B16" s="21"/>
      <c r="C16" s="21"/>
      <c r="D16" s="21"/>
      <c r="E16" s="21"/>
      <c r="F16" s="21"/>
      <c r="G16" s="21"/>
      <c r="H16" s="21"/>
      <c r="I16" s="21"/>
      <c r="J16" s="20"/>
      <c r="K16" s="20"/>
      <c r="L16" s="20"/>
    </row>
    <row r="17" spans="1:13" ht="13.5" thickBot="1" x14ac:dyDescent="0.25">
      <c r="A17" s="21"/>
      <c r="B17" s="21"/>
      <c r="C17" s="21"/>
      <c r="D17" s="21"/>
      <c r="E17" s="21"/>
      <c r="F17" s="21"/>
      <c r="G17" s="21"/>
      <c r="H17" s="21"/>
      <c r="I17" s="21"/>
      <c r="J17" s="20"/>
      <c r="K17" s="20"/>
      <c r="L17" s="20"/>
    </row>
    <row r="18" spans="1:13" ht="60" x14ac:dyDescent="0.2">
      <c r="A18" s="1" t="s">
        <v>2</v>
      </c>
      <c r="B18" s="2" t="s">
        <v>3</v>
      </c>
      <c r="C18" s="3" t="s">
        <v>4</v>
      </c>
      <c r="D18" s="4" t="s">
        <v>5</v>
      </c>
      <c r="E18" s="73" t="s">
        <v>6</v>
      </c>
      <c r="F18" s="74"/>
      <c r="G18" s="74"/>
      <c r="H18" s="75"/>
      <c r="I18" s="5" t="s">
        <v>7</v>
      </c>
      <c r="J18" s="6" t="s">
        <v>8</v>
      </c>
      <c r="K18" s="7" t="s">
        <v>9</v>
      </c>
      <c r="L18" s="8" t="s">
        <v>10</v>
      </c>
    </row>
    <row r="19" spans="1:13" x14ac:dyDescent="0.2">
      <c r="A19" s="9"/>
      <c r="B19" s="10"/>
      <c r="C19" s="11"/>
      <c r="D19" s="12"/>
      <c r="E19" s="41" t="s">
        <v>8</v>
      </c>
      <c r="F19" s="60" t="s">
        <v>9</v>
      </c>
      <c r="G19" s="60" t="s">
        <v>10</v>
      </c>
      <c r="H19" s="46"/>
      <c r="I19" s="42"/>
      <c r="J19" s="14"/>
      <c r="K19" s="15"/>
      <c r="L19" s="16"/>
    </row>
    <row r="20" spans="1:13" x14ac:dyDescent="0.2">
      <c r="A20" s="40" t="s">
        <v>33</v>
      </c>
      <c r="B20" s="22" t="s">
        <v>34</v>
      </c>
      <c r="C20" s="39" t="s">
        <v>35</v>
      </c>
      <c r="D20" s="12">
        <v>233</v>
      </c>
      <c r="E20" s="13"/>
      <c r="F20" s="61"/>
      <c r="G20" s="61"/>
      <c r="H20" s="48"/>
      <c r="I20" s="63">
        <v>0</v>
      </c>
      <c r="J20" s="23">
        <f>((D20*E20)+(((D20*E20)/100)*I20))*12</f>
        <v>0</v>
      </c>
      <c r="K20" s="23">
        <f>((D20*F20)+(((D20*F20)/100)*I20))*12</f>
        <v>0</v>
      </c>
      <c r="L20" s="24">
        <f>((D20*G20)+(((D20*G20)/100)*I20))*12</f>
        <v>0</v>
      </c>
    </row>
    <row r="21" spans="1:13" x14ac:dyDescent="0.2">
      <c r="A21" s="40" t="s">
        <v>36</v>
      </c>
      <c r="B21" s="22" t="s">
        <v>34</v>
      </c>
      <c r="C21" s="39" t="s">
        <v>37</v>
      </c>
      <c r="D21" s="12">
        <v>4</v>
      </c>
      <c r="E21" s="13"/>
      <c r="F21" s="61"/>
      <c r="G21" s="61"/>
      <c r="H21" s="48"/>
      <c r="I21" s="63">
        <v>0</v>
      </c>
      <c r="J21" s="23">
        <f>((D21*E21)+(((D21*E21)/100)*I21))*12</f>
        <v>0</v>
      </c>
      <c r="K21" s="23">
        <f>((D21*F21)+(((D21*F21)/100)*I21))*12</f>
        <v>0</v>
      </c>
      <c r="L21" s="24">
        <f>((D21*G21)+(((D21*G21)/100)*I21))*12</f>
        <v>0</v>
      </c>
    </row>
    <row r="22" spans="1:13" x14ac:dyDescent="0.2">
      <c r="A22" s="40" t="s">
        <v>38</v>
      </c>
      <c r="B22" s="22" t="s">
        <v>34</v>
      </c>
      <c r="C22" s="39" t="s">
        <v>39</v>
      </c>
      <c r="D22" s="12">
        <v>100</v>
      </c>
      <c r="E22" s="13"/>
      <c r="F22" s="45"/>
      <c r="G22" s="46"/>
      <c r="H22" s="48"/>
      <c r="I22" s="63">
        <v>0</v>
      </c>
      <c r="J22" s="25">
        <f>(D22*E22)+(((D22*E22)/100)*I22)</f>
        <v>0</v>
      </c>
      <c r="K22" s="32"/>
      <c r="L22" s="26"/>
    </row>
    <row r="23" spans="1:13" x14ac:dyDescent="0.2">
      <c r="A23" s="40" t="s">
        <v>40</v>
      </c>
      <c r="B23" s="22" t="s">
        <v>34</v>
      </c>
      <c r="C23" s="39" t="s">
        <v>41</v>
      </c>
      <c r="D23" s="12">
        <v>112</v>
      </c>
      <c r="E23" s="13"/>
      <c r="F23" s="47"/>
      <c r="G23" s="48"/>
      <c r="H23" s="48"/>
      <c r="I23" s="63">
        <v>0</v>
      </c>
      <c r="J23" s="25">
        <f>(D23*E23)+(((D23*E23)/100)*I23)</f>
        <v>0</v>
      </c>
      <c r="K23" s="34"/>
      <c r="L23" s="35"/>
    </row>
    <row r="24" spans="1:13" x14ac:dyDescent="0.2">
      <c r="A24" s="40" t="s">
        <v>42</v>
      </c>
      <c r="B24" s="22" t="s">
        <v>34</v>
      </c>
      <c r="C24" s="39" t="s">
        <v>43</v>
      </c>
      <c r="D24" s="12">
        <v>168</v>
      </c>
      <c r="E24" s="13"/>
      <c r="F24" s="49"/>
      <c r="G24" s="50"/>
      <c r="H24" s="50"/>
      <c r="I24" s="63">
        <v>0</v>
      </c>
      <c r="J24" s="25">
        <f>(D24*E24)+(((D24*E24)/100)*I24)</f>
        <v>0</v>
      </c>
      <c r="K24" s="27"/>
      <c r="L24" s="28"/>
    </row>
    <row r="25" spans="1:13" x14ac:dyDescent="0.2">
      <c r="A25" s="18"/>
      <c r="B25" s="19"/>
      <c r="C25" s="79" t="s">
        <v>44</v>
      </c>
      <c r="D25" s="79"/>
      <c r="E25" s="79"/>
      <c r="F25" s="79"/>
      <c r="G25" s="79"/>
      <c r="H25" s="79"/>
      <c r="I25" s="79"/>
      <c r="J25" s="30">
        <f>SUM(J20:J24)</f>
        <v>0</v>
      </c>
      <c r="K25" s="30">
        <f>SUM(K20:K24)</f>
        <v>0</v>
      </c>
      <c r="L25" s="16">
        <f>SUM(L20:L24)</f>
        <v>0</v>
      </c>
    </row>
    <row r="26" spans="1:13" ht="13.5" thickBot="1" x14ac:dyDescent="0.25">
      <c r="A26" s="76" t="s">
        <v>31</v>
      </c>
      <c r="B26" s="77"/>
      <c r="C26" s="77"/>
      <c r="D26" s="77"/>
      <c r="E26" s="77"/>
      <c r="F26" s="77"/>
      <c r="G26" s="77"/>
      <c r="H26" s="77"/>
      <c r="I26" s="77"/>
      <c r="J26" s="31">
        <f>J25*21%</f>
        <v>0</v>
      </c>
      <c r="K26" s="31">
        <f>K25*21%</f>
        <v>0</v>
      </c>
      <c r="L26" s="38">
        <f t="shared" ref="L26" si="4">L25*21%</f>
        <v>0</v>
      </c>
    </row>
    <row r="27" spans="1:13" ht="13.5" thickBot="1" x14ac:dyDescent="0.25">
      <c r="A27" s="76" t="s">
        <v>32</v>
      </c>
      <c r="B27" s="77"/>
      <c r="C27" s="77"/>
      <c r="D27" s="77"/>
      <c r="E27" s="77"/>
      <c r="F27" s="77"/>
      <c r="G27" s="77"/>
      <c r="H27" s="77"/>
      <c r="I27" s="78"/>
      <c r="J27" s="36">
        <f>SUM(J25:J26)</f>
        <v>0</v>
      </c>
      <c r="K27" s="36">
        <f>SUM(K25:K26)</f>
        <v>0</v>
      </c>
      <c r="L27" s="36">
        <f>SUM(L25:L26)</f>
        <v>0</v>
      </c>
    </row>
    <row r="30" spans="1:13" x14ac:dyDescent="0.2">
      <c r="A30" s="40"/>
      <c r="B30" s="10"/>
      <c r="C30" s="11" t="s">
        <v>45</v>
      </c>
      <c r="D30" s="12">
        <v>1</v>
      </c>
      <c r="E30" s="44">
        <v>1200</v>
      </c>
      <c r="F30" s="44">
        <v>1200</v>
      </c>
      <c r="G30" s="44">
        <v>1200</v>
      </c>
      <c r="H30" s="44">
        <v>1200</v>
      </c>
      <c r="I30" s="33">
        <v>0</v>
      </c>
      <c r="J30" s="14">
        <f>(D30*E30*12)+(((D30*E30*12)/100)*I30)</f>
        <v>14400</v>
      </c>
      <c r="K30" s="15">
        <f>(D30*F30*12)+(((D30*F30*12)/100)*I30)</f>
        <v>14400</v>
      </c>
      <c r="L30" s="15">
        <f>(D30*G30*12)+(((D30*G30*12)/100)*I30)</f>
        <v>14400</v>
      </c>
      <c r="M30" s="16">
        <f>(D30*H30*12)+(((D30*H30*12)/100)*I30)</f>
        <v>14400</v>
      </c>
    </row>
    <row r="31" spans="1:13" ht="13.5" thickBot="1" x14ac:dyDescent="0.25">
      <c r="A31" s="76" t="s">
        <v>31</v>
      </c>
      <c r="B31" s="77"/>
      <c r="C31" s="77"/>
      <c r="D31" s="77"/>
      <c r="E31" s="77"/>
      <c r="F31" s="77"/>
      <c r="G31" s="77"/>
      <c r="H31" s="77"/>
      <c r="I31" s="77"/>
      <c r="J31" s="31">
        <f>J30*21%</f>
        <v>3024</v>
      </c>
      <c r="K31" s="31">
        <f>K30*21%</f>
        <v>3024</v>
      </c>
      <c r="L31" s="31">
        <f t="shared" ref="L31" si="5">L30*21%</f>
        <v>3024</v>
      </c>
      <c r="M31" s="38">
        <f t="shared" ref="M31" si="6">M30*21%</f>
        <v>3024</v>
      </c>
    </row>
    <row r="32" spans="1:13" ht="13.5" thickBot="1" x14ac:dyDescent="0.25">
      <c r="A32" s="76" t="s">
        <v>32</v>
      </c>
      <c r="B32" s="77"/>
      <c r="C32" s="77"/>
      <c r="D32" s="77"/>
      <c r="E32" s="77"/>
      <c r="F32" s="77"/>
      <c r="G32" s="77"/>
      <c r="H32" s="77"/>
      <c r="I32" s="78"/>
      <c r="J32" s="36">
        <f>SUM(J30:J31)</f>
        <v>17424</v>
      </c>
      <c r="K32" s="36">
        <f>SUM(K30:K31)</f>
        <v>17424</v>
      </c>
      <c r="L32" s="36">
        <f>SUM(L30:L31)</f>
        <v>17424</v>
      </c>
      <c r="M32" s="36">
        <f>SUM(M30:M31)</f>
        <v>17424</v>
      </c>
    </row>
    <row r="34" spans="2:13" x14ac:dyDescent="0.2">
      <c r="I34" t="s">
        <v>46</v>
      </c>
      <c r="J34" s="17">
        <f>J15</f>
        <v>0</v>
      </c>
      <c r="K34" s="17">
        <f>K15</f>
        <v>0</v>
      </c>
      <c r="L34" s="17">
        <f>L15</f>
        <v>0</v>
      </c>
      <c r="M34" s="17">
        <f>M15</f>
        <v>0</v>
      </c>
    </row>
    <row r="35" spans="2:13" x14ac:dyDescent="0.2">
      <c r="I35" t="s">
        <v>47</v>
      </c>
      <c r="J35" s="17">
        <f>J27</f>
        <v>0</v>
      </c>
      <c r="K35" s="17">
        <f>K27</f>
        <v>0</v>
      </c>
      <c r="L35" s="17">
        <f>L27</f>
        <v>0</v>
      </c>
      <c r="M35" s="17"/>
    </row>
    <row r="36" spans="2:13" x14ac:dyDescent="0.2">
      <c r="I36" t="s">
        <v>48</v>
      </c>
      <c r="J36" s="17">
        <f>J32</f>
        <v>17424</v>
      </c>
      <c r="K36" s="17">
        <f>K32</f>
        <v>17424</v>
      </c>
      <c r="L36" s="17">
        <f>L32</f>
        <v>17424</v>
      </c>
      <c r="M36" s="17">
        <f>M32</f>
        <v>17424</v>
      </c>
    </row>
    <row r="37" spans="2:13" x14ac:dyDescent="0.2">
      <c r="J37" s="29"/>
      <c r="K37" s="29"/>
      <c r="L37" s="29"/>
      <c r="M37" s="29"/>
    </row>
    <row r="38" spans="2:13" ht="13.5" thickBot="1" x14ac:dyDescent="0.25">
      <c r="H38" t="s">
        <v>49</v>
      </c>
      <c r="J38" s="17">
        <f>SUM(J34:J37)</f>
        <v>17424</v>
      </c>
      <c r="K38" s="17">
        <f>SUM(K34:K37)</f>
        <v>17424</v>
      </c>
      <c r="L38" s="17">
        <f>SUM(L34:L37)</f>
        <v>17424</v>
      </c>
      <c r="M38" s="17">
        <f>SUM(M34:M37)</f>
        <v>17424</v>
      </c>
    </row>
    <row r="39" spans="2:13" ht="13.5" thickBot="1" x14ac:dyDescent="0.25">
      <c r="H39" t="s">
        <v>55</v>
      </c>
      <c r="J39" s="43">
        <f>SUM(J38:M38)</f>
        <v>69696</v>
      </c>
    </row>
    <row r="40" spans="2:13" ht="13.5" thickBot="1" x14ac:dyDescent="0.25"/>
    <row r="41" spans="2:13" ht="14.1" customHeight="1" x14ac:dyDescent="0.2">
      <c r="B41" s="51" t="s">
        <v>50</v>
      </c>
      <c r="C41" s="52"/>
      <c r="D41" s="80"/>
      <c r="E41" s="81"/>
      <c r="F41" s="82"/>
    </row>
    <row r="42" spans="2:13" ht="14.1" customHeight="1" x14ac:dyDescent="0.2">
      <c r="B42" s="53" t="s">
        <v>51</v>
      </c>
      <c r="C42" s="54"/>
      <c r="D42" s="64"/>
      <c r="E42" s="65"/>
      <c r="F42" s="66"/>
    </row>
    <row r="43" spans="2:13" ht="14.1" customHeight="1" x14ac:dyDescent="0.2">
      <c r="B43" s="53" t="s">
        <v>52</v>
      </c>
      <c r="C43" s="54"/>
      <c r="D43" s="64"/>
      <c r="E43" s="65"/>
      <c r="F43" s="66"/>
    </row>
    <row r="44" spans="2:13" ht="14.1" customHeight="1" x14ac:dyDescent="0.2">
      <c r="B44" s="55" t="s">
        <v>53</v>
      </c>
      <c r="C44" s="56"/>
      <c r="D44" s="64"/>
      <c r="E44" s="65"/>
      <c r="F44" s="66"/>
    </row>
    <row r="45" spans="2:13" ht="66" customHeight="1" thickBot="1" x14ac:dyDescent="0.25">
      <c r="B45" s="57" t="s">
        <v>54</v>
      </c>
      <c r="C45" s="58"/>
      <c r="D45" s="70"/>
      <c r="E45" s="71"/>
      <c r="F45" s="72"/>
    </row>
  </sheetData>
  <mergeCells count="17">
    <mergeCell ref="D43:F43"/>
    <mergeCell ref="D44:F44"/>
    <mergeCell ref="A1:I1"/>
    <mergeCell ref="J1:M1"/>
    <mergeCell ref="D45:F45"/>
    <mergeCell ref="E2:H2"/>
    <mergeCell ref="E18:H18"/>
    <mergeCell ref="A31:I31"/>
    <mergeCell ref="A32:I32"/>
    <mergeCell ref="C13:I13"/>
    <mergeCell ref="A14:I14"/>
    <mergeCell ref="A15:I15"/>
    <mergeCell ref="C25:I25"/>
    <mergeCell ref="A26:I26"/>
    <mergeCell ref="A27:I27"/>
    <mergeCell ref="D41:F41"/>
    <mergeCell ref="D42:F42"/>
  </mergeCells>
  <phoneticPr fontId="9" type="noConversion"/>
  <pageMargins left="0.51181102362204722" right="0.51181102362204722" top="0.74803149606299213" bottom="0.74803149606299213" header="0.31496062992125984" footer="0.31496062992125984"/>
  <pageSetup paperSize="9" scale="5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D000C99C65E94BB918151CF73CADC4" ma:contentTypeVersion="4" ma:contentTypeDescription="Een nieuw document maken." ma:contentTypeScope="" ma:versionID="2b1f3f965c9cb211ddc6d3d4fabfb504">
  <xsd:schema xmlns:xsd="http://www.w3.org/2001/XMLSchema" xmlns:xs="http://www.w3.org/2001/XMLSchema" xmlns:p="http://schemas.microsoft.com/office/2006/metadata/properties" xmlns:ns2="84c81d18-c7a2-4781-b78c-379b2c72acaf" xmlns:ns3="ac087ba9-322f-4854-b31a-9b0da048ad71" targetNamespace="http://schemas.microsoft.com/office/2006/metadata/properties" ma:root="true" ma:fieldsID="5b4890525b15aede8fcf1917a556de46" ns2:_="" ns3:_="">
    <xsd:import namespace="84c81d18-c7a2-4781-b78c-379b2c72acaf"/>
    <xsd:import namespace="ac087ba9-322f-4854-b31a-9b0da048ad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c81d18-c7a2-4781-b78c-379b2c72ac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087ba9-322f-4854-b31a-9b0da048ad7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EA9F39-28AF-4D60-A5FF-073F4E2C66F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7D14D44-3448-48AB-86F6-AB7F575A7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c81d18-c7a2-4781-b78c-379b2c72acaf"/>
    <ds:schemaRef ds:uri="ac087ba9-322f-4854-b31a-9b0da048ad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DB50CF-8894-43C0-9050-2E42DD341E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Jongejan, Jurgen</dc:creator>
  <cp:keywords/>
  <dc:description/>
  <cp:lastModifiedBy>Nowee, Petra</cp:lastModifiedBy>
  <cp:revision/>
  <dcterms:created xsi:type="dcterms:W3CDTF">2023-04-07T06:55:05Z</dcterms:created>
  <dcterms:modified xsi:type="dcterms:W3CDTF">2023-05-04T14:26:27Z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0x01010037D000C99C65E94BB918151CF73CADC4</vt:lpwstr>
  </property>
</Properties>
</file>