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T:\Aanbestedingen\Hans\2023-4010  EU Inrichting omgevingsplan\4 nota van inlichtingen\"/>
    </mc:Choice>
  </mc:AlternateContent>
  <xr:revisionPtr revIDLastSave="0" documentId="8_{4ED4F4AF-36F0-4EDE-8667-43A9C8C01F29}" xr6:coauthVersionLast="47" xr6:coauthVersionMax="47" xr10:uidLastSave="{00000000-0000-0000-0000-000000000000}"/>
  <bookViews>
    <workbookView xWindow="-120" yWindow="-120" windowWidth="29040" windowHeight="17640" xr2:uid="{6293F376-B7D9-4FD9-93F9-5AB3F8E33753}"/>
  </bookViews>
  <sheets>
    <sheet name="inschrijfstaat" sheetId="1" r:id="rId1"/>
    <sheet name="planning" sheetId="3" r:id="rId2"/>
    <sheet name="emvi"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5" i="1" l="1"/>
  <c r="D136" i="3" s="1"/>
  <c r="F155" i="1"/>
  <c r="F154" i="1"/>
  <c r="F153" i="1"/>
  <c r="F152" i="1"/>
  <c r="D165" i="1"/>
  <c r="D139" i="1"/>
  <c r="A3" i="3"/>
  <c r="B3" i="3"/>
  <c r="B4" i="3"/>
  <c r="B6" i="3"/>
  <c r="A7" i="3"/>
  <c r="B7" i="3"/>
  <c r="C7" i="3"/>
  <c r="B8" i="3"/>
  <c r="A9" i="3"/>
  <c r="B9" i="3"/>
  <c r="B10" i="3"/>
  <c r="A11" i="3"/>
  <c r="B11" i="3"/>
  <c r="B12" i="3"/>
  <c r="C12" i="3"/>
  <c r="A13" i="3"/>
  <c r="B13" i="3"/>
  <c r="B14" i="3"/>
  <c r="C14" i="3"/>
  <c r="A15" i="3"/>
  <c r="B15" i="3"/>
  <c r="C15" i="3"/>
  <c r="B16" i="3"/>
  <c r="C16" i="3"/>
  <c r="A17" i="3"/>
  <c r="B17" i="3"/>
  <c r="B18" i="3"/>
  <c r="C18" i="3"/>
  <c r="A19" i="3"/>
  <c r="B19" i="3"/>
  <c r="C19" i="3"/>
  <c r="A20" i="3"/>
  <c r="B20" i="3"/>
  <c r="C20" i="3"/>
  <c r="A21" i="3"/>
  <c r="B21" i="3"/>
  <c r="C21" i="3"/>
  <c r="B22" i="3"/>
  <c r="C22" i="3"/>
  <c r="A23" i="3"/>
  <c r="B23" i="3"/>
  <c r="B24" i="3"/>
  <c r="C24" i="3"/>
  <c r="A25" i="3"/>
  <c r="B25" i="3"/>
  <c r="C25" i="3"/>
  <c r="B26" i="3"/>
  <c r="C26" i="3"/>
  <c r="A27" i="3"/>
  <c r="B27" i="3"/>
  <c r="C27" i="3"/>
  <c r="B28" i="3"/>
  <c r="C28" i="3"/>
  <c r="A29" i="3"/>
  <c r="B29" i="3"/>
  <c r="B30" i="3"/>
  <c r="C30" i="3"/>
  <c r="A31" i="3"/>
  <c r="B31" i="3"/>
  <c r="B32" i="3"/>
  <c r="C32" i="3"/>
  <c r="A33" i="3"/>
  <c r="B33" i="3"/>
  <c r="B34" i="3"/>
  <c r="C34" i="3"/>
  <c r="B35" i="3"/>
  <c r="C35" i="3"/>
  <c r="B36" i="3"/>
  <c r="C36" i="3"/>
  <c r="A37" i="3"/>
  <c r="B37" i="3"/>
  <c r="C37" i="3"/>
  <c r="A38" i="3"/>
  <c r="B38" i="3"/>
  <c r="C38" i="3"/>
  <c r="A39" i="3"/>
  <c r="B39" i="3"/>
  <c r="B40" i="3"/>
  <c r="B41" i="3"/>
  <c r="B42" i="3"/>
  <c r="B43" i="3"/>
  <c r="C43" i="3"/>
  <c r="A44" i="3"/>
  <c r="B44" i="3"/>
  <c r="B45" i="3"/>
  <c r="B46" i="3"/>
  <c r="B47" i="3"/>
  <c r="B48" i="3"/>
  <c r="C48" i="3"/>
  <c r="A49" i="3"/>
  <c r="B49" i="3"/>
  <c r="C49" i="3"/>
  <c r="B50" i="3"/>
  <c r="C50" i="3"/>
  <c r="B51" i="3"/>
  <c r="C51" i="3"/>
  <c r="B52" i="3"/>
  <c r="C52" i="3"/>
  <c r="B53" i="3"/>
  <c r="C53" i="3"/>
  <c r="A54" i="3"/>
  <c r="B54" i="3"/>
  <c r="C54" i="3"/>
  <c r="B55" i="3"/>
  <c r="C55" i="3"/>
  <c r="B56" i="3"/>
  <c r="C56" i="3"/>
  <c r="B57" i="3"/>
  <c r="C57" i="3"/>
  <c r="B58" i="3"/>
  <c r="C58" i="3"/>
  <c r="B59" i="3"/>
  <c r="C59" i="3"/>
  <c r="B60" i="3"/>
  <c r="C60" i="3"/>
  <c r="A61" i="3"/>
  <c r="B61" i="3"/>
  <c r="C61" i="3"/>
  <c r="B62" i="3"/>
  <c r="C62" i="3"/>
  <c r="A63" i="3"/>
  <c r="B63" i="3"/>
  <c r="B64" i="3"/>
  <c r="B65" i="3"/>
  <c r="B66" i="3"/>
  <c r="B67" i="3"/>
  <c r="C67" i="3"/>
  <c r="A68" i="3"/>
  <c r="B68" i="3"/>
  <c r="C68" i="3"/>
  <c r="B69" i="3"/>
  <c r="C69" i="3"/>
  <c r="B70" i="3"/>
  <c r="C70" i="3"/>
  <c r="B71" i="3"/>
  <c r="C71" i="3"/>
  <c r="B72" i="3"/>
  <c r="C72" i="3"/>
  <c r="A73" i="3"/>
  <c r="B73" i="3"/>
  <c r="B74" i="3"/>
  <c r="B75" i="3"/>
  <c r="B76" i="3"/>
  <c r="B77" i="3"/>
  <c r="C77" i="3"/>
  <c r="A78" i="3"/>
  <c r="B78" i="3"/>
  <c r="B79" i="3"/>
  <c r="B80" i="3"/>
  <c r="B81" i="3"/>
  <c r="B82" i="3"/>
  <c r="C82" i="3"/>
  <c r="B83" i="3"/>
  <c r="C83" i="3"/>
  <c r="B84" i="3"/>
  <c r="A85" i="3"/>
  <c r="B85" i="3"/>
  <c r="B86" i="3"/>
  <c r="A87" i="3"/>
  <c r="B87" i="3"/>
  <c r="B88" i="3"/>
  <c r="B89" i="3"/>
  <c r="B90" i="3"/>
  <c r="B91" i="3"/>
  <c r="B92" i="3"/>
  <c r="B93" i="3"/>
  <c r="B94" i="3"/>
  <c r="B95" i="3"/>
  <c r="B96" i="3"/>
  <c r="C96" i="3"/>
  <c r="A97" i="3"/>
  <c r="B97" i="3"/>
  <c r="B98" i="3"/>
  <c r="B99" i="3"/>
  <c r="B100" i="3"/>
  <c r="B101" i="3"/>
  <c r="B102" i="3"/>
  <c r="B103" i="3"/>
  <c r="B104" i="3"/>
  <c r="B105" i="3"/>
  <c r="B106" i="3"/>
  <c r="C106" i="3"/>
  <c r="A107" i="3"/>
  <c r="B107" i="3"/>
  <c r="A108" i="3"/>
  <c r="B108" i="3"/>
  <c r="A109" i="3"/>
  <c r="B109" i="3"/>
  <c r="A110" i="3"/>
  <c r="B110" i="3"/>
  <c r="A111" i="3"/>
  <c r="B111" i="3"/>
  <c r="B112" i="3"/>
  <c r="B113" i="3"/>
  <c r="B114" i="3"/>
  <c r="B115" i="3"/>
  <c r="B116" i="3"/>
  <c r="B117" i="3"/>
  <c r="B118" i="3"/>
  <c r="B119" i="3"/>
  <c r="B120" i="3"/>
  <c r="C120" i="3"/>
  <c r="A121" i="3"/>
  <c r="B121" i="3"/>
  <c r="B122" i="3"/>
  <c r="B123" i="3"/>
  <c r="B124" i="3"/>
  <c r="B125" i="3"/>
  <c r="C125" i="3"/>
  <c r="B126" i="3"/>
  <c r="B127" i="3"/>
  <c r="B128" i="3"/>
  <c r="B129" i="3"/>
  <c r="B130" i="3"/>
  <c r="C130" i="3"/>
  <c r="B134" i="3"/>
  <c r="C134" i="3"/>
  <c r="B135" i="3"/>
  <c r="C135" i="3"/>
  <c r="B136" i="3"/>
  <c r="C136" i="3"/>
  <c r="C1" i="3"/>
  <c r="F156" i="1" l="1"/>
  <c r="D131" i="1"/>
  <c r="D107" i="1"/>
  <c r="D138" i="1" s="1"/>
  <c r="D83" i="1"/>
  <c r="D137" i="1" s="1"/>
  <c r="D59" i="1"/>
  <c r="D136" i="1" s="1"/>
  <c r="D35" i="1"/>
  <c r="D135" i="1" s="1"/>
  <c r="J152" i="1"/>
  <c r="N154" i="1" s="1"/>
  <c r="C3" i="2"/>
  <c r="C4" i="2"/>
  <c r="C5" i="2"/>
  <c r="C6" i="2"/>
  <c r="C7" i="2"/>
  <c r="C8" i="2"/>
  <c r="C9" i="2"/>
  <c r="C10" i="2"/>
  <c r="C11" i="2"/>
  <c r="C12" i="2"/>
  <c r="C13" i="2"/>
  <c r="C14" i="2"/>
  <c r="C15" i="2"/>
  <c r="C16" i="2"/>
  <c r="C17" i="2"/>
  <c r="C18" i="2"/>
  <c r="C19" i="2"/>
  <c r="C20" i="2"/>
  <c r="C21" i="2"/>
  <c r="C22" i="2"/>
  <c r="C23" i="2"/>
  <c r="C24" i="2"/>
  <c r="C25" i="2"/>
  <c r="C26" i="2"/>
  <c r="C27" i="2"/>
  <c r="C28" i="2"/>
  <c r="C29" i="2"/>
  <c r="M154" i="1" l="1"/>
  <c r="K154" i="1" s="1"/>
  <c r="D144" i="1"/>
  <c r="F120" i="1" s="1"/>
  <c r="F158" i="1" l="1"/>
  <c r="F130" i="1"/>
  <c r="G59" i="1"/>
  <c r="F43" i="1"/>
  <c r="F67" i="1"/>
  <c r="F48" i="1"/>
  <c r="F72" i="1"/>
  <c r="F58" i="1"/>
  <c r="F53" i="1"/>
  <c r="F77" i="1"/>
  <c r="G131" i="1"/>
  <c r="F106" i="1"/>
  <c r="F82" i="1"/>
  <c r="F96" i="1"/>
  <c r="G107" i="1"/>
  <c r="G83" i="1"/>
  <c r="F32" i="1"/>
  <c r="F34" i="1"/>
  <c r="F28" i="1"/>
  <c r="F30" i="1"/>
  <c r="F24" i="1"/>
  <c r="F26" i="1"/>
  <c r="F20" i="1"/>
  <c r="F22" i="1"/>
  <c r="F16" i="1"/>
  <c r="F18" i="1"/>
  <c r="F12" i="1"/>
  <c r="F14" i="1"/>
  <c r="G35" i="1"/>
</calcChain>
</file>

<file path=xl/sharedStrings.xml><?xml version="1.0" encoding="utf-8"?>
<sst xmlns="http://schemas.openxmlformats.org/spreadsheetml/2006/main" count="81" uniqueCount="80">
  <si>
    <t>Bijlage 7</t>
  </si>
  <si>
    <t>bestek</t>
  </si>
  <si>
    <t>2023-4010</t>
  </si>
  <si>
    <t>Inrichting Omgevingsplan Meierijstad</t>
  </si>
  <si>
    <t>Post</t>
  </si>
  <si>
    <t>inschrijfstaat en planning</t>
  </si>
  <si>
    <t>omschrijving werkzaamheden</t>
  </si>
  <si>
    <t>oplevering</t>
  </si>
  <si>
    <t>prijs</t>
  </si>
  <si>
    <t>1.1</t>
  </si>
  <si>
    <t>1.2</t>
  </si>
  <si>
    <t>1.3</t>
  </si>
  <si>
    <t>1.4</t>
  </si>
  <si>
    <t>1.5</t>
  </si>
  <si>
    <t>1.6</t>
  </si>
  <si>
    <t>1.7</t>
  </si>
  <si>
    <t>1.8</t>
  </si>
  <si>
    <t>1.9</t>
  </si>
  <si>
    <t>1.10</t>
  </si>
  <si>
    <t>1.11</t>
  </si>
  <si>
    <t>2.1</t>
  </si>
  <si>
    <t>2.2</t>
  </si>
  <si>
    <t>3.2</t>
  </si>
  <si>
    <t>2.3</t>
  </si>
  <si>
    <t>2.4</t>
  </si>
  <si>
    <t>3.1</t>
  </si>
  <si>
    <t>3.3</t>
  </si>
  <si>
    <t>3.4</t>
  </si>
  <si>
    <t>4.1</t>
  </si>
  <si>
    <t>4.2</t>
  </si>
  <si>
    <t>5.1</t>
  </si>
  <si>
    <t>5.2</t>
  </si>
  <si>
    <t>totaal jaar 1</t>
  </si>
  <si>
    <t>totaal jaar 5</t>
  </si>
  <si>
    <t>totaal jaar 4</t>
  </si>
  <si>
    <t>totaal jaar 3</t>
  </si>
  <si>
    <t>totaal jaar 2</t>
  </si>
  <si>
    <t>Kosten</t>
  </si>
  <si>
    <t>jaar 1</t>
  </si>
  <si>
    <t>jaar 2</t>
  </si>
  <si>
    <t>jaar 3</t>
  </si>
  <si>
    <t>jaar 4</t>
  </si>
  <si>
    <t>jaar 5</t>
  </si>
  <si>
    <t>Totaalkosten</t>
  </si>
  <si>
    <t>Opleverdatum:</t>
  </si>
  <si>
    <t>Bonus voor snellere oplevering</t>
  </si>
  <si>
    <t>Rekenvoorbeeld boete berekening bij later opleveren dan in EMVI toegezegd.</t>
  </si>
  <si>
    <t>Toegezegde opleverdatum</t>
  </si>
  <si>
    <t>datum</t>
  </si>
  <si>
    <t>bonus</t>
  </si>
  <si>
    <t>ophoging boete naar rato van overschrijding</t>
  </si>
  <si>
    <t>totaal boete</t>
  </si>
  <si>
    <t xml:space="preserve">werkelijke opleverdatum
</t>
  </si>
  <si>
    <t>Op of maximaal 6 dagen voor deze datum</t>
  </si>
  <si>
    <t>Onderbouwing berekening boete</t>
  </si>
  <si>
    <t>Toets % van totaal</t>
  </si>
  <si>
    <t>werkzaamheden contractjaar 1 per maand</t>
  </si>
  <si>
    <t>werkzaamheden contractjaar 2 per kwartaal</t>
  </si>
  <si>
    <t>werkzaamheden contractjaar 3 per kwartaal</t>
  </si>
  <si>
    <t>werkzaamheden contractjaar 4 per halfjaar</t>
  </si>
  <si>
    <t>werkzaamheden contractjaar 5 per halfjaar</t>
  </si>
  <si>
    <t>basisboete 100% van EMVI-bonus</t>
  </si>
  <si>
    <t>planning</t>
  </si>
  <si>
    <t>Bijlage 7a</t>
  </si>
  <si>
    <t>Verrekenprijzen voor werkzaamheden buiten de opdracht</t>
  </si>
  <si>
    <t>6.1</t>
  </si>
  <si>
    <t>6.2</t>
  </si>
  <si>
    <t>6.3</t>
  </si>
  <si>
    <t>6.4</t>
  </si>
  <si>
    <t>uren</t>
  </si>
  <si>
    <t>junior medewerker</t>
  </si>
  <si>
    <t>medior medewerker</t>
  </si>
  <si>
    <t>senior medewerker</t>
  </si>
  <si>
    <t>supervisor</t>
  </si>
  <si>
    <t>Prijs Inschrijver</t>
  </si>
  <si>
    <t>Aanneemsom exclusief BTW</t>
  </si>
  <si>
    <t>punten</t>
  </si>
  <si>
    <t>De aanbestedende dienst beoordeeld uw plan van aanpak zonder kennis te hebben van de inschrijfprijzen. Naast het plan van aanpak is de planning ook een deel van de kwalitatieve beoordeling. Op het tablad planning van deze excel-sheet zijn uitsluitend de kwalitatieve aspecten overgenomen. U moet het Tabblad 'planning' als PDF afzonderlijk, niet in de 'prijzenkluis' in dienen. Zodat de beoordeelaars geen weet hebben van uw prijs.</t>
  </si>
  <si>
    <t>Stelpost n.a.v. vraag 20 nota</t>
  </si>
  <si>
    <t>Stelpost n.a.v. vraag 94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</si>
</sst>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F800]dddd\,\ mmmm\ dd\,\ yyyy"/>
    <numFmt numFmtId="166" formatCode="0.000%"/>
    <numFmt numFmtId="167" formatCode="0.0"/>
  </numFmts>
  <fonts count="7" x14ac:knownFonts="1">
    <font>
      <sz val="10"/>
      <color theme="1"/>
      <name val="Arial"/>
      <family val="2"/>
    </font>
    <font>
      <sz val="10"/>
      <color theme="1"/>
      <name val="Arial"/>
      <family val="2"/>
    </font>
    <font>
      <sz val="8"/>
      <name val="Arial"/>
      <family val="2"/>
    </font>
    <font>
      <i/>
      <sz val="8"/>
      <color theme="1"/>
      <name val="Arial"/>
      <family val="2"/>
    </font>
    <font>
      <sz val="10"/>
      <color theme="0" tint="-0.499984740745262"/>
      <name val="Arial"/>
      <family val="2"/>
    </font>
    <font>
      <sz val="10"/>
      <name val="Arial"/>
      <family val="2"/>
    </font>
    <font>
      <b/>
      <sz val="10"/>
      <color theme="1"/>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39997558519241921"/>
        <bgColor indexed="64"/>
      </patternFill>
    </fill>
    <fill>
      <patternFill patternType="solid">
        <fgColor theme="7" tint="0.39997558519241921"/>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bottom style="hair">
        <color indexed="64"/>
      </bottom>
      <diagonal/>
    </border>
    <border>
      <left style="medium">
        <color indexed="64"/>
      </left>
      <right/>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bottom/>
      <diagonal/>
    </border>
    <border>
      <left style="mediumDashed">
        <color auto="1"/>
      </left>
      <right/>
      <top style="mediumDashed">
        <color auto="1"/>
      </top>
      <bottom/>
      <diagonal/>
    </border>
    <border>
      <left/>
      <right style="mediumDashed">
        <color auto="1"/>
      </right>
      <top style="mediumDashed">
        <color auto="1"/>
      </top>
      <bottom/>
      <diagonal/>
    </border>
    <border>
      <left style="mediumDashed">
        <color auto="1"/>
      </left>
      <right/>
      <top/>
      <bottom style="mediumDashed">
        <color auto="1"/>
      </bottom>
      <diagonal/>
    </border>
    <border>
      <left/>
      <right style="mediumDashed">
        <color auto="1"/>
      </right>
      <top/>
      <bottom style="mediumDashed">
        <color auto="1"/>
      </bottom>
      <diagonal/>
    </border>
    <border>
      <left style="mediumDashed">
        <color auto="1"/>
      </left>
      <right/>
      <top/>
      <bottom/>
      <diagonal/>
    </border>
    <border>
      <left/>
      <right style="mediumDashed">
        <color auto="1"/>
      </right>
      <top/>
      <bottom/>
      <diagonal/>
    </border>
    <border>
      <left style="mediumDashed">
        <color auto="1"/>
      </left>
      <right/>
      <top style="dashed">
        <color auto="1"/>
      </top>
      <bottom/>
      <diagonal/>
    </border>
    <border>
      <left/>
      <right style="mediumDashed">
        <color auto="1"/>
      </right>
      <top style="dashed">
        <color auto="1"/>
      </top>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6">
    <xf numFmtId="0" fontId="0" fillId="0" borderId="0" xfId="0"/>
    <xf numFmtId="14" fontId="0" fillId="0" borderId="0" xfId="0" applyNumberFormat="1"/>
    <xf numFmtId="0" fontId="0" fillId="0" borderId="0" xfId="0" applyAlignment="1">
      <alignment vertical="top"/>
    </xf>
    <xf numFmtId="0" fontId="0" fillId="0" borderId="0" xfId="0" applyAlignment="1"/>
    <xf numFmtId="0" fontId="0" fillId="0" borderId="1" xfId="0" applyBorder="1" applyAlignment="1"/>
    <xf numFmtId="0" fontId="0" fillId="0" borderId="2" xfId="0" applyBorder="1" applyAlignment="1"/>
    <xf numFmtId="0" fontId="0" fillId="0" borderId="4" xfId="0" applyBorder="1" applyAlignment="1"/>
    <xf numFmtId="0" fontId="0" fillId="0" borderId="5" xfId="0" applyBorder="1" applyAlignment="1"/>
    <xf numFmtId="0" fontId="0" fillId="0" borderId="7" xfId="0" applyBorder="1" applyAlignment="1"/>
    <xf numFmtId="0" fontId="0" fillId="0" borderId="0" xfId="0" applyBorder="1" applyAlignment="1"/>
    <xf numFmtId="14" fontId="0" fillId="0" borderId="7" xfId="0" applyNumberFormat="1" applyBorder="1" applyAlignment="1"/>
    <xf numFmtId="14" fontId="0" fillId="0" borderId="4" xfId="0" applyNumberFormat="1" applyBorder="1" applyAlignment="1"/>
    <xf numFmtId="0" fontId="0" fillId="0" borderId="9" xfId="0" applyBorder="1" applyAlignment="1"/>
    <xf numFmtId="0" fontId="0" fillId="0" borderId="12" xfId="0" applyBorder="1" applyAlignment="1"/>
    <xf numFmtId="0" fontId="0" fillId="0" borderId="13" xfId="0" applyBorder="1" applyAlignment="1"/>
    <xf numFmtId="0" fontId="0" fillId="0" borderId="14" xfId="0" applyBorder="1" applyAlignment="1"/>
    <xf numFmtId="0" fontId="0" fillId="0" borderId="15" xfId="0" applyBorder="1" applyAlignment="1"/>
    <xf numFmtId="44" fontId="0" fillId="2" borderId="15" xfId="0" applyNumberFormat="1" applyFill="1" applyBorder="1" applyAlignment="1" applyProtection="1">
      <protection locked="0"/>
    </xf>
    <xf numFmtId="44" fontId="0" fillId="2" borderId="14" xfId="0" applyNumberFormat="1" applyFill="1" applyBorder="1" applyAlignment="1" applyProtection="1">
      <protection locked="0"/>
    </xf>
    <xf numFmtId="0" fontId="0" fillId="0" borderId="17" xfId="0" applyBorder="1" applyAlignment="1"/>
    <xf numFmtId="0" fontId="0" fillId="0" borderId="18" xfId="0" applyBorder="1" applyAlignment="1"/>
    <xf numFmtId="0" fontId="0" fillId="0" borderId="19" xfId="0" applyBorder="1" applyAlignment="1"/>
    <xf numFmtId="0" fontId="0" fillId="0" borderId="19" xfId="0" applyBorder="1" applyAlignment="1">
      <alignment horizontal="right"/>
    </xf>
    <xf numFmtId="0" fontId="0" fillId="0" borderId="20" xfId="0" applyBorder="1" applyAlignment="1">
      <alignment horizontal="right"/>
    </xf>
    <xf numFmtId="14" fontId="0" fillId="0" borderId="19" xfId="0" applyNumberFormat="1" applyBorder="1" applyAlignment="1"/>
    <xf numFmtId="0" fontId="0" fillId="0" borderId="21" xfId="0" applyBorder="1" applyAlignment="1">
      <alignment horizontal="right"/>
    </xf>
    <xf numFmtId="14" fontId="0" fillId="0" borderId="21" xfId="0" applyNumberFormat="1" applyBorder="1" applyAlignment="1"/>
    <xf numFmtId="44" fontId="0" fillId="2" borderId="22" xfId="0" applyNumberFormat="1" applyFill="1" applyBorder="1" applyAlignment="1" applyProtection="1">
      <protection locked="0"/>
    </xf>
    <xf numFmtId="0" fontId="0" fillId="0" borderId="22" xfId="0" applyBorder="1" applyAlignment="1"/>
    <xf numFmtId="0" fontId="0" fillId="0" borderId="21" xfId="0" applyBorder="1" applyAlignment="1"/>
    <xf numFmtId="0" fontId="0" fillId="3" borderId="23" xfId="0" applyFill="1" applyBorder="1" applyAlignment="1"/>
    <xf numFmtId="0" fontId="0" fillId="3" borderId="24" xfId="0" applyFill="1" applyBorder="1" applyAlignment="1"/>
    <xf numFmtId="0" fontId="0" fillId="3" borderId="25" xfId="0" applyFill="1" applyBorder="1" applyAlignment="1"/>
    <xf numFmtId="0" fontId="0" fillId="3" borderId="18" xfId="0" applyFill="1" applyBorder="1" applyAlignment="1"/>
    <xf numFmtId="0" fontId="0" fillId="3" borderId="10" xfId="0" applyFill="1" applyBorder="1" applyAlignment="1"/>
    <xf numFmtId="0" fontId="0" fillId="3" borderId="13" xfId="0" applyFill="1" applyBorder="1" applyAlignment="1"/>
    <xf numFmtId="0" fontId="0" fillId="0" borderId="0" xfId="0" applyBorder="1" applyAlignment="1">
      <alignment vertical="top"/>
    </xf>
    <xf numFmtId="0" fontId="0" fillId="2" borderId="14" xfId="0" applyFill="1" applyBorder="1" applyAlignment="1" applyProtection="1">
      <alignment vertical="top" wrapText="1"/>
      <protection locked="0"/>
    </xf>
    <xf numFmtId="0" fontId="0" fillId="2" borderId="22" xfId="0" applyFill="1" applyBorder="1" applyAlignment="1" applyProtection="1">
      <alignment vertical="top" wrapText="1"/>
      <protection locked="0"/>
    </xf>
    <xf numFmtId="0" fontId="0" fillId="2" borderId="15" xfId="0" applyFill="1" applyBorder="1" applyAlignment="1" applyProtection="1">
      <alignment vertical="top" wrapText="1"/>
      <protection locked="0"/>
    </xf>
    <xf numFmtId="0" fontId="0" fillId="0" borderId="10" xfId="0" applyBorder="1" applyAlignment="1">
      <alignment vertical="top"/>
    </xf>
    <xf numFmtId="0" fontId="0" fillId="3" borderId="24" xfId="0" applyFill="1" applyBorder="1" applyAlignment="1">
      <alignment vertical="top"/>
    </xf>
    <xf numFmtId="0" fontId="0" fillId="3" borderId="10" xfId="0" applyFill="1" applyBorder="1" applyAlignment="1">
      <alignment vertical="top"/>
    </xf>
    <xf numFmtId="0" fontId="0" fillId="2" borderId="0" xfId="0" applyFill="1" applyBorder="1" applyAlignment="1" applyProtection="1">
      <alignment vertical="top" wrapText="1"/>
      <protection locked="0"/>
    </xf>
    <xf numFmtId="0" fontId="0" fillId="2" borderId="5" xfId="0" applyFill="1" applyBorder="1" applyAlignment="1" applyProtection="1">
      <alignment vertical="top" wrapText="1"/>
      <protection locked="0"/>
    </xf>
    <xf numFmtId="0" fontId="0" fillId="0" borderId="2" xfId="0" applyBorder="1" applyAlignment="1">
      <alignment vertical="top"/>
    </xf>
    <xf numFmtId="0" fontId="0" fillId="0" borderId="7" xfId="0" applyBorder="1" applyAlignment="1">
      <alignment horizontal="left" vertical="top"/>
    </xf>
    <xf numFmtId="0" fontId="0" fillId="0" borderId="7" xfId="0" applyBorder="1" applyAlignment="1">
      <alignment vertical="top"/>
    </xf>
    <xf numFmtId="0" fontId="0" fillId="4" borderId="4" xfId="0" applyFill="1" applyBorder="1" applyAlignment="1">
      <alignment vertical="top"/>
    </xf>
    <xf numFmtId="164" fontId="0" fillId="4" borderId="6" xfId="0" applyNumberFormat="1" applyFill="1" applyBorder="1" applyAlignment="1">
      <alignment vertical="top"/>
    </xf>
    <xf numFmtId="165" fontId="0" fillId="0" borderId="0" xfId="0" applyNumberFormat="1"/>
    <xf numFmtId="0" fontId="0" fillId="0" borderId="0" xfId="0" applyNumberFormat="1"/>
    <xf numFmtId="0" fontId="0" fillId="2" borderId="28" xfId="0" applyFill="1" applyBorder="1" applyAlignment="1" applyProtection="1">
      <alignment vertical="top" wrapText="1"/>
      <protection locked="0"/>
    </xf>
    <xf numFmtId="14" fontId="0" fillId="0" borderId="29" xfId="0" applyNumberFormat="1" applyBorder="1" applyAlignment="1"/>
    <xf numFmtId="164" fontId="0" fillId="4" borderId="12" xfId="0" applyNumberFormat="1" applyFill="1" applyBorder="1" applyAlignment="1"/>
    <xf numFmtId="0" fontId="0" fillId="0" borderId="14" xfId="0" applyBorder="1" applyAlignment="1">
      <alignment vertical="top"/>
    </xf>
    <xf numFmtId="164" fontId="0" fillId="0" borderId="14" xfId="0" applyNumberFormat="1" applyBorder="1" applyAlignment="1">
      <alignment vertical="top"/>
    </xf>
    <xf numFmtId="164" fontId="0" fillId="0" borderId="15" xfId="0" applyNumberFormat="1" applyBorder="1" applyAlignment="1">
      <alignment vertical="top"/>
    </xf>
    <xf numFmtId="0" fontId="0" fillId="3" borderId="1" xfId="0" applyFill="1" applyBorder="1" applyAlignment="1">
      <alignment vertical="top"/>
    </xf>
    <xf numFmtId="0" fontId="0" fillId="3" borderId="2" xfId="0" applyFill="1" applyBorder="1" applyAlignment="1">
      <alignment vertical="top"/>
    </xf>
    <xf numFmtId="0" fontId="0" fillId="3" borderId="3" xfId="0" applyFill="1" applyBorder="1" applyAlignment="1">
      <alignment vertical="top"/>
    </xf>
    <xf numFmtId="0" fontId="0" fillId="3" borderId="7" xfId="0" applyFill="1" applyBorder="1" applyAlignment="1">
      <alignment vertical="top"/>
    </xf>
    <xf numFmtId="0" fontId="0" fillId="3" borderId="0" xfId="0" applyFill="1" applyBorder="1" applyAlignment="1">
      <alignment vertical="top"/>
    </xf>
    <xf numFmtId="0" fontId="0" fillId="3" borderId="8" xfId="0" applyFill="1" applyBorder="1" applyAlignment="1">
      <alignment vertical="top"/>
    </xf>
    <xf numFmtId="0" fontId="0" fillId="3" borderId="30" xfId="0" applyFill="1" applyBorder="1" applyAlignment="1">
      <alignment vertical="top"/>
    </xf>
    <xf numFmtId="0" fontId="0" fillId="3" borderId="26" xfId="0" applyFill="1" applyBorder="1" applyAlignment="1">
      <alignment vertical="top"/>
    </xf>
    <xf numFmtId="44" fontId="0" fillId="3" borderId="32" xfId="1" applyFont="1" applyFill="1" applyBorder="1" applyAlignment="1">
      <alignment vertical="top"/>
    </xf>
    <xf numFmtId="0" fontId="0" fillId="3" borderId="32" xfId="0" applyFill="1" applyBorder="1" applyAlignment="1">
      <alignment vertical="top"/>
    </xf>
    <xf numFmtId="14" fontId="0" fillId="3" borderId="27" xfId="0" applyNumberFormat="1" applyFill="1" applyBorder="1" applyAlignment="1">
      <alignment vertical="top"/>
    </xf>
    <xf numFmtId="0" fontId="0" fillId="3" borderId="27" xfId="0" applyFill="1" applyBorder="1" applyAlignment="1">
      <alignment vertical="top"/>
    </xf>
    <xf numFmtId="0" fontId="4" fillId="3" borderId="31" xfId="0" applyFont="1" applyFill="1" applyBorder="1" applyAlignment="1">
      <alignment vertical="top" wrapText="1"/>
    </xf>
    <xf numFmtId="0" fontId="4" fillId="3" borderId="8" xfId="0" applyFont="1" applyFill="1" applyBorder="1" applyAlignment="1">
      <alignment vertical="top"/>
    </xf>
    <xf numFmtId="44" fontId="4" fillId="3" borderId="6" xfId="1" applyFont="1" applyFill="1" applyBorder="1" applyAlignment="1">
      <alignment vertical="top"/>
    </xf>
    <xf numFmtId="0" fontId="0" fillId="3" borderId="7" xfId="0" applyFill="1" applyBorder="1" applyAlignment="1">
      <alignment vertical="top" wrapText="1"/>
    </xf>
    <xf numFmtId="44" fontId="4" fillId="3" borderId="8" xfId="1" applyFont="1" applyFill="1" applyBorder="1" applyAlignment="1">
      <alignment vertical="top"/>
    </xf>
    <xf numFmtId="0" fontId="3" fillId="3" borderId="4" xfId="0" applyFont="1" applyFill="1" applyBorder="1" applyAlignment="1">
      <alignment vertical="top" wrapText="1"/>
    </xf>
    <xf numFmtId="14" fontId="0" fillId="5" borderId="32" xfId="0" applyNumberFormat="1" applyFill="1" applyBorder="1" applyAlignment="1" applyProtection="1">
      <alignment vertical="top"/>
      <protection locked="0"/>
    </xf>
    <xf numFmtId="0" fontId="0" fillId="3" borderId="11" xfId="0" applyFill="1" applyBorder="1" applyAlignment="1">
      <alignment vertical="top"/>
    </xf>
    <xf numFmtId="0" fontId="0" fillId="3" borderId="14" xfId="0" applyFill="1" applyBorder="1" applyAlignment="1">
      <alignment vertical="top"/>
    </xf>
    <xf numFmtId="164" fontId="0" fillId="3" borderId="15" xfId="0" applyNumberFormat="1" applyFill="1" applyBorder="1" applyAlignment="1">
      <alignment vertical="top"/>
    </xf>
    <xf numFmtId="0" fontId="4" fillId="3" borderId="16" xfId="0" applyFont="1" applyFill="1" applyBorder="1" applyAlignment="1">
      <alignment vertical="top" wrapText="1"/>
    </xf>
    <xf numFmtId="0" fontId="4" fillId="3" borderId="19" xfId="0" applyFont="1" applyFill="1" applyBorder="1" applyAlignment="1">
      <alignment vertical="top"/>
    </xf>
    <xf numFmtId="44" fontId="4" fillId="3" borderId="19" xfId="0" applyNumberFormat="1" applyFont="1" applyFill="1" applyBorder="1" applyAlignment="1">
      <alignment vertical="top"/>
    </xf>
    <xf numFmtId="44" fontId="4" fillId="3" borderId="20" xfId="0" applyNumberFormat="1" applyFont="1" applyFill="1" applyBorder="1" applyAlignment="1">
      <alignment vertical="top"/>
    </xf>
    <xf numFmtId="0" fontId="0" fillId="0" borderId="33" xfId="0" applyFill="1" applyBorder="1" applyAlignment="1">
      <alignment vertical="top"/>
    </xf>
    <xf numFmtId="0" fontId="4" fillId="3" borderId="1" xfId="0" applyFont="1" applyFill="1" applyBorder="1" applyAlignment="1">
      <alignment vertical="top"/>
    </xf>
    <xf numFmtId="44" fontId="5" fillId="6" borderId="8" xfId="1" applyFont="1" applyFill="1" applyBorder="1" applyAlignment="1">
      <alignment vertical="top"/>
    </xf>
    <xf numFmtId="0" fontId="0" fillId="3" borderId="17" xfId="0" applyFill="1" applyBorder="1" applyAlignment="1"/>
    <xf numFmtId="0" fontId="0" fillId="3" borderId="2" xfId="0" applyFill="1" applyBorder="1" applyAlignment="1"/>
    <xf numFmtId="0" fontId="0" fillId="3" borderId="12" xfId="0" applyFill="1" applyBorder="1" applyAlignment="1"/>
    <xf numFmtId="0" fontId="0" fillId="3" borderId="19" xfId="0" applyFill="1" applyBorder="1" applyAlignment="1"/>
    <xf numFmtId="0" fontId="0" fillId="3" borderId="14" xfId="0" applyFill="1" applyBorder="1" applyAlignment="1"/>
    <xf numFmtId="0" fontId="0" fillId="3" borderId="34" xfId="0" applyFill="1" applyBorder="1" applyAlignment="1">
      <alignment horizontal="left"/>
    </xf>
    <xf numFmtId="0" fontId="0" fillId="3" borderId="35" xfId="0" applyFill="1" applyBorder="1" applyAlignment="1">
      <alignment horizontal="centerContinuous"/>
    </xf>
    <xf numFmtId="0" fontId="0" fillId="3" borderId="36" xfId="0" applyFill="1" applyBorder="1" applyAlignment="1"/>
    <xf numFmtId="0" fontId="0" fillId="3" borderId="37" xfId="0" applyFill="1" applyBorder="1" applyAlignment="1"/>
    <xf numFmtId="0" fontId="0" fillId="0" borderId="34" xfId="0" applyBorder="1" applyAlignment="1"/>
    <xf numFmtId="0" fontId="0" fillId="0" borderId="35" xfId="0" applyBorder="1" applyAlignment="1"/>
    <xf numFmtId="0" fontId="0" fillId="0" borderId="38" xfId="0" applyBorder="1" applyAlignment="1"/>
    <xf numFmtId="0" fontId="0" fillId="0" borderId="39" xfId="0" applyBorder="1" applyAlignment="1"/>
    <xf numFmtId="10" fontId="0" fillId="0" borderId="38" xfId="2" applyNumberFormat="1" applyFont="1" applyBorder="1" applyAlignment="1"/>
    <xf numFmtId="10" fontId="0" fillId="0" borderId="39" xfId="2" applyNumberFormat="1" applyFont="1" applyBorder="1" applyAlignment="1"/>
    <xf numFmtId="0" fontId="0" fillId="0" borderId="36" xfId="0" applyBorder="1" applyAlignment="1"/>
    <xf numFmtId="0" fontId="0" fillId="0" borderId="37" xfId="0" applyBorder="1" applyAlignment="1"/>
    <xf numFmtId="0" fontId="0" fillId="0" borderId="40" xfId="0" applyBorder="1" applyAlignment="1"/>
    <xf numFmtId="0" fontId="0" fillId="0" borderId="41" xfId="0" applyBorder="1" applyAlignment="1"/>
    <xf numFmtId="14" fontId="0" fillId="2" borderId="4" xfId="0" applyNumberFormat="1" applyFill="1" applyBorder="1" applyAlignment="1" applyProtection="1">
      <protection locked="0"/>
    </xf>
    <xf numFmtId="0" fontId="0" fillId="0" borderId="0" xfId="0" applyFill="1" applyBorder="1" applyAlignment="1">
      <alignment vertical="top"/>
    </xf>
    <xf numFmtId="0" fontId="0" fillId="3" borderId="1" xfId="0" applyFill="1" applyBorder="1" applyAlignment="1"/>
    <xf numFmtId="0" fontId="0" fillId="0" borderId="0" xfId="0" applyFill="1" applyBorder="1" applyAlignment="1"/>
    <xf numFmtId="164" fontId="0" fillId="0" borderId="0" xfId="0" applyNumberFormat="1" applyFill="1" applyBorder="1" applyAlignment="1">
      <alignment vertical="top"/>
    </xf>
    <xf numFmtId="14" fontId="0" fillId="0" borderId="0" xfId="0" applyNumberFormat="1" applyFill="1" applyBorder="1" applyAlignment="1" applyProtection="1">
      <alignment vertical="top"/>
      <protection locked="0"/>
    </xf>
    <xf numFmtId="44" fontId="0" fillId="0" borderId="0" xfId="1" applyFont="1" applyFill="1" applyBorder="1" applyAlignment="1">
      <alignment vertical="top"/>
    </xf>
    <xf numFmtId="44" fontId="5" fillId="0" borderId="0" xfId="1" applyFont="1" applyFill="1" applyBorder="1" applyAlignment="1">
      <alignment vertical="top"/>
    </xf>
    <xf numFmtId="14" fontId="0" fillId="0" borderId="0" xfId="0" applyNumberFormat="1" applyFill="1" applyBorder="1" applyAlignment="1">
      <alignment vertical="top"/>
    </xf>
    <xf numFmtId="0" fontId="4" fillId="0" borderId="0" xfId="0" applyFont="1" applyFill="1" applyBorder="1" applyAlignment="1">
      <alignment vertical="top"/>
    </xf>
    <xf numFmtId="0" fontId="4" fillId="0" borderId="0" xfId="0" applyFont="1" applyFill="1" applyBorder="1" applyAlignment="1">
      <alignment vertical="top" wrapText="1"/>
    </xf>
    <xf numFmtId="44" fontId="4" fillId="0" borderId="0" xfId="0" applyNumberFormat="1" applyFont="1" applyFill="1" applyBorder="1" applyAlignment="1">
      <alignment vertical="top"/>
    </xf>
    <xf numFmtId="44" fontId="4" fillId="0" borderId="0" xfId="1" applyFont="1" applyFill="1" applyBorder="1" applyAlignment="1">
      <alignment vertical="top"/>
    </xf>
    <xf numFmtId="0" fontId="0" fillId="3" borderId="43" xfId="0" applyFill="1" applyBorder="1" applyAlignment="1"/>
    <xf numFmtId="0" fontId="0" fillId="3" borderId="33" xfId="0" applyFill="1" applyBorder="1" applyAlignment="1"/>
    <xf numFmtId="0" fontId="0" fillId="3" borderId="44" xfId="0" applyFill="1" applyBorder="1" applyAlignment="1"/>
    <xf numFmtId="0" fontId="0" fillId="3" borderId="45" xfId="0" applyFill="1" applyBorder="1" applyAlignment="1"/>
    <xf numFmtId="0" fontId="0" fillId="0" borderId="8" xfId="0" applyBorder="1" applyAlignment="1"/>
    <xf numFmtId="14" fontId="0" fillId="0" borderId="46" xfId="0" applyNumberFormat="1" applyBorder="1" applyAlignment="1"/>
    <xf numFmtId="0" fontId="0" fillId="0" borderId="33" xfId="0" applyBorder="1" applyAlignment="1"/>
    <xf numFmtId="14" fontId="0" fillId="0" borderId="33" xfId="0" applyNumberFormat="1" applyBorder="1" applyAlignment="1"/>
    <xf numFmtId="0" fontId="0" fillId="0" borderId="46" xfId="0" applyBorder="1" applyAlignment="1"/>
    <xf numFmtId="0" fontId="0" fillId="0" borderId="43" xfId="0" applyBorder="1" applyAlignment="1"/>
    <xf numFmtId="0" fontId="0" fillId="0" borderId="45" xfId="0" applyBorder="1" applyAlignment="1"/>
    <xf numFmtId="14" fontId="0" fillId="0" borderId="47" xfId="0" applyNumberFormat="1" applyBorder="1" applyAlignment="1"/>
    <xf numFmtId="0" fontId="0" fillId="0" borderId="47" xfId="0" applyBorder="1" applyAlignment="1"/>
    <xf numFmtId="14" fontId="0" fillId="2" borderId="47" xfId="0" applyNumberFormat="1" applyFill="1" applyBorder="1" applyAlignment="1" applyProtection="1">
      <protection locked="0"/>
    </xf>
    <xf numFmtId="0" fontId="0" fillId="0" borderId="3" xfId="0" applyBorder="1" applyAlignment="1"/>
    <xf numFmtId="44" fontId="0" fillId="0" borderId="7" xfId="1" applyFont="1" applyBorder="1" applyAlignment="1"/>
    <xf numFmtId="164" fontId="0" fillId="0" borderId="0" xfId="0" applyNumberFormat="1" applyBorder="1" applyAlignment="1">
      <alignment vertical="top"/>
    </xf>
    <xf numFmtId="0" fontId="0" fillId="0" borderId="3" xfId="0" applyFill="1" applyBorder="1" applyAlignment="1"/>
    <xf numFmtId="0" fontId="0" fillId="0" borderId="4" xfId="0" applyFill="1" applyBorder="1" applyAlignment="1"/>
    <xf numFmtId="166" fontId="0" fillId="0" borderId="0" xfId="2" applyNumberFormat="1" applyFont="1" applyAlignment="1">
      <alignment vertical="top"/>
    </xf>
    <xf numFmtId="0" fontId="0" fillId="0" borderId="4" xfId="0" applyBorder="1" applyAlignment="1">
      <alignment vertical="top"/>
    </xf>
    <xf numFmtId="0" fontId="0" fillId="3" borderId="50" xfId="0" applyFill="1" applyBorder="1" applyAlignment="1"/>
    <xf numFmtId="0" fontId="0" fillId="3" borderId="51" xfId="0" applyFill="1" applyBorder="1" applyAlignment="1">
      <alignment vertical="top"/>
    </xf>
    <xf numFmtId="0" fontId="0" fillId="3" borderId="52" xfId="0" applyFill="1" applyBorder="1" applyAlignment="1"/>
    <xf numFmtId="0" fontId="0" fillId="3" borderId="50" xfId="0" applyFill="1" applyBorder="1" applyAlignment="1">
      <alignment horizontal="left"/>
    </xf>
    <xf numFmtId="0" fontId="0" fillId="0" borderId="9" xfId="0" applyBorder="1" applyAlignment="1">
      <alignment vertical="top"/>
    </xf>
    <xf numFmtId="0" fontId="0" fillId="0" borderId="13" xfId="0" applyBorder="1" applyAlignment="1">
      <alignment vertical="top"/>
    </xf>
    <xf numFmtId="0" fontId="0" fillId="0" borderId="18" xfId="0" applyBorder="1" applyAlignment="1">
      <alignment vertical="top"/>
    </xf>
    <xf numFmtId="0" fontId="0" fillId="4" borderId="4" xfId="0" applyFill="1" applyBorder="1" applyAlignment="1"/>
    <xf numFmtId="164" fontId="0" fillId="4" borderId="6" xfId="0" applyNumberFormat="1" applyFill="1" applyBorder="1" applyAlignment="1"/>
    <xf numFmtId="0" fontId="0" fillId="0" borderId="42" xfId="0" applyBorder="1" applyAlignment="1"/>
    <xf numFmtId="164" fontId="0" fillId="0" borderId="15" xfId="0" applyNumberFormat="1" applyFill="1" applyBorder="1" applyAlignment="1">
      <alignment horizontal="right"/>
    </xf>
    <xf numFmtId="167" fontId="0" fillId="0" borderId="6" xfId="0" applyNumberFormat="1" applyBorder="1" applyAlignment="1"/>
    <xf numFmtId="0" fontId="0" fillId="3" borderId="53" xfId="0" applyFill="1" applyBorder="1" applyAlignment="1"/>
    <xf numFmtId="0" fontId="0" fillId="3" borderId="51" xfId="0" applyFill="1" applyBorder="1" applyAlignment="1"/>
    <xf numFmtId="0" fontId="0" fillId="3" borderId="54" xfId="0" applyFill="1" applyBorder="1" applyAlignment="1"/>
    <xf numFmtId="164" fontId="0" fillId="4" borderId="15" xfId="0" applyNumberFormat="1" applyFill="1" applyBorder="1" applyAlignment="1"/>
    <xf numFmtId="164" fontId="0" fillId="0" borderId="49" xfId="0" applyNumberFormat="1" applyFill="1" applyBorder="1" applyAlignment="1">
      <alignment horizontal="right" vertical="top"/>
    </xf>
    <xf numFmtId="164" fontId="0" fillId="0" borderId="8" xfId="0" applyNumberFormat="1" applyFill="1" applyBorder="1" applyAlignment="1">
      <alignment horizontal="right" vertical="top"/>
    </xf>
    <xf numFmtId="164" fontId="0" fillId="0" borderId="48" xfId="0" applyNumberFormat="1" applyFill="1" applyBorder="1" applyAlignment="1">
      <alignment horizontal="right" vertical="top"/>
    </xf>
    <xf numFmtId="164" fontId="0" fillId="4" borderId="6" xfId="0" applyNumberFormat="1" applyFill="1" applyBorder="1" applyAlignment="1">
      <alignment horizontal="right"/>
    </xf>
    <xf numFmtId="0" fontId="0" fillId="0" borderId="1" xfId="0" applyFill="1" applyBorder="1" applyAlignment="1"/>
    <xf numFmtId="164" fontId="0" fillId="0" borderId="6" xfId="0" applyNumberFormat="1" applyFill="1" applyBorder="1" applyAlignment="1"/>
    <xf numFmtId="164" fontId="0" fillId="4" borderId="4" xfId="0" applyNumberFormat="1" applyFill="1" applyBorder="1" applyAlignment="1"/>
    <xf numFmtId="164" fontId="0" fillId="2" borderId="14" xfId="0" applyNumberFormat="1" applyFill="1" applyBorder="1" applyAlignment="1" applyProtection="1">
      <alignment horizontal="right" vertical="top"/>
      <protection locked="0"/>
    </xf>
    <xf numFmtId="164" fontId="0" fillId="2" borderId="13" xfId="0" applyNumberFormat="1" applyFill="1" applyBorder="1" applyAlignment="1" applyProtection="1">
      <alignment horizontal="right" vertical="top"/>
      <protection locked="0"/>
    </xf>
    <xf numFmtId="167" fontId="0" fillId="0" borderId="0" xfId="0" applyNumberFormat="1" applyFill="1" applyBorder="1" applyAlignment="1"/>
    <xf numFmtId="0" fontId="0" fillId="0" borderId="0" xfId="0" applyAlignment="1">
      <alignment horizontal="left"/>
    </xf>
    <xf numFmtId="0" fontId="6" fillId="4" borderId="1"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0"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4" xfId="0" applyFont="1" applyFill="1" applyBorder="1" applyAlignment="1">
      <alignment horizontal="left" vertical="top" wrapText="1"/>
    </xf>
    <xf numFmtId="0" fontId="6" fillId="4" borderId="5" xfId="0" applyFont="1" applyFill="1" applyBorder="1" applyAlignment="1">
      <alignment horizontal="left" vertical="top" wrapText="1"/>
    </xf>
    <xf numFmtId="0" fontId="6" fillId="4" borderId="6" xfId="0" applyFont="1" applyFill="1" applyBorder="1" applyAlignment="1">
      <alignment horizontal="left" vertical="top" wrapText="1"/>
    </xf>
  </cellXfs>
  <cellStyles count="3">
    <cellStyle name="Procent" xfId="2" builtinId="5"/>
    <cellStyle name="Standaard" xfId="0" builtinId="0"/>
    <cellStyle name="Valuta" xfId="1" builtinId="4"/>
  </cellStyles>
  <dxfs count="29">
    <dxf>
      <fill>
        <patternFill>
          <bgColor rgb="FF92D050"/>
        </patternFill>
      </fill>
    </dxf>
    <dxf>
      <font>
        <color rgb="FF9C0006"/>
      </font>
      <fill>
        <patternFill>
          <bgColor rgb="FF92D050"/>
        </patternFill>
      </fill>
    </dxf>
    <dxf>
      <font>
        <color rgb="FF9C0006"/>
      </font>
      <fill>
        <patternFill>
          <bgColor rgb="FF92D050"/>
        </patternFill>
      </fill>
    </dxf>
    <dxf>
      <font>
        <color rgb="FF9C0006"/>
      </font>
      <fill>
        <patternFill>
          <bgColor rgb="FF92D050"/>
        </patternFill>
      </fill>
    </dxf>
    <dxf>
      <font>
        <color rgb="FF9C0006"/>
      </font>
      <fill>
        <patternFill>
          <bgColor rgb="FF92D050"/>
        </patternFill>
      </fill>
    </dxf>
    <dxf>
      <font>
        <color rgb="FF9C0006"/>
      </font>
      <fill>
        <patternFill>
          <bgColor rgb="FF92D050"/>
        </patternFill>
      </fill>
    </dxf>
    <dxf>
      <font>
        <color rgb="FF9C0006"/>
      </font>
      <fill>
        <patternFill>
          <bgColor rgb="FF92D050"/>
        </patternFill>
      </fill>
    </dxf>
    <dxf>
      <font>
        <color rgb="FF9C0006"/>
      </font>
      <fill>
        <patternFill>
          <bgColor rgb="FF92D050"/>
        </patternFill>
      </fill>
    </dxf>
    <dxf>
      <font>
        <color rgb="FF9C0006"/>
      </font>
      <fill>
        <patternFill>
          <bgColor rgb="FF92D050"/>
        </patternFill>
      </fill>
    </dxf>
    <dxf>
      <font>
        <color rgb="FF9C0006"/>
      </font>
      <fill>
        <patternFill>
          <bgColor rgb="FF92D050"/>
        </patternFill>
      </fill>
    </dxf>
    <dxf>
      <font>
        <color rgb="FF9C0006"/>
      </font>
      <fill>
        <patternFill>
          <bgColor rgb="FF92D050"/>
        </patternFill>
      </fill>
    </dxf>
    <dxf>
      <fill>
        <patternFill>
          <bgColor rgb="FF92D050"/>
        </patternFill>
      </fill>
    </dxf>
    <dxf>
      <fill>
        <patternFill>
          <bgColor rgb="FF92D050"/>
        </patternFill>
      </fill>
    </dxf>
    <dxf>
      <fill>
        <patternFill>
          <bgColor rgb="FF92D050"/>
        </patternFill>
      </fill>
    </dxf>
    <dxf>
      <font>
        <color rgb="FF9C0006"/>
      </font>
      <fill>
        <patternFill>
          <bgColor rgb="FF92D050"/>
        </patternFill>
      </fill>
    </dxf>
    <dxf>
      <font>
        <color rgb="FF9C0006"/>
      </font>
      <fill>
        <patternFill>
          <bgColor rgb="FF92D050"/>
        </patternFill>
      </fill>
    </dxf>
    <dxf>
      <font>
        <color rgb="FF9C0006"/>
      </font>
      <fill>
        <patternFill>
          <bgColor rgb="FF92D050"/>
        </patternFill>
      </fill>
    </dxf>
    <dxf>
      <font>
        <color rgb="FF9C0006"/>
      </font>
      <fill>
        <patternFill>
          <bgColor rgb="FF92D050"/>
        </patternFill>
      </fill>
    </dxf>
    <dxf>
      <font>
        <color rgb="FF9C0006"/>
      </font>
      <fill>
        <patternFill>
          <bgColor rgb="FF92D050"/>
        </patternFill>
      </fill>
    </dxf>
    <dxf>
      <font>
        <color rgb="FF9C0006"/>
      </font>
      <fill>
        <patternFill>
          <bgColor rgb="FF92D050"/>
        </patternFill>
      </fill>
    </dxf>
    <dxf>
      <font>
        <color rgb="FF9C0006"/>
      </font>
      <fill>
        <patternFill>
          <bgColor rgb="FF92D050"/>
        </patternFill>
      </fill>
    </dxf>
    <dxf>
      <font>
        <color rgb="FF9C0006"/>
      </font>
      <fill>
        <patternFill>
          <bgColor rgb="FF92D050"/>
        </patternFill>
      </fill>
    </dxf>
    <dxf>
      <font>
        <color rgb="FF9C0006"/>
      </font>
      <fill>
        <patternFill>
          <bgColor rgb="FF92D050"/>
        </patternFill>
      </fill>
    </dxf>
    <dxf>
      <font>
        <color rgb="FF9C0006"/>
      </font>
      <fill>
        <patternFill>
          <bgColor rgb="FF92D050"/>
        </patternFill>
      </fill>
    </dxf>
    <dxf>
      <font>
        <color rgb="FF9C0006"/>
      </font>
      <fill>
        <patternFill>
          <bgColor rgb="FF92D050"/>
        </patternFill>
      </fill>
    </dxf>
    <dxf>
      <font>
        <color rgb="FF9C0006"/>
      </font>
      <fill>
        <patternFill>
          <bgColor rgb="FF92D050"/>
        </patternFill>
      </fill>
    </dxf>
    <dxf>
      <font>
        <color rgb="FF9C0006"/>
      </font>
      <fill>
        <patternFill>
          <bgColor rgb="FF92D050"/>
        </patternFill>
      </fill>
    </dxf>
    <dxf>
      <fill>
        <patternFill>
          <bgColor rgb="FF92D050"/>
        </patternFill>
      </fill>
    </dxf>
    <dxf>
      <font>
        <color rgb="FF9C0006"/>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1D639-7EBF-42A2-882A-237E4713FE7B}">
  <dimension ref="A1:S165"/>
  <sheetViews>
    <sheetView tabSelected="1" topLeftCell="A106" workbookViewId="0">
      <selection activeCell="H140" sqref="H140"/>
    </sheetView>
  </sheetViews>
  <sheetFormatPr defaultRowHeight="12.75" x14ac:dyDescent="0.2"/>
  <cols>
    <col min="1" max="1" width="9.140625" style="3"/>
    <col min="2" max="2" width="70" style="3" customWidth="1"/>
    <col min="3" max="3" width="13.42578125" style="3" bestFit="1" customWidth="1"/>
    <col min="4" max="4" width="16.140625" style="3" customWidth="1"/>
    <col min="5" max="5" width="2.42578125" style="3" customWidth="1"/>
    <col min="6" max="6" width="11.5703125" style="3" customWidth="1"/>
    <col min="7" max="7" width="8.28515625" style="3" bestFit="1" customWidth="1"/>
    <col min="8" max="8" width="24.42578125" style="2" customWidth="1"/>
    <col min="9" max="9" width="19.42578125" style="2" bestFit="1" customWidth="1"/>
    <col min="10" max="10" width="13.85546875" style="2" customWidth="1"/>
    <col min="11" max="11" width="16.7109375" style="2" customWidth="1"/>
    <col min="12" max="12" width="9.140625" style="2"/>
    <col min="13" max="13" width="15.5703125" style="2" bestFit="1" customWidth="1"/>
    <col min="14" max="14" width="14.28515625" style="2" customWidth="1"/>
    <col min="15" max="19" width="9.140625" style="2"/>
    <col min="20" max="16384" width="9.140625" style="3"/>
  </cols>
  <sheetData>
    <row r="1" spans="1:14" x14ac:dyDescent="0.2">
      <c r="A1" s="3" t="s">
        <v>0</v>
      </c>
      <c r="B1" s="3" t="s">
        <v>5</v>
      </c>
    </row>
    <row r="3" spans="1:14" x14ac:dyDescent="0.2">
      <c r="A3" s="3" t="s">
        <v>1</v>
      </c>
      <c r="B3" s="3" t="s">
        <v>2</v>
      </c>
    </row>
    <row r="4" spans="1:14" x14ac:dyDescent="0.2">
      <c r="B4" s="3" t="s">
        <v>3</v>
      </c>
    </row>
    <row r="6" spans="1:14" ht="13.5" thickBot="1" x14ac:dyDescent="0.25"/>
    <row r="7" spans="1:14" x14ac:dyDescent="0.2">
      <c r="A7" s="87" t="s">
        <v>4</v>
      </c>
      <c r="B7" s="88" t="s">
        <v>6</v>
      </c>
      <c r="C7" s="87" t="s">
        <v>7</v>
      </c>
      <c r="D7" s="89" t="s">
        <v>8</v>
      </c>
      <c r="F7" s="92" t="s">
        <v>55</v>
      </c>
      <c r="G7" s="93"/>
      <c r="H7" s="3"/>
      <c r="I7" s="167" t="s">
        <v>77</v>
      </c>
      <c r="J7" s="168"/>
      <c r="K7" s="168"/>
      <c r="L7" s="169"/>
      <c r="M7" s="3"/>
      <c r="N7" s="3"/>
    </row>
    <row r="8" spans="1:14" ht="13.5" thickBot="1" x14ac:dyDescent="0.25">
      <c r="A8" s="33"/>
      <c r="B8" s="34"/>
      <c r="C8" s="90"/>
      <c r="D8" s="91"/>
      <c r="F8" s="94"/>
      <c r="G8" s="95"/>
      <c r="I8" s="170"/>
      <c r="J8" s="171"/>
      <c r="K8" s="171"/>
      <c r="L8" s="172"/>
    </row>
    <row r="9" spans="1:14" x14ac:dyDescent="0.2">
      <c r="A9" s="30">
        <v>1</v>
      </c>
      <c r="B9" s="31" t="s">
        <v>56</v>
      </c>
      <c r="C9" s="30"/>
      <c r="D9" s="32"/>
      <c r="F9" s="96"/>
      <c r="G9" s="97"/>
      <c r="H9" s="3"/>
      <c r="I9" s="170"/>
      <c r="J9" s="171"/>
      <c r="K9" s="171"/>
      <c r="L9" s="172"/>
      <c r="M9" s="3"/>
      <c r="N9" s="3"/>
    </row>
    <row r="10" spans="1:14" x14ac:dyDescent="0.2">
      <c r="A10" s="33"/>
      <c r="B10" s="34"/>
      <c r="C10" s="33"/>
      <c r="D10" s="35"/>
      <c r="F10" s="98"/>
      <c r="G10" s="99"/>
      <c r="H10" s="3"/>
      <c r="I10" s="170"/>
      <c r="J10" s="171"/>
      <c r="K10" s="171"/>
      <c r="L10" s="172"/>
      <c r="M10" s="3"/>
      <c r="N10" s="3"/>
    </row>
    <row r="11" spans="1:14" x14ac:dyDescent="0.2">
      <c r="A11" s="22" t="s">
        <v>9</v>
      </c>
      <c r="B11" s="37"/>
      <c r="D11" s="15"/>
      <c r="F11" s="98"/>
      <c r="G11" s="99"/>
      <c r="H11" s="3"/>
      <c r="I11" s="170"/>
      <c r="J11" s="171"/>
      <c r="K11" s="171"/>
      <c r="L11" s="172"/>
      <c r="M11" s="3"/>
      <c r="N11" s="3"/>
    </row>
    <row r="12" spans="1:14" x14ac:dyDescent="0.2">
      <c r="A12" s="25"/>
      <c r="B12" s="38"/>
      <c r="C12" s="26">
        <v>45199</v>
      </c>
      <c r="D12" s="27"/>
      <c r="F12" s="100" t="str">
        <f>IF(D12="","",+D12/$D$144)</f>
        <v/>
      </c>
      <c r="G12" s="99"/>
      <c r="H12" s="3"/>
      <c r="I12" s="170"/>
      <c r="J12" s="171"/>
      <c r="K12" s="171"/>
      <c r="L12" s="172"/>
      <c r="M12" s="3"/>
      <c r="N12" s="3"/>
    </row>
    <row r="13" spans="1:14" x14ac:dyDescent="0.2">
      <c r="A13" s="22" t="s">
        <v>10</v>
      </c>
      <c r="B13" s="37"/>
      <c r="C13" s="21"/>
      <c r="D13" s="15"/>
      <c r="F13" s="98"/>
      <c r="G13" s="99"/>
      <c r="H13" s="3"/>
      <c r="I13" s="170"/>
      <c r="J13" s="171"/>
      <c r="K13" s="171"/>
      <c r="L13" s="172"/>
      <c r="M13" s="3"/>
      <c r="N13" s="3"/>
    </row>
    <row r="14" spans="1:14" x14ac:dyDescent="0.2">
      <c r="A14" s="22"/>
      <c r="B14" s="38"/>
      <c r="C14" s="24">
        <v>45230</v>
      </c>
      <c r="D14" s="18"/>
      <c r="F14" s="100" t="str">
        <f>IF(D14="","",+D14/$D$144)</f>
        <v/>
      </c>
      <c r="G14" s="99"/>
      <c r="I14" s="170"/>
      <c r="J14" s="171"/>
      <c r="K14" s="171"/>
      <c r="L14" s="172"/>
    </row>
    <row r="15" spans="1:14" ht="13.5" thickBot="1" x14ac:dyDescent="0.25">
      <c r="A15" s="25" t="s">
        <v>11</v>
      </c>
      <c r="B15" s="37"/>
      <c r="C15" s="29"/>
      <c r="D15" s="28"/>
      <c r="F15" s="98"/>
      <c r="G15" s="99"/>
      <c r="I15" s="173"/>
      <c r="J15" s="174"/>
      <c r="K15" s="174"/>
      <c r="L15" s="175"/>
    </row>
    <row r="16" spans="1:14" x14ac:dyDescent="0.2">
      <c r="A16" s="22"/>
      <c r="B16" s="38"/>
      <c r="C16" s="24">
        <v>45260</v>
      </c>
      <c r="D16" s="18"/>
      <c r="F16" s="100" t="str">
        <f>IF(D16="","",+D16/$D$144)</f>
        <v/>
      </c>
      <c r="G16" s="99"/>
      <c r="I16" s="166"/>
    </row>
    <row r="17" spans="1:10" x14ac:dyDescent="0.2">
      <c r="A17" s="22" t="s">
        <v>12</v>
      </c>
      <c r="B17" s="37"/>
      <c r="C17" s="21"/>
      <c r="D17" s="15"/>
      <c r="F17" s="98"/>
      <c r="G17" s="99"/>
    </row>
    <row r="18" spans="1:10" x14ac:dyDescent="0.2">
      <c r="A18" s="25"/>
      <c r="B18" s="38"/>
      <c r="C18" s="26">
        <v>45291</v>
      </c>
      <c r="D18" s="27"/>
      <c r="F18" s="100" t="str">
        <f>IF(D18="","",+D18/$D$144)</f>
        <v/>
      </c>
      <c r="G18" s="99"/>
    </row>
    <row r="19" spans="1:10" x14ac:dyDescent="0.2">
      <c r="A19" s="22" t="s">
        <v>13</v>
      </c>
      <c r="B19" s="37"/>
      <c r="C19" s="21"/>
      <c r="D19" s="15"/>
      <c r="F19" s="98"/>
      <c r="G19" s="99"/>
    </row>
    <row r="20" spans="1:10" x14ac:dyDescent="0.2">
      <c r="A20" s="25"/>
      <c r="B20" s="38"/>
      <c r="C20" s="26">
        <v>45322</v>
      </c>
      <c r="D20" s="27"/>
      <c r="F20" s="100" t="str">
        <f>IF(D20="","",+D20/$D$144)</f>
        <v/>
      </c>
      <c r="G20" s="99"/>
      <c r="J20" s="3"/>
    </row>
    <row r="21" spans="1:10" x14ac:dyDescent="0.2">
      <c r="A21" s="22" t="s">
        <v>14</v>
      </c>
      <c r="B21" s="37"/>
      <c r="C21" s="21"/>
      <c r="D21" s="15"/>
      <c r="F21" s="98"/>
      <c r="G21" s="99"/>
    </row>
    <row r="22" spans="1:10" x14ac:dyDescent="0.2">
      <c r="A22" s="25"/>
      <c r="B22" s="38"/>
      <c r="C22" s="26">
        <v>45351</v>
      </c>
      <c r="D22" s="27"/>
      <c r="F22" s="100" t="str">
        <f>IF(D22="","",+D22/$D$144)</f>
        <v/>
      </c>
      <c r="G22" s="99"/>
    </row>
    <row r="23" spans="1:10" x14ac:dyDescent="0.2">
      <c r="A23" s="22" t="s">
        <v>15</v>
      </c>
      <c r="B23" s="37"/>
      <c r="C23" s="21"/>
      <c r="D23" s="15"/>
      <c r="F23" s="98"/>
      <c r="G23" s="99"/>
    </row>
    <row r="24" spans="1:10" x14ac:dyDescent="0.2">
      <c r="A24" s="25"/>
      <c r="B24" s="38"/>
      <c r="C24" s="26">
        <v>45382</v>
      </c>
      <c r="D24" s="27"/>
      <c r="F24" s="100" t="str">
        <f>IF(D24="","",+D24/$D$144)</f>
        <v/>
      </c>
      <c r="G24" s="99"/>
    </row>
    <row r="25" spans="1:10" x14ac:dyDescent="0.2">
      <c r="A25" s="22" t="s">
        <v>16</v>
      </c>
      <c r="B25" s="37"/>
      <c r="C25" s="21"/>
      <c r="D25" s="15"/>
      <c r="F25" s="98"/>
      <c r="G25" s="99"/>
    </row>
    <row r="26" spans="1:10" x14ac:dyDescent="0.2">
      <c r="A26" s="25"/>
      <c r="B26" s="38"/>
      <c r="C26" s="26">
        <v>45412</v>
      </c>
      <c r="D26" s="27"/>
      <c r="F26" s="100" t="str">
        <f>IF(D26="","",+D26/$D$144)</f>
        <v/>
      </c>
      <c r="G26" s="99"/>
    </row>
    <row r="27" spans="1:10" ht="15" customHeight="1" x14ac:dyDescent="0.2">
      <c r="A27" s="22" t="s">
        <v>17</v>
      </c>
      <c r="B27" s="37"/>
      <c r="C27" s="21"/>
      <c r="D27" s="15"/>
      <c r="F27" s="98"/>
      <c r="G27" s="99"/>
    </row>
    <row r="28" spans="1:10" x14ac:dyDescent="0.2">
      <c r="A28" s="25"/>
      <c r="B28" s="38"/>
      <c r="C28" s="26">
        <v>45443</v>
      </c>
      <c r="D28" s="27"/>
      <c r="F28" s="100" t="str">
        <f>IF(D28="","",+D28/$D$144)</f>
        <v/>
      </c>
      <c r="G28" s="99"/>
    </row>
    <row r="29" spans="1:10" x14ac:dyDescent="0.2">
      <c r="A29" s="22" t="s">
        <v>18</v>
      </c>
      <c r="B29" s="37"/>
      <c r="C29" s="21"/>
      <c r="D29" s="15"/>
      <c r="F29" s="98"/>
      <c r="G29" s="99"/>
    </row>
    <row r="30" spans="1:10" x14ac:dyDescent="0.2">
      <c r="A30" s="25"/>
      <c r="B30" s="38"/>
      <c r="C30" s="26">
        <v>45473</v>
      </c>
      <c r="D30" s="27"/>
      <c r="F30" s="100" t="str">
        <f>IF(D30="","",+D30/$D$144)</f>
        <v/>
      </c>
      <c r="G30" s="99"/>
    </row>
    <row r="31" spans="1:10" x14ac:dyDescent="0.2">
      <c r="A31" s="22" t="s">
        <v>19</v>
      </c>
      <c r="B31" s="37"/>
      <c r="C31" s="21"/>
      <c r="D31" s="15"/>
      <c r="F31" s="98"/>
      <c r="G31" s="99"/>
    </row>
    <row r="32" spans="1:10" x14ac:dyDescent="0.2">
      <c r="A32" s="25"/>
      <c r="B32" s="38"/>
      <c r="C32" s="26">
        <v>45504</v>
      </c>
      <c r="D32" s="27"/>
      <c r="F32" s="100" t="str">
        <f>IF(D32="","",+D32/$D$144)</f>
        <v/>
      </c>
      <c r="G32" s="99"/>
    </row>
    <row r="33" spans="1:7" x14ac:dyDescent="0.2">
      <c r="A33" s="22">
        <v>1.1200000000000001</v>
      </c>
      <c r="B33" s="37"/>
      <c r="C33" s="21"/>
      <c r="D33" s="15"/>
      <c r="F33" s="98"/>
      <c r="G33" s="99"/>
    </row>
    <row r="34" spans="1:7" ht="13.5" thickBot="1" x14ac:dyDescent="0.25">
      <c r="A34" s="22"/>
      <c r="B34" s="39"/>
      <c r="C34" s="24">
        <v>45535</v>
      </c>
      <c r="D34" s="18"/>
      <c r="F34" s="100" t="str">
        <f>IF(D34="","",+D34/$D$144)</f>
        <v/>
      </c>
      <c r="G34" s="101"/>
    </row>
    <row r="35" spans="1:7" x14ac:dyDescent="0.2">
      <c r="A35" s="19"/>
      <c r="B35" s="36"/>
      <c r="C35" s="4" t="s">
        <v>32</v>
      </c>
      <c r="D35" s="54">
        <f>SUM(D12:D34)</f>
        <v>0</v>
      </c>
      <c r="F35" s="98"/>
      <c r="G35" s="101" t="str">
        <f>IF(D35=0,"",+D35/$D$144)</f>
        <v/>
      </c>
    </row>
    <row r="36" spans="1:7" x14ac:dyDescent="0.2">
      <c r="A36" s="20"/>
      <c r="B36" s="40"/>
      <c r="C36" s="12"/>
      <c r="D36" s="14"/>
      <c r="F36" s="98"/>
      <c r="G36" s="99"/>
    </row>
    <row r="37" spans="1:7" x14ac:dyDescent="0.2">
      <c r="A37" s="30">
        <v>2</v>
      </c>
      <c r="B37" s="41" t="s">
        <v>57</v>
      </c>
      <c r="C37" s="30"/>
      <c r="D37" s="32"/>
      <c r="F37" s="104"/>
      <c r="G37" s="105"/>
    </row>
    <row r="38" spans="1:7" x14ac:dyDescent="0.2">
      <c r="A38" s="33"/>
      <c r="B38" s="42"/>
      <c r="C38" s="33"/>
      <c r="D38" s="35"/>
      <c r="F38" s="98"/>
      <c r="G38" s="99"/>
    </row>
    <row r="39" spans="1:7" x14ac:dyDescent="0.2">
      <c r="A39" s="22" t="s">
        <v>20</v>
      </c>
      <c r="B39" s="43"/>
      <c r="C39" s="8"/>
      <c r="D39" s="15"/>
      <c r="F39" s="98"/>
      <c r="G39" s="99"/>
    </row>
    <row r="40" spans="1:7" x14ac:dyDescent="0.2">
      <c r="A40" s="22"/>
      <c r="B40" s="43"/>
      <c r="C40" s="8"/>
      <c r="D40" s="15"/>
      <c r="F40" s="98"/>
      <c r="G40" s="99"/>
    </row>
    <row r="41" spans="1:7" x14ac:dyDescent="0.2">
      <c r="A41" s="22"/>
      <c r="B41" s="43"/>
      <c r="C41" s="8"/>
      <c r="D41" s="15"/>
      <c r="F41" s="98"/>
      <c r="G41" s="99"/>
    </row>
    <row r="42" spans="1:7" x14ac:dyDescent="0.2">
      <c r="A42" s="22"/>
      <c r="B42" s="43"/>
      <c r="C42" s="8"/>
      <c r="D42" s="15"/>
      <c r="F42" s="98"/>
      <c r="G42" s="99"/>
    </row>
    <row r="43" spans="1:7" x14ac:dyDescent="0.2">
      <c r="A43" s="25"/>
      <c r="B43" s="52"/>
      <c r="C43" s="53">
        <v>45626</v>
      </c>
      <c r="D43" s="27"/>
      <c r="F43" s="100" t="str">
        <f>IF(D43="","",+D43/$D$144)</f>
        <v/>
      </c>
      <c r="G43" s="99"/>
    </row>
    <row r="44" spans="1:7" x14ac:dyDescent="0.2">
      <c r="A44" s="22" t="s">
        <v>21</v>
      </c>
      <c r="B44" s="43"/>
      <c r="C44" s="8"/>
      <c r="D44" s="15"/>
      <c r="F44" s="98"/>
      <c r="G44" s="99"/>
    </row>
    <row r="45" spans="1:7" x14ac:dyDescent="0.2">
      <c r="A45" s="22"/>
      <c r="B45" s="43"/>
      <c r="C45" s="8"/>
      <c r="D45" s="15"/>
      <c r="F45" s="98"/>
      <c r="G45" s="99"/>
    </row>
    <row r="46" spans="1:7" x14ac:dyDescent="0.2">
      <c r="A46" s="22"/>
      <c r="B46" s="43"/>
      <c r="C46" s="8"/>
      <c r="D46" s="15"/>
      <c r="F46" s="98"/>
      <c r="G46" s="99"/>
    </row>
    <row r="47" spans="1:7" x14ac:dyDescent="0.2">
      <c r="A47" s="22"/>
      <c r="B47" s="43"/>
      <c r="C47" s="8"/>
      <c r="D47" s="15"/>
      <c r="F47" s="98"/>
      <c r="G47" s="99"/>
    </row>
    <row r="48" spans="1:7" x14ac:dyDescent="0.2">
      <c r="A48" s="25"/>
      <c r="B48" s="52"/>
      <c r="C48" s="53">
        <v>45716</v>
      </c>
      <c r="D48" s="27"/>
      <c r="F48" s="100" t="str">
        <f>IF(D48="","",+D48/$D$144)</f>
        <v/>
      </c>
      <c r="G48" s="99"/>
    </row>
    <row r="49" spans="1:7" x14ac:dyDescent="0.2">
      <c r="A49" s="22" t="s">
        <v>23</v>
      </c>
      <c r="B49" s="43"/>
      <c r="C49" s="8"/>
      <c r="D49" s="15"/>
      <c r="F49" s="98"/>
      <c r="G49" s="99"/>
    </row>
    <row r="50" spans="1:7" x14ac:dyDescent="0.2">
      <c r="A50" s="22"/>
      <c r="B50" s="43"/>
      <c r="C50" s="8"/>
      <c r="D50" s="15"/>
      <c r="F50" s="98"/>
      <c r="G50" s="99"/>
    </row>
    <row r="51" spans="1:7" x14ac:dyDescent="0.2">
      <c r="A51" s="22"/>
      <c r="B51" s="43"/>
      <c r="C51" s="8"/>
      <c r="D51" s="15"/>
      <c r="F51" s="98"/>
      <c r="G51" s="99"/>
    </row>
    <row r="52" spans="1:7" x14ac:dyDescent="0.2">
      <c r="A52" s="22"/>
      <c r="B52" s="43"/>
      <c r="C52" s="8"/>
      <c r="D52" s="15"/>
      <c r="F52" s="98"/>
      <c r="G52" s="99"/>
    </row>
    <row r="53" spans="1:7" x14ac:dyDescent="0.2">
      <c r="A53" s="25"/>
      <c r="B53" s="52"/>
      <c r="C53" s="53">
        <v>45808</v>
      </c>
      <c r="D53" s="27"/>
      <c r="F53" s="100" t="str">
        <f>IF(D53="","",+D53/$D$144)</f>
        <v/>
      </c>
      <c r="G53" s="99"/>
    </row>
    <row r="54" spans="1:7" x14ac:dyDescent="0.2">
      <c r="A54" s="22" t="s">
        <v>24</v>
      </c>
      <c r="B54" s="43"/>
      <c r="C54" s="8"/>
      <c r="D54" s="15"/>
      <c r="F54" s="98"/>
      <c r="G54" s="99"/>
    </row>
    <row r="55" spans="1:7" x14ac:dyDescent="0.2">
      <c r="A55" s="22"/>
      <c r="B55" s="43"/>
      <c r="C55" s="8"/>
      <c r="D55" s="15"/>
      <c r="F55" s="98"/>
      <c r="G55" s="99"/>
    </row>
    <row r="56" spans="1:7" x14ac:dyDescent="0.2">
      <c r="A56" s="22"/>
      <c r="B56" s="43"/>
      <c r="C56" s="8"/>
      <c r="D56" s="15"/>
      <c r="F56" s="98"/>
      <c r="G56" s="99"/>
    </row>
    <row r="57" spans="1:7" x14ac:dyDescent="0.2">
      <c r="A57" s="22"/>
      <c r="B57" s="43"/>
      <c r="C57" s="8"/>
      <c r="D57" s="15"/>
      <c r="F57" s="98"/>
      <c r="G57" s="99"/>
    </row>
    <row r="58" spans="1:7" ht="13.5" thickBot="1" x14ac:dyDescent="0.25">
      <c r="A58" s="23"/>
      <c r="B58" s="44"/>
      <c r="C58" s="11">
        <v>45900</v>
      </c>
      <c r="D58" s="17"/>
      <c r="F58" s="100" t="str">
        <f>IF(D58="","",+D58/$D$144)</f>
        <v/>
      </c>
      <c r="G58" s="99"/>
    </row>
    <row r="59" spans="1:7" x14ac:dyDescent="0.2">
      <c r="A59" s="19"/>
      <c r="B59" s="45"/>
      <c r="C59" s="4" t="s">
        <v>36</v>
      </c>
      <c r="D59" s="54">
        <f>SUM(D43:D58)</f>
        <v>0</v>
      </c>
      <c r="F59" s="98"/>
      <c r="G59" s="101" t="str">
        <f>IF(D59=0,"",+D59/$D$144)</f>
        <v/>
      </c>
    </row>
    <row r="60" spans="1:7" x14ac:dyDescent="0.2">
      <c r="A60" s="20"/>
      <c r="B60" s="40"/>
      <c r="C60" s="12"/>
      <c r="D60" s="14"/>
      <c r="F60" s="98"/>
      <c r="G60" s="99"/>
    </row>
    <row r="61" spans="1:7" x14ac:dyDescent="0.2">
      <c r="A61" s="30">
        <v>3</v>
      </c>
      <c r="B61" s="41" t="s">
        <v>58</v>
      </c>
      <c r="C61" s="30"/>
      <c r="D61" s="32"/>
      <c r="F61" s="104"/>
      <c r="G61" s="105"/>
    </row>
    <row r="62" spans="1:7" x14ac:dyDescent="0.2">
      <c r="A62" s="33"/>
      <c r="B62" s="42"/>
      <c r="C62" s="33"/>
      <c r="D62" s="35"/>
      <c r="F62" s="98"/>
      <c r="G62" s="99"/>
    </row>
    <row r="63" spans="1:7" x14ac:dyDescent="0.2">
      <c r="A63" s="22" t="s">
        <v>25</v>
      </c>
      <c r="B63" s="43"/>
      <c r="C63" s="8"/>
      <c r="D63" s="15"/>
      <c r="F63" s="98"/>
      <c r="G63" s="99"/>
    </row>
    <row r="64" spans="1:7" x14ac:dyDescent="0.2">
      <c r="A64" s="22"/>
      <c r="B64" s="43"/>
      <c r="C64" s="8"/>
      <c r="D64" s="15"/>
      <c r="F64" s="98"/>
      <c r="G64" s="99"/>
    </row>
    <row r="65" spans="1:7" x14ac:dyDescent="0.2">
      <c r="A65" s="22"/>
      <c r="B65" s="43"/>
      <c r="C65" s="8"/>
      <c r="D65" s="15"/>
      <c r="F65" s="98"/>
      <c r="G65" s="99"/>
    </row>
    <row r="66" spans="1:7" x14ac:dyDescent="0.2">
      <c r="A66" s="22"/>
      <c r="B66" s="43"/>
      <c r="C66" s="8"/>
      <c r="D66" s="15"/>
      <c r="F66" s="98"/>
      <c r="G66" s="99"/>
    </row>
    <row r="67" spans="1:7" x14ac:dyDescent="0.2">
      <c r="A67" s="25"/>
      <c r="B67" s="52"/>
      <c r="C67" s="53">
        <v>45991</v>
      </c>
      <c r="D67" s="27"/>
      <c r="F67" s="100" t="str">
        <f>IF(D67="","",+D67/$D$144)</f>
        <v/>
      </c>
      <c r="G67" s="99"/>
    </row>
    <row r="68" spans="1:7" x14ac:dyDescent="0.2">
      <c r="A68" s="22" t="s">
        <v>22</v>
      </c>
      <c r="B68" s="43"/>
      <c r="C68" s="8"/>
      <c r="D68" s="15"/>
      <c r="F68" s="98"/>
      <c r="G68" s="99"/>
    </row>
    <row r="69" spans="1:7" x14ac:dyDescent="0.2">
      <c r="A69" s="22"/>
      <c r="B69" s="43"/>
      <c r="C69" s="8"/>
      <c r="D69" s="15"/>
      <c r="F69" s="98"/>
      <c r="G69" s="99"/>
    </row>
    <row r="70" spans="1:7" x14ac:dyDescent="0.2">
      <c r="A70" s="22"/>
      <c r="B70" s="43"/>
      <c r="C70" s="8"/>
      <c r="D70" s="15"/>
      <c r="F70" s="98"/>
      <c r="G70" s="99"/>
    </row>
    <row r="71" spans="1:7" x14ac:dyDescent="0.2">
      <c r="A71" s="22"/>
      <c r="B71" s="43"/>
      <c r="C71" s="8"/>
      <c r="D71" s="15"/>
      <c r="F71" s="98"/>
      <c r="G71" s="99"/>
    </row>
    <row r="72" spans="1:7" x14ac:dyDescent="0.2">
      <c r="A72" s="25"/>
      <c r="B72" s="52"/>
      <c r="C72" s="53">
        <v>46081</v>
      </c>
      <c r="D72" s="27"/>
      <c r="F72" s="100" t="str">
        <f>IF(D72="","",+D72/$D$144)</f>
        <v/>
      </c>
      <c r="G72" s="99"/>
    </row>
    <row r="73" spans="1:7" x14ac:dyDescent="0.2">
      <c r="A73" s="22" t="s">
        <v>26</v>
      </c>
      <c r="B73" s="43"/>
      <c r="C73" s="8"/>
      <c r="D73" s="15"/>
      <c r="F73" s="98"/>
      <c r="G73" s="99"/>
    </row>
    <row r="74" spans="1:7" x14ac:dyDescent="0.2">
      <c r="A74" s="22"/>
      <c r="B74" s="43"/>
      <c r="C74" s="8"/>
      <c r="D74" s="15"/>
      <c r="F74" s="98"/>
      <c r="G74" s="99"/>
    </row>
    <row r="75" spans="1:7" x14ac:dyDescent="0.2">
      <c r="A75" s="22"/>
      <c r="B75" s="43"/>
      <c r="C75" s="8"/>
      <c r="D75" s="15"/>
      <c r="F75" s="98"/>
      <c r="G75" s="99"/>
    </row>
    <row r="76" spans="1:7" x14ac:dyDescent="0.2">
      <c r="A76" s="22"/>
      <c r="B76" s="43"/>
      <c r="C76" s="8"/>
      <c r="D76" s="15"/>
      <c r="F76" s="98"/>
      <c r="G76" s="99"/>
    </row>
    <row r="77" spans="1:7" x14ac:dyDescent="0.2">
      <c r="A77" s="25"/>
      <c r="B77" s="52"/>
      <c r="C77" s="53">
        <v>46173</v>
      </c>
      <c r="D77" s="27"/>
      <c r="F77" s="100" t="str">
        <f>IF(D77="","",+D77/$D$144)</f>
        <v/>
      </c>
      <c r="G77" s="99"/>
    </row>
    <row r="78" spans="1:7" x14ac:dyDescent="0.2">
      <c r="A78" s="22" t="s">
        <v>27</v>
      </c>
      <c r="B78" s="43"/>
      <c r="C78" s="8"/>
      <c r="D78" s="15"/>
      <c r="F78" s="98"/>
      <c r="G78" s="99"/>
    </row>
    <row r="79" spans="1:7" x14ac:dyDescent="0.2">
      <c r="A79" s="22"/>
      <c r="B79" s="43"/>
      <c r="C79" s="8"/>
      <c r="D79" s="15"/>
      <c r="F79" s="98"/>
      <c r="G79" s="99"/>
    </row>
    <row r="80" spans="1:7" x14ac:dyDescent="0.2">
      <c r="A80" s="22"/>
      <c r="B80" s="43"/>
      <c r="C80" s="8"/>
      <c r="D80" s="15"/>
      <c r="F80" s="98"/>
      <c r="G80" s="99"/>
    </row>
    <row r="81" spans="1:7" x14ac:dyDescent="0.2">
      <c r="A81" s="22"/>
      <c r="B81" s="43"/>
      <c r="C81" s="8"/>
      <c r="D81" s="15"/>
      <c r="F81" s="98"/>
      <c r="G81" s="99"/>
    </row>
    <row r="82" spans="1:7" ht="13.5" thickBot="1" x14ac:dyDescent="0.25">
      <c r="A82" s="23"/>
      <c r="B82" s="44"/>
      <c r="C82" s="11">
        <v>46265</v>
      </c>
      <c r="D82" s="17"/>
      <c r="F82" s="100" t="str">
        <f>IF(D82="","",+D82/$D$144)</f>
        <v/>
      </c>
      <c r="G82" s="99"/>
    </row>
    <row r="83" spans="1:7" x14ac:dyDescent="0.2">
      <c r="A83" s="19"/>
      <c r="B83" s="45"/>
      <c r="C83" s="4" t="s">
        <v>35</v>
      </c>
      <c r="D83" s="54">
        <f>SUM(D67:D82)</f>
        <v>0</v>
      </c>
      <c r="F83" s="98"/>
      <c r="G83" s="101" t="str">
        <f>IF(D83=0,"",+D83/$D$144)</f>
        <v/>
      </c>
    </row>
    <row r="84" spans="1:7" x14ac:dyDescent="0.2">
      <c r="A84" s="20"/>
      <c r="B84" s="40"/>
      <c r="C84" s="12"/>
      <c r="D84" s="14"/>
      <c r="F84" s="98"/>
      <c r="G84" s="99"/>
    </row>
    <row r="85" spans="1:7" x14ac:dyDescent="0.2">
      <c r="A85" s="30">
        <v>4</v>
      </c>
      <c r="B85" s="41" t="s">
        <v>59</v>
      </c>
      <c r="C85" s="30"/>
      <c r="D85" s="32"/>
      <c r="F85" s="104"/>
      <c r="G85" s="105"/>
    </row>
    <row r="86" spans="1:7" x14ac:dyDescent="0.2">
      <c r="A86" s="33"/>
      <c r="B86" s="42"/>
      <c r="C86" s="33"/>
      <c r="D86" s="35"/>
      <c r="F86" s="98"/>
      <c r="G86" s="99"/>
    </row>
    <row r="87" spans="1:7" x14ac:dyDescent="0.2">
      <c r="A87" s="22" t="s">
        <v>28</v>
      </c>
      <c r="B87" s="43"/>
      <c r="C87" s="8"/>
      <c r="D87" s="15"/>
      <c r="F87" s="98"/>
      <c r="G87" s="99"/>
    </row>
    <row r="88" spans="1:7" x14ac:dyDescent="0.2">
      <c r="A88" s="22"/>
      <c r="B88" s="43"/>
      <c r="C88" s="8"/>
      <c r="D88" s="15"/>
      <c r="F88" s="98"/>
      <c r="G88" s="99"/>
    </row>
    <row r="89" spans="1:7" x14ac:dyDescent="0.2">
      <c r="A89" s="22"/>
      <c r="B89" s="43"/>
      <c r="C89" s="8"/>
      <c r="D89" s="15"/>
      <c r="F89" s="98"/>
      <c r="G89" s="99"/>
    </row>
    <row r="90" spans="1:7" x14ac:dyDescent="0.2">
      <c r="A90" s="22"/>
      <c r="B90" s="43"/>
      <c r="C90" s="8"/>
      <c r="D90" s="15"/>
      <c r="F90" s="98"/>
      <c r="G90" s="99"/>
    </row>
    <row r="91" spans="1:7" x14ac:dyDescent="0.2">
      <c r="A91" s="22"/>
      <c r="B91" s="43"/>
      <c r="C91" s="10"/>
      <c r="D91" s="15"/>
      <c r="F91" s="98"/>
      <c r="G91" s="99"/>
    </row>
    <row r="92" spans="1:7" x14ac:dyDescent="0.2">
      <c r="A92" s="22"/>
      <c r="B92" s="43"/>
      <c r="C92" s="8"/>
      <c r="D92" s="15"/>
      <c r="F92" s="98"/>
      <c r="G92" s="99"/>
    </row>
    <row r="93" spans="1:7" x14ac:dyDescent="0.2">
      <c r="A93" s="22"/>
      <c r="B93" s="43"/>
      <c r="C93" s="8"/>
      <c r="D93" s="15"/>
      <c r="F93" s="98"/>
      <c r="G93" s="99"/>
    </row>
    <row r="94" spans="1:7" x14ac:dyDescent="0.2">
      <c r="A94" s="22"/>
      <c r="B94" s="43"/>
      <c r="C94" s="8"/>
      <c r="D94" s="15"/>
      <c r="F94" s="98"/>
      <c r="G94" s="99"/>
    </row>
    <row r="95" spans="1:7" x14ac:dyDescent="0.2">
      <c r="A95" s="22"/>
      <c r="B95" s="43"/>
      <c r="C95" s="8"/>
      <c r="D95" s="15"/>
      <c r="F95" s="98"/>
      <c r="G95" s="99"/>
    </row>
    <row r="96" spans="1:7" x14ac:dyDescent="0.2">
      <c r="A96" s="25"/>
      <c r="B96" s="52"/>
      <c r="C96" s="53">
        <v>46446</v>
      </c>
      <c r="D96" s="27"/>
      <c r="F96" s="100" t="str">
        <f>IF(D96="","",+D96/$D$144)</f>
        <v/>
      </c>
      <c r="G96" s="99"/>
    </row>
    <row r="97" spans="1:7" x14ac:dyDescent="0.2">
      <c r="A97" s="22" t="s">
        <v>29</v>
      </c>
      <c r="B97" s="43"/>
      <c r="C97" s="8"/>
      <c r="D97" s="15"/>
      <c r="F97" s="98"/>
      <c r="G97" s="99"/>
    </row>
    <row r="98" spans="1:7" x14ac:dyDescent="0.2">
      <c r="A98" s="22"/>
      <c r="B98" s="43"/>
      <c r="C98" s="8"/>
      <c r="D98" s="15"/>
      <c r="F98" s="98"/>
      <c r="G98" s="99"/>
    </row>
    <row r="99" spans="1:7" x14ac:dyDescent="0.2">
      <c r="A99" s="22"/>
      <c r="B99" s="43"/>
      <c r="C99" s="8"/>
      <c r="D99" s="15"/>
      <c r="F99" s="98"/>
      <c r="G99" s="99"/>
    </row>
    <row r="100" spans="1:7" x14ac:dyDescent="0.2">
      <c r="A100" s="22"/>
      <c r="B100" s="43"/>
      <c r="C100" s="8"/>
      <c r="D100" s="15"/>
      <c r="F100" s="98"/>
      <c r="G100" s="99"/>
    </row>
    <row r="101" spans="1:7" x14ac:dyDescent="0.2">
      <c r="A101" s="22"/>
      <c r="B101" s="43"/>
      <c r="C101" s="10"/>
      <c r="D101" s="15"/>
      <c r="F101" s="98"/>
      <c r="G101" s="99"/>
    </row>
    <row r="102" spans="1:7" x14ac:dyDescent="0.2">
      <c r="A102" s="22"/>
      <c r="B102" s="43"/>
      <c r="C102" s="8"/>
      <c r="D102" s="15"/>
      <c r="F102" s="98"/>
      <c r="G102" s="99"/>
    </row>
    <row r="103" spans="1:7" x14ac:dyDescent="0.2">
      <c r="A103" s="22"/>
      <c r="B103" s="43"/>
      <c r="C103" s="8"/>
      <c r="D103" s="15"/>
      <c r="F103" s="98"/>
      <c r="G103" s="99"/>
    </row>
    <row r="104" spans="1:7" x14ac:dyDescent="0.2">
      <c r="A104" s="22"/>
      <c r="B104" s="43"/>
      <c r="C104" s="8"/>
      <c r="D104" s="15"/>
      <c r="F104" s="98"/>
      <c r="G104" s="99"/>
    </row>
    <row r="105" spans="1:7" x14ac:dyDescent="0.2">
      <c r="A105" s="22"/>
      <c r="B105" s="43"/>
      <c r="C105" s="8"/>
      <c r="D105" s="15"/>
      <c r="F105" s="98"/>
      <c r="G105" s="99"/>
    </row>
    <row r="106" spans="1:7" ht="13.5" thickBot="1" x14ac:dyDescent="0.25">
      <c r="A106" s="23"/>
      <c r="B106" s="44"/>
      <c r="C106" s="11">
        <v>46630</v>
      </c>
      <c r="D106" s="17"/>
      <c r="F106" s="100" t="str">
        <f>IF(D106="","",+D106/$D$144)</f>
        <v/>
      </c>
      <c r="G106" s="99"/>
    </row>
    <row r="107" spans="1:7" x14ac:dyDescent="0.2">
      <c r="A107" s="19"/>
      <c r="B107" s="45"/>
      <c r="C107" s="4" t="s">
        <v>34</v>
      </c>
      <c r="D107" s="54">
        <f>SUM(D91:D106)</f>
        <v>0</v>
      </c>
      <c r="F107" s="98"/>
      <c r="G107" s="101" t="str">
        <f>IF(D107=0,"",+D107/$D$144)</f>
        <v/>
      </c>
    </row>
    <row r="108" spans="1:7" x14ac:dyDescent="0.2">
      <c r="A108" s="20"/>
      <c r="B108" s="40"/>
      <c r="C108" s="12"/>
      <c r="D108" s="14"/>
      <c r="F108" s="98"/>
      <c r="G108" s="99"/>
    </row>
    <row r="109" spans="1:7" x14ac:dyDescent="0.2">
      <c r="A109" s="30">
        <v>5</v>
      </c>
      <c r="B109" s="41" t="s">
        <v>60</v>
      </c>
      <c r="C109" s="30"/>
      <c r="D109" s="32"/>
      <c r="F109" s="104"/>
      <c r="G109" s="105"/>
    </row>
    <row r="110" spans="1:7" x14ac:dyDescent="0.2">
      <c r="A110" s="33"/>
      <c r="B110" s="42"/>
      <c r="C110" s="33"/>
      <c r="D110" s="35"/>
      <c r="F110" s="98"/>
      <c r="G110" s="99"/>
    </row>
    <row r="111" spans="1:7" x14ac:dyDescent="0.2">
      <c r="A111" s="22" t="s">
        <v>30</v>
      </c>
      <c r="B111" s="43"/>
      <c r="C111" s="8"/>
      <c r="D111" s="15"/>
      <c r="F111" s="98"/>
      <c r="G111" s="99"/>
    </row>
    <row r="112" spans="1:7" x14ac:dyDescent="0.2">
      <c r="A112" s="22"/>
      <c r="B112" s="43"/>
      <c r="C112" s="8"/>
      <c r="D112" s="15"/>
      <c r="F112" s="98"/>
      <c r="G112" s="99"/>
    </row>
    <row r="113" spans="1:7" x14ac:dyDescent="0.2">
      <c r="A113" s="22"/>
      <c r="B113" s="43"/>
      <c r="C113" s="8"/>
      <c r="D113" s="15"/>
      <c r="F113" s="98"/>
      <c r="G113" s="99"/>
    </row>
    <row r="114" spans="1:7" x14ac:dyDescent="0.2">
      <c r="A114" s="22"/>
      <c r="B114" s="43"/>
      <c r="C114" s="8"/>
      <c r="D114" s="15"/>
      <c r="F114" s="98"/>
      <c r="G114" s="99"/>
    </row>
    <row r="115" spans="1:7" x14ac:dyDescent="0.2">
      <c r="A115" s="22"/>
      <c r="B115" s="43"/>
      <c r="C115" s="10"/>
      <c r="D115" s="15"/>
      <c r="F115" s="98"/>
      <c r="G115" s="99"/>
    </row>
    <row r="116" spans="1:7" x14ac:dyDescent="0.2">
      <c r="A116" s="22"/>
      <c r="B116" s="43"/>
      <c r="C116" s="8"/>
      <c r="D116" s="15"/>
      <c r="F116" s="98"/>
      <c r="G116" s="99"/>
    </row>
    <row r="117" spans="1:7" x14ac:dyDescent="0.2">
      <c r="A117" s="22"/>
      <c r="B117" s="43"/>
      <c r="C117" s="8"/>
      <c r="D117" s="15"/>
      <c r="F117" s="98"/>
      <c r="G117" s="99"/>
    </row>
    <row r="118" spans="1:7" x14ac:dyDescent="0.2">
      <c r="A118" s="22"/>
      <c r="B118" s="43"/>
      <c r="C118" s="8"/>
      <c r="D118" s="15"/>
      <c r="F118" s="98"/>
      <c r="G118" s="99"/>
    </row>
    <row r="119" spans="1:7" x14ac:dyDescent="0.2">
      <c r="A119" s="22"/>
      <c r="B119" s="43"/>
      <c r="C119" s="8"/>
      <c r="D119" s="15"/>
      <c r="F119" s="98"/>
      <c r="G119" s="99"/>
    </row>
    <row r="120" spans="1:7" x14ac:dyDescent="0.2">
      <c r="A120" s="25"/>
      <c r="B120" s="52"/>
      <c r="C120" s="53">
        <v>46812</v>
      </c>
      <c r="D120" s="27"/>
      <c r="F120" s="100" t="str">
        <f>IF(D120="","",+D120/$D$144)</f>
        <v/>
      </c>
      <c r="G120" s="99"/>
    </row>
    <row r="121" spans="1:7" x14ac:dyDescent="0.2">
      <c r="A121" s="22" t="s">
        <v>31</v>
      </c>
      <c r="B121" s="43"/>
      <c r="C121" s="8"/>
      <c r="D121" s="15"/>
      <c r="F121" s="98"/>
      <c r="G121" s="99"/>
    </row>
    <row r="122" spans="1:7" x14ac:dyDescent="0.2">
      <c r="A122" s="22"/>
      <c r="B122" s="43"/>
      <c r="C122" s="8"/>
      <c r="D122" s="15"/>
      <c r="F122" s="98"/>
      <c r="G122" s="99"/>
    </row>
    <row r="123" spans="1:7" x14ac:dyDescent="0.2">
      <c r="A123" s="22"/>
      <c r="B123" s="43"/>
      <c r="C123" s="8"/>
      <c r="D123" s="15"/>
      <c r="F123" s="98"/>
      <c r="G123" s="99"/>
    </row>
    <row r="124" spans="1:7" x14ac:dyDescent="0.2">
      <c r="A124" s="22"/>
      <c r="B124" s="43"/>
      <c r="C124" s="8"/>
      <c r="D124" s="15"/>
      <c r="F124" s="98"/>
      <c r="G124" s="99"/>
    </row>
    <row r="125" spans="1:7" x14ac:dyDescent="0.2">
      <c r="A125" s="22"/>
      <c r="B125" s="43"/>
      <c r="C125" s="10"/>
      <c r="D125" s="15"/>
      <c r="F125" s="98"/>
      <c r="G125" s="99"/>
    </row>
    <row r="126" spans="1:7" x14ac:dyDescent="0.2">
      <c r="A126" s="22"/>
      <c r="B126" s="43"/>
      <c r="C126" s="8"/>
      <c r="D126" s="15"/>
      <c r="F126" s="98"/>
      <c r="G126" s="99"/>
    </row>
    <row r="127" spans="1:7" x14ac:dyDescent="0.2">
      <c r="A127" s="22"/>
      <c r="B127" s="43"/>
      <c r="C127" s="8"/>
      <c r="D127" s="15"/>
      <c r="F127" s="98"/>
      <c r="G127" s="99"/>
    </row>
    <row r="128" spans="1:7" x14ac:dyDescent="0.2">
      <c r="A128" s="22"/>
      <c r="B128" s="43"/>
      <c r="C128" s="8"/>
      <c r="D128" s="15"/>
      <c r="F128" s="98"/>
      <c r="G128" s="99"/>
    </row>
    <row r="129" spans="1:11" x14ac:dyDescent="0.2">
      <c r="A129" s="22"/>
      <c r="B129" s="43"/>
      <c r="C129" s="8"/>
      <c r="D129" s="15"/>
      <c r="F129" s="98"/>
      <c r="G129" s="99"/>
    </row>
    <row r="130" spans="1:11" ht="13.5" thickBot="1" x14ac:dyDescent="0.25">
      <c r="A130" s="23"/>
      <c r="B130" s="44"/>
      <c r="C130" s="11">
        <v>46996</v>
      </c>
      <c r="D130" s="17"/>
      <c r="F130" s="100" t="str">
        <f>IF(D130="","",+D130/$D$144)</f>
        <v/>
      </c>
      <c r="G130" s="99"/>
    </row>
    <row r="131" spans="1:11" x14ac:dyDescent="0.2">
      <c r="A131" s="4"/>
      <c r="B131" s="13"/>
      <c r="C131" s="4" t="s">
        <v>33</v>
      </c>
      <c r="D131" s="54">
        <f>SUM(D115:D130)</f>
        <v>0</v>
      </c>
      <c r="F131" s="98"/>
      <c r="G131" s="101" t="str">
        <f>IF(D131=0,"",+D131/$D$144)</f>
        <v/>
      </c>
    </row>
    <row r="132" spans="1:11" ht="13.5" thickBot="1" x14ac:dyDescent="0.25">
      <c r="A132" s="6"/>
      <c r="B132" s="16"/>
      <c r="C132" s="6"/>
      <c r="D132" s="16"/>
      <c r="E132" s="134"/>
      <c r="F132" s="102"/>
      <c r="G132" s="103"/>
    </row>
    <row r="133" spans="1:11" x14ac:dyDescent="0.2">
      <c r="A133" s="4"/>
      <c r="B133" s="5"/>
      <c r="C133" s="4"/>
      <c r="D133" s="13"/>
      <c r="E133" s="134"/>
      <c r="F133" s="135"/>
      <c r="G133" s="9"/>
      <c r="H133" s="9"/>
      <c r="I133" s="135"/>
    </row>
    <row r="134" spans="1:11" x14ac:dyDescent="0.2">
      <c r="A134" s="8"/>
      <c r="B134" s="9"/>
      <c r="C134" s="46" t="s">
        <v>37</v>
      </c>
      <c r="D134" s="55"/>
      <c r="E134" s="134"/>
      <c r="F134" s="135"/>
      <c r="G134" s="9"/>
      <c r="H134" s="9"/>
      <c r="I134" s="135"/>
    </row>
    <row r="135" spans="1:11" x14ac:dyDescent="0.2">
      <c r="A135" s="8"/>
      <c r="B135" s="9"/>
      <c r="C135" s="47" t="s">
        <v>38</v>
      </c>
      <c r="D135" s="56">
        <f>+D35</f>
        <v>0</v>
      </c>
      <c r="E135" s="134"/>
      <c r="F135" s="135"/>
      <c r="G135" s="9"/>
      <c r="H135" s="9"/>
      <c r="I135" s="135"/>
    </row>
    <row r="136" spans="1:11" x14ac:dyDescent="0.2">
      <c r="A136" s="8"/>
      <c r="B136" s="9"/>
      <c r="C136" s="47" t="s">
        <v>39</v>
      </c>
      <c r="D136" s="56">
        <f>+D59</f>
        <v>0</v>
      </c>
      <c r="E136" s="134"/>
      <c r="F136" s="135"/>
      <c r="G136" s="9"/>
      <c r="H136" s="9"/>
      <c r="I136" s="135"/>
    </row>
    <row r="137" spans="1:11" x14ac:dyDescent="0.2">
      <c r="A137" s="8"/>
      <c r="B137" s="9"/>
      <c r="C137" s="47" t="s">
        <v>40</v>
      </c>
      <c r="D137" s="56">
        <f>+D83</f>
        <v>0</v>
      </c>
      <c r="E137" s="134"/>
      <c r="F137" s="135"/>
      <c r="G137" s="9"/>
      <c r="H137" s="9"/>
      <c r="I137" s="135"/>
    </row>
    <row r="138" spans="1:11" x14ac:dyDescent="0.2">
      <c r="A138" s="8"/>
      <c r="B138" s="9"/>
      <c r="C138" s="47" t="s">
        <v>41</v>
      </c>
      <c r="D138" s="56">
        <f>+D107</f>
        <v>0</v>
      </c>
      <c r="E138" s="134"/>
      <c r="F138" s="135"/>
      <c r="G138" s="9"/>
      <c r="H138" s="9"/>
      <c r="I138" s="135"/>
    </row>
    <row r="139" spans="1:11" x14ac:dyDescent="0.2">
      <c r="A139" s="8"/>
      <c r="B139" s="9"/>
      <c r="C139" s="47" t="s">
        <v>42</v>
      </c>
      <c r="D139" s="56">
        <f>+D130</f>
        <v>0</v>
      </c>
      <c r="E139" s="8"/>
      <c r="F139" s="135"/>
      <c r="G139" s="9"/>
      <c r="H139" s="9"/>
      <c r="I139" s="135"/>
      <c r="K139" s="138"/>
    </row>
    <row r="140" spans="1:11" x14ac:dyDescent="0.2">
      <c r="A140" s="8"/>
      <c r="B140" s="9"/>
      <c r="C140" s="47"/>
      <c r="D140" s="56"/>
      <c r="E140" s="9"/>
      <c r="F140" s="135"/>
      <c r="G140" s="9"/>
      <c r="H140" s="9"/>
      <c r="I140" s="135"/>
      <c r="K140" s="138"/>
    </row>
    <row r="141" spans="1:11" x14ac:dyDescent="0.2">
      <c r="A141" s="8"/>
      <c r="B141" s="9" t="s">
        <v>78</v>
      </c>
      <c r="C141" s="47"/>
      <c r="D141" s="56">
        <v>15000</v>
      </c>
      <c r="E141" s="9"/>
      <c r="F141" s="135"/>
      <c r="G141" s="9"/>
      <c r="H141" s="9"/>
      <c r="I141" s="135"/>
      <c r="K141" s="138"/>
    </row>
    <row r="142" spans="1:11" x14ac:dyDescent="0.2">
      <c r="A142" s="8"/>
      <c r="B142" s="9" t="s">
        <v>79</v>
      </c>
      <c r="C142" s="47"/>
      <c r="D142" s="56">
        <v>250000</v>
      </c>
      <c r="E142" s="9"/>
      <c r="F142" s="135"/>
      <c r="G142" s="9"/>
      <c r="H142" s="9"/>
      <c r="I142" s="135"/>
      <c r="K142" s="138"/>
    </row>
    <row r="143" spans="1:11" ht="13.5" thickBot="1" x14ac:dyDescent="0.25">
      <c r="A143" s="6"/>
      <c r="B143" s="7"/>
      <c r="C143" s="139"/>
      <c r="D143" s="57"/>
    </row>
    <row r="144" spans="1:11" ht="13.5" thickBot="1" x14ac:dyDescent="0.25">
      <c r="A144" s="6"/>
      <c r="B144" s="7"/>
      <c r="C144" s="48" t="s">
        <v>43</v>
      </c>
      <c r="D144" s="49">
        <f>SUM(D135:D143)</f>
        <v>265000</v>
      </c>
    </row>
    <row r="148" spans="1:14" ht="13.5" thickBot="1" x14ac:dyDescent="0.25"/>
    <row r="149" spans="1:14" x14ac:dyDescent="0.2">
      <c r="H149" s="58" t="s">
        <v>46</v>
      </c>
      <c r="I149" s="59"/>
      <c r="J149" s="59"/>
      <c r="K149" s="60"/>
      <c r="L149" s="84"/>
      <c r="M149" s="85" t="s">
        <v>54</v>
      </c>
      <c r="N149" s="60"/>
    </row>
    <row r="150" spans="1:14" ht="13.5" thickBot="1" x14ac:dyDescent="0.25">
      <c r="H150" s="61"/>
      <c r="I150" s="62"/>
      <c r="J150" s="62"/>
      <c r="K150" s="63"/>
      <c r="L150" s="84"/>
      <c r="M150" s="61"/>
      <c r="N150" s="63"/>
    </row>
    <row r="151" spans="1:14" ht="39" thickBot="1" x14ac:dyDescent="0.25">
      <c r="A151" s="143">
        <v>6</v>
      </c>
      <c r="B151" s="141" t="s">
        <v>64</v>
      </c>
      <c r="C151" s="140" t="s">
        <v>69</v>
      </c>
      <c r="D151" s="142" t="s">
        <v>74</v>
      </c>
      <c r="E151" s="108"/>
      <c r="F151" s="154"/>
      <c r="H151" s="64"/>
      <c r="I151" s="65" t="s">
        <v>48</v>
      </c>
      <c r="J151" s="65" t="s">
        <v>49</v>
      </c>
      <c r="K151" s="77" t="s">
        <v>51</v>
      </c>
      <c r="L151" s="84"/>
      <c r="M151" s="80" t="s">
        <v>61</v>
      </c>
      <c r="N151" s="70" t="s">
        <v>50</v>
      </c>
    </row>
    <row r="152" spans="1:14" x14ac:dyDescent="0.2">
      <c r="A152" s="8" t="s">
        <v>65</v>
      </c>
      <c r="B152" s="15" t="s">
        <v>70</v>
      </c>
      <c r="C152" s="8">
        <v>100</v>
      </c>
      <c r="D152" s="163"/>
      <c r="E152" s="149"/>
      <c r="F152" s="156">
        <f>+D152*C152</f>
        <v>0</v>
      </c>
      <c r="H152" s="61" t="s">
        <v>47</v>
      </c>
      <c r="I152" s="76">
        <v>46983</v>
      </c>
      <c r="J152" s="66">
        <f>((emvi!B29-inschrijfstaat!I152)/182)*125000</f>
        <v>9615.3846153846152</v>
      </c>
      <c r="K152" s="78"/>
      <c r="L152" s="84"/>
      <c r="M152" s="81"/>
      <c r="N152" s="71"/>
    </row>
    <row r="153" spans="1:14" x14ac:dyDescent="0.2">
      <c r="A153" s="8" t="s">
        <v>66</v>
      </c>
      <c r="B153" s="15" t="s">
        <v>71</v>
      </c>
      <c r="C153" s="8">
        <v>150</v>
      </c>
      <c r="D153" s="163"/>
      <c r="E153" s="8"/>
      <c r="F153" s="157">
        <f t="shared" ref="F153:F155" si="0">+D153*C153</f>
        <v>0</v>
      </c>
      <c r="H153" s="61"/>
      <c r="I153" s="67"/>
      <c r="J153" s="67"/>
      <c r="K153" s="78"/>
      <c r="L153" s="84"/>
      <c r="M153" s="81"/>
      <c r="N153" s="71"/>
    </row>
    <row r="154" spans="1:14" ht="13.5" customHeight="1" x14ac:dyDescent="0.2">
      <c r="A154" s="8" t="s">
        <v>67</v>
      </c>
      <c r="B154" s="15" t="s">
        <v>72</v>
      </c>
      <c r="C154" s="8">
        <v>200</v>
      </c>
      <c r="D154" s="163"/>
      <c r="E154" s="8"/>
      <c r="F154" s="157">
        <f t="shared" si="0"/>
        <v>0</v>
      </c>
      <c r="H154" s="73" t="s">
        <v>52</v>
      </c>
      <c r="I154" s="76">
        <v>46997</v>
      </c>
      <c r="J154" s="67"/>
      <c r="K154" s="86">
        <f>IF(I154&lt;=I152,0,+M154+N154)</f>
        <v>10355.029585798817</v>
      </c>
      <c r="L154" s="84"/>
      <c r="M154" s="82">
        <f>+J152</f>
        <v>9615.3846153846152</v>
      </c>
      <c r="N154" s="74">
        <f>((+I154-I152)/182)*J152</f>
        <v>739.64497041420123</v>
      </c>
    </row>
    <row r="155" spans="1:14" ht="23.25" thickBot="1" x14ac:dyDescent="0.25">
      <c r="A155" s="144" t="s">
        <v>68</v>
      </c>
      <c r="B155" s="145" t="s">
        <v>73</v>
      </c>
      <c r="C155" s="146">
        <v>50</v>
      </c>
      <c r="D155" s="164"/>
      <c r="E155" s="12"/>
      <c r="F155" s="158">
        <f t="shared" si="0"/>
        <v>0</v>
      </c>
      <c r="H155" s="75" t="s">
        <v>53</v>
      </c>
      <c r="I155" s="68"/>
      <c r="J155" s="69"/>
      <c r="K155" s="79"/>
      <c r="L155" s="84"/>
      <c r="M155" s="83"/>
      <c r="N155" s="72"/>
    </row>
    <row r="156" spans="1:14" ht="13.5" thickBot="1" x14ac:dyDescent="0.25">
      <c r="A156" s="6"/>
      <c r="B156" s="16"/>
      <c r="C156" s="6"/>
      <c r="D156" s="150"/>
      <c r="E156" s="147"/>
      <c r="F156" s="159">
        <f>SUM(F152:F155)</f>
        <v>0</v>
      </c>
    </row>
    <row r="157" spans="1:14" x14ac:dyDescent="0.2">
      <c r="A157" s="4"/>
      <c r="B157" s="5"/>
      <c r="C157" s="160"/>
      <c r="D157" s="136"/>
      <c r="E157" s="4"/>
      <c r="F157" s="133"/>
    </row>
    <row r="158" spans="1:14" ht="13.5" thickBot="1" x14ac:dyDescent="0.25">
      <c r="A158" s="6"/>
      <c r="B158" s="7" t="s">
        <v>75</v>
      </c>
      <c r="C158" s="137"/>
      <c r="D158" s="161"/>
      <c r="E158" s="162"/>
      <c r="F158" s="148">
        <f>+F156+D144</f>
        <v>265000</v>
      </c>
    </row>
    <row r="163" spans="1:6" ht="13.5" thickBot="1" x14ac:dyDescent="0.25"/>
    <row r="164" spans="1:6" x14ac:dyDescent="0.2">
      <c r="A164" s="152"/>
      <c r="B164" s="153" t="s">
        <v>45</v>
      </c>
      <c r="C164" s="152"/>
      <c r="D164" s="142"/>
      <c r="E164" s="153"/>
      <c r="F164" s="154" t="s">
        <v>76</v>
      </c>
    </row>
    <row r="165" spans="1:6" ht="13.5" thickBot="1" x14ac:dyDescent="0.25">
      <c r="A165" s="6"/>
      <c r="B165" s="7" t="s">
        <v>44</v>
      </c>
      <c r="C165" s="106">
        <v>46997</v>
      </c>
      <c r="D165" s="155">
        <f>((emvi!$B$29-inschrijfstaat!$C$165)/182)*125000</f>
        <v>0</v>
      </c>
      <c r="E165" s="7"/>
      <c r="F165" s="151">
        <f>((emvi!$B$29-inschrijfstaat!$C$165)/182)*100</f>
        <v>0</v>
      </c>
    </row>
  </sheetData>
  <mergeCells count="1">
    <mergeCell ref="I7:L15"/>
  </mergeCells>
  <phoneticPr fontId="2" type="noConversion"/>
  <conditionalFormatting sqref="F12">
    <cfRule type="cellIs" dxfId="28" priority="68" operator="between">
      <formula>1%</formula>
      <formula>3%</formula>
    </cfRule>
  </conditionalFormatting>
  <conditionalFormatting sqref="G35">
    <cfRule type="cellIs" dxfId="27" priority="55" operator="lessThanOrEqual">
      <formula>0.25</formula>
    </cfRule>
  </conditionalFormatting>
  <conditionalFormatting sqref="F14">
    <cfRule type="cellIs" dxfId="26" priority="38" operator="between">
      <formula>1%</formula>
      <formula>3%</formula>
    </cfRule>
  </conditionalFormatting>
  <conditionalFormatting sqref="F16">
    <cfRule type="cellIs" dxfId="25" priority="37" operator="between">
      <formula>1%</formula>
      <formula>3%</formula>
    </cfRule>
  </conditionalFormatting>
  <conditionalFormatting sqref="F18">
    <cfRule type="cellIs" dxfId="24" priority="36" operator="between">
      <formula>1%</formula>
      <formula>3%</formula>
    </cfRule>
  </conditionalFormatting>
  <conditionalFormatting sqref="F20">
    <cfRule type="cellIs" dxfId="23" priority="35" operator="between">
      <formula>1%</formula>
      <formula>3%</formula>
    </cfRule>
  </conditionalFormatting>
  <conditionalFormatting sqref="F22">
    <cfRule type="cellIs" dxfId="22" priority="34" operator="between">
      <formula>1%</formula>
      <formula>3%</formula>
    </cfRule>
  </conditionalFormatting>
  <conditionalFormatting sqref="F24">
    <cfRule type="cellIs" dxfId="21" priority="33" operator="between">
      <formula>1%</formula>
      <formula>3%</formula>
    </cfRule>
  </conditionalFormatting>
  <conditionalFormatting sqref="F26">
    <cfRule type="cellIs" dxfId="20" priority="32" operator="between">
      <formula>1%</formula>
      <formula>3%</formula>
    </cfRule>
  </conditionalFormatting>
  <conditionalFormatting sqref="F28">
    <cfRule type="cellIs" dxfId="19" priority="31" operator="between">
      <formula>1%</formula>
      <formula>3%</formula>
    </cfRule>
  </conditionalFormatting>
  <conditionalFormatting sqref="F30">
    <cfRule type="cellIs" dxfId="18" priority="30" operator="between">
      <formula>1%</formula>
      <formula>3%</formula>
    </cfRule>
  </conditionalFormatting>
  <conditionalFormatting sqref="F32">
    <cfRule type="cellIs" dxfId="17" priority="29" operator="between">
      <formula>1%</formula>
      <formula>3%</formula>
    </cfRule>
  </conditionalFormatting>
  <conditionalFormatting sqref="F34">
    <cfRule type="cellIs" dxfId="16" priority="28" operator="between">
      <formula>1%</formula>
      <formula>3%</formula>
    </cfRule>
  </conditionalFormatting>
  <conditionalFormatting sqref="F82">
    <cfRule type="cellIs" dxfId="15" priority="20" operator="between">
      <formula>3%</formula>
      <formula>9%</formula>
    </cfRule>
  </conditionalFormatting>
  <conditionalFormatting sqref="F106">
    <cfRule type="cellIs" dxfId="14" priority="18" operator="between">
      <formula>6%</formula>
      <formula>18%</formula>
    </cfRule>
  </conditionalFormatting>
  <conditionalFormatting sqref="G83">
    <cfRule type="cellIs" dxfId="13" priority="14" operator="lessThanOrEqual">
      <formula>0.25</formula>
    </cfRule>
  </conditionalFormatting>
  <conditionalFormatting sqref="G107">
    <cfRule type="cellIs" dxfId="12" priority="13" operator="lessThanOrEqual">
      <formula>0.25</formula>
    </cfRule>
  </conditionalFormatting>
  <conditionalFormatting sqref="G131">
    <cfRule type="cellIs" dxfId="11" priority="12" operator="lessThan">
      <formula>0.25</formula>
    </cfRule>
  </conditionalFormatting>
  <conditionalFormatting sqref="F96">
    <cfRule type="cellIs" dxfId="10" priority="11" operator="between">
      <formula>6%</formula>
      <formula>18%</formula>
    </cfRule>
  </conditionalFormatting>
  <conditionalFormatting sqref="F77">
    <cfRule type="cellIs" dxfId="9" priority="10" operator="between">
      <formula>3%</formula>
      <formula>9%</formula>
    </cfRule>
  </conditionalFormatting>
  <conditionalFormatting sqref="F72">
    <cfRule type="cellIs" dxfId="8" priority="9" operator="between">
      <formula>3%</formula>
      <formula>9%</formula>
    </cfRule>
  </conditionalFormatting>
  <conditionalFormatting sqref="F67">
    <cfRule type="cellIs" dxfId="7" priority="8" operator="between">
      <formula>3%</formula>
      <formula>9%</formula>
    </cfRule>
  </conditionalFormatting>
  <conditionalFormatting sqref="F58">
    <cfRule type="cellIs" dxfId="6" priority="7" operator="between">
      <formula>3%</formula>
      <formula>9%</formula>
    </cfRule>
  </conditionalFormatting>
  <conditionalFormatting sqref="F53">
    <cfRule type="cellIs" dxfId="5" priority="6" operator="between">
      <formula>3%</formula>
      <formula>9%</formula>
    </cfRule>
  </conditionalFormatting>
  <conditionalFormatting sqref="F48">
    <cfRule type="cellIs" dxfId="4" priority="5" operator="between">
      <formula>3%</formula>
      <formula>9%</formula>
    </cfRule>
  </conditionalFormatting>
  <conditionalFormatting sqref="F43">
    <cfRule type="cellIs" dxfId="3" priority="4" operator="between">
      <formula>3%</formula>
      <formula>9%</formula>
    </cfRule>
  </conditionalFormatting>
  <conditionalFormatting sqref="F120">
    <cfRule type="cellIs" dxfId="2" priority="3" operator="between">
      <formula>6%</formula>
      <formula>18%</formula>
    </cfRule>
  </conditionalFormatting>
  <conditionalFormatting sqref="F130">
    <cfRule type="cellIs" dxfId="1" priority="2" operator="between">
      <formula>6%</formula>
      <formula>18%</formula>
    </cfRule>
  </conditionalFormatting>
  <conditionalFormatting sqref="G59">
    <cfRule type="cellIs" dxfId="0" priority="1" operator="lessThanOrEqual">
      <formula>0.25</formula>
    </cfRule>
  </conditionalFormatting>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1461E8F7-C155-4A38-BEBA-F6408D2CB9F8}">
          <x14:formula1>
            <xm:f>emvi!$B$3:$B$29</xm:f>
          </x14:formula1>
          <xm:sqref>C165 I152 I154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7C5A3-9772-47F9-985F-59D4AFC143B9}">
  <dimension ref="A1:S464"/>
  <sheetViews>
    <sheetView topLeftCell="A127" zoomScale="85" zoomScaleNormal="85" workbookViewId="0">
      <selection activeCell="D21" sqref="D21"/>
    </sheetView>
  </sheetViews>
  <sheetFormatPr defaultRowHeight="12.75" x14ac:dyDescent="0.2"/>
  <cols>
    <col min="1" max="1" width="9.140625" style="3"/>
    <col min="2" max="2" width="94.5703125" style="3" customWidth="1"/>
    <col min="3" max="3" width="14" style="3" customWidth="1"/>
    <col min="4" max="4" width="16.85546875" style="109" bestFit="1" customWidth="1"/>
    <col min="5" max="5" width="2.42578125" style="109" customWidth="1"/>
    <col min="6" max="6" width="11.5703125" style="109" customWidth="1"/>
    <col min="7" max="7" width="8.28515625" style="109" bestFit="1" customWidth="1"/>
    <col min="8" max="8" width="24.42578125" style="107" customWidth="1"/>
    <col min="9" max="9" width="10" style="107" customWidth="1"/>
    <col min="10" max="10" width="13.85546875" style="107" customWidth="1"/>
    <col min="11" max="11" width="16.7109375" style="107" customWidth="1"/>
    <col min="12" max="12" width="9.140625" style="2"/>
    <col min="13" max="13" width="15.5703125" style="2" bestFit="1" customWidth="1"/>
    <col min="14" max="14" width="14.28515625" style="2" customWidth="1"/>
    <col min="15" max="19" width="9.140625" style="2"/>
    <col min="20" max="16384" width="9.140625" style="3"/>
  </cols>
  <sheetData>
    <row r="1" spans="1:14" x14ac:dyDescent="0.2">
      <c r="A1" s="3" t="s">
        <v>63</v>
      </c>
      <c r="B1" s="3" t="s">
        <v>62</v>
      </c>
      <c r="C1" s="3">
        <f>+inschrijfstaat!C1</f>
        <v>0</v>
      </c>
    </row>
    <row r="3" spans="1:14" x14ac:dyDescent="0.2">
      <c r="A3" s="3" t="str">
        <f>+inschrijfstaat!A3</f>
        <v>bestek</v>
      </c>
      <c r="B3" s="3" t="str">
        <f>+inschrijfstaat!B3</f>
        <v>2023-4010</v>
      </c>
    </row>
    <row r="4" spans="1:14" x14ac:dyDescent="0.2">
      <c r="B4" s="3" t="str">
        <f>+inschrijfstaat!B4</f>
        <v>Inrichting Omgevingsplan Meierijstad</v>
      </c>
    </row>
    <row r="6" spans="1:14" ht="13.5" thickBot="1" x14ac:dyDescent="0.25">
      <c r="B6" s="3">
        <f>+inschrijfstaat!B6</f>
        <v>0</v>
      </c>
    </row>
    <row r="7" spans="1:14" x14ac:dyDescent="0.2">
      <c r="A7" s="87" t="str">
        <f>+inschrijfstaat!A7</f>
        <v>Post</v>
      </c>
      <c r="B7" s="88" t="str">
        <f>+inschrijfstaat!B7</f>
        <v>omschrijving werkzaamheden</v>
      </c>
      <c r="C7" s="119" t="str">
        <f>+inschrijfstaat!C7</f>
        <v>oplevering</v>
      </c>
      <c r="I7" s="109"/>
      <c r="J7" s="109"/>
      <c r="K7" s="109"/>
      <c r="L7" s="3"/>
      <c r="M7" s="3"/>
      <c r="N7" s="3"/>
    </row>
    <row r="8" spans="1:14" x14ac:dyDescent="0.2">
      <c r="A8" s="33"/>
      <c r="B8" s="34">
        <f>+inschrijfstaat!B8</f>
        <v>0</v>
      </c>
      <c r="C8" s="120"/>
    </row>
    <row r="9" spans="1:14" x14ac:dyDescent="0.2">
      <c r="A9" s="30">
        <f>+inschrijfstaat!A9</f>
        <v>1</v>
      </c>
      <c r="B9" s="31" t="str">
        <f>+inschrijfstaat!B9</f>
        <v>werkzaamheden contractjaar 1 per maand</v>
      </c>
      <c r="C9" s="121"/>
      <c r="I9" s="109"/>
      <c r="J9" s="109"/>
      <c r="K9" s="109"/>
      <c r="L9" s="3"/>
      <c r="M9" s="3"/>
      <c r="N9" s="3"/>
    </row>
    <row r="10" spans="1:14" x14ac:dyDescent="0.2">
      <c r="A10" s="33"/>
      <c r="B10" s="34">
        <f>+inschrijfstaat!B10</f>
        <v>0</v>
      </c>
      <c r="C10" s="122"/>
      <c r="I10" s="109"/>
      <c r="J10" s="109"/>
      <c r="K10" s="109"/>
      <c r="L10" s="3"/>
      <c r="M10" s="3"/>
      <c r="N10" s="3"/>
    </row>
    <row r="11" spans="1:14" ht="113.25" customHeight="1" x14ac:dyDescent="0.2">
      <c r="A11" s="22" t="str">
        <f>+inschrijfstaat!A11</f>
        <v>1.1</v>
      </c>
      <c r="B11" s="37">
        <f>+inschrijfstaat!B11</f>
        <v>0</v>
      </c>
      <c r="C11" s="123"/>
      <c r="I11" s="109"/>
      <c r="J11" s="109"/>
      <c r="K11" s="109"/>
      <c r="L11" s="3"/>
      <c r="M11" s="3"/>
      <c r="N11" s="3"/>
    </row>
    <row r="12" spans="1:14" ht="113.25" customHeight="1" x14ac:dyDescent="0.2">
      <c r="A12" s="25"/>
      <c r="B12" s="38">
        <f>+inschrijfstaat!B12</f>
        <v>0</v>
      </c>
      <c r="C12" s="124">
        <f>+inschrijfstaat!C12</f>
        <v>45199</v>
      </c>
      <c r="I12" s="109"/>
      <c r="J12" s="109"/>
      <c r="K12" s="109"/>
      <c r="L12" s="3"/>
      <c r="M12" s="3"/>
      <c r="N12" s="3"/>
    </row>
    <row r="13" spans="1:14" ht="113.25" customHeight="1" x14ac:dyDescent="0.2">
      <c r="A13" s="22" t="str">
        <f>+inschrijfstaat!A13</f>
        <v>1.2</v>
      </c>
      <c r="B13" s="37">
        <f>+inschrijfstaat!B13</f>
        <v>0</v>
      </c>
      <c r="C13" s="125"/>
      <c r="I13" s="109"/>
      <c r="J13" s="109"/>
      <c r="K13" s="109"/>
      <c r="L13" s="3"/>
      <c r="M13" s="3"/>
      <c r="N13" s="3"/>
    </row>
    <row r="14" spans="1:14" ht="113.25" customHeight="1" x14ac:dyDescent="0.2">
      <c r="A14" s="22"/>
      <c r="B14" s="38">
        <f>+inschrijfstaat!B14</f>
        <v>0</v>
      </c>
      <c r="C14" s="126">
        <f>+inschrijfstaat!C14</f>
        <v>45230</v>
      </c>
    </row>
    <row r="15" spans="1:14" ht="113.25" customHeight="1" x14ac:dyDescent="0.2">
      <c r="A15" s="25" t="str">
        <f>+inschrijfstaat!A15</f>
        <v>1.3</v>
      </c>
      <c r="B15" s="37">
        <f>+inschrijfstaat!B15</f>
        <v>0</v>
      </c>
      <c r="C15" s="127">
        <f>+inschrijfstaat!C15</f>
        <v>0</v>
      </c>
    </row>
    <row r="16" spans="1:14" ht="113.25" customHeight="1" x14ac:dyDescent="0.2">
      <c r="A16" s="22"/>
      <c r="B16" s="38">
        <f>+inschrijfstaat!B16</f>
        <v>0</v>
      </c>
      <c r="C16" s="126">
        <f>+inschrijfstaat!C16</f>
        <v>45260</v>
      </c>
    </row>
    <row r="17" spans="1:10" ht="113.25" customHeight="1" x14ac:dyDescent="0.2">
      <c r="A17" s="22" t="str">
        <f>+inschrijfstaat!A17</f>
        <v>1.4</v>
      </c>
      <c r="B17" s="37">
        <f>+inschrijfstaat!B17</f>
        <v>0</v>
      </c>
      <c r="C17" s="125"/>
    </row>
    <row r="18" spans="1:10" ht="113.25" customHeight="1" x14ac:dyDescent="0.2">
      <c r="A18" s="25"/>
      <c r="B18" s="38">
        <f>+inschrijfstaat!B18</f>
        <v>0</v>
      </c>
      <c r="C18" s="124">
        <f>+inschrijfstaat!C18</f>
        <v>45291</v>
      </c>
    </row>
    <row r="19" spans="1:10" ht="113.25" customHeight="1" x14ac:dyDescent="0.2">
      <c r="A19" s="22" t="str">
        <f>+inschrijfstaat!A19</f>
        <v>1.5</v>
      </c>
      <c r="B19" s="37">
        <f>+inschrijfstaat!B19</f>
        <v>0</v>
      </c>
      <c r="C19" s="125">
        <f>+inschrijfstaat!C19</f>
        <v>0</v>
      </c>
    </row>
    <row r="20" spans="1:10" ht="113.25" customHeight="1" x14ac:dyDescent="0.2">
      <c r="A20" s="25">
        <f>+inschrijfstaat!A20</f>
        <v>0</v>
      </c>
      <c r="B20" s="38">
        <f>+inschrijfstaat!B20</f>
        <v>0</v>
      </c>
      <c r="C20" s="124">
        <f>+inschrijfstaat!C20</f>
        <v>45322</v>
      </c>
      <c r="J20" s="109"/>
    </row>
    <row r="21" spans="1:10" ht="113.25" customHeight="1" x14ac:dyDescent="0.2">
      <c r="A21" s="22" t="str">
        <f>+inschrijfstaat!A21</f>
        <v>1.6</v>
      </c>
      <c r="B21" s="37">
        <f>+inschrijfstaat!B21</f>
        <v>0</v>
      </c>
      <c r="C21" s="125">
        <f>+inschrijfstaat!C21</f>
        <v>0</v>
      </c>
    </row>
    <row r="22" spans="1:10" ht="113.25" customHeight="1" x14ac:dyDescent="0.2">
      <c r="A22" s="25"/>
      <c r="B22" s="38">
        <f>+inschrijfstaat!B22</f>
        <v>0</v>
      </c>
      <c r="C22" s="124">
        <f>+inschrijfstaat!C22</f>
        <v>45351</v>
      </c>
    </row>
    <row r="23" spans="1:10" ht="113.25" customHeight="1" x14ac:dyDescent="0.2">
      <c r="A23" s="22" t="str">
        <f>+inschrijfstaat!A23</f>
        <v>1.7</v>
      </c>
      <c r="B23" s="37">
        <f>+inschrijfstaat!B23</f>
        <v>0</v>
      </c>
      <c r="C23" s="125"/>
    </row>
    <row r="24" spans="1:10" ht="113.25" customHeight="1" x14ac:dyDescent="0.2">
      <c r="A24" s="25"/>
      <c r="B24" s="38">
        <f>+inschrijfstaat!B24</f>
        <v>0</v>
      </c>
      <c r="C24" s="124">
        <f>+inschrijfstaat!C24</f>
        <v>45382</v>
      </c>
    </row>
    <row r="25" spans="1:10" ht="113.25" customHeight="1" x14ac:dyDescent="0.2">
      <c r="A25" s="22" t="str">
        <f>+inschrijfstaat!A25</f>
        <v>1.8</v>
      </c>
      <c r="B25" s="37">
        <f>+inschrijfstaat!B25</f>
        <v>0</v>
      </c>
      <c r="C25" s="125">
        <f>+inschrijfstaat!C25</f>
        <v>0</v>
      </c>
    </row>
    <row r="26" spans="1:10" ht="113.25" customHeight="1" x14ac:dyDescent="0.2">
      <c r="A26" s="25"/>
      <c r="B26" s="38">
        <f>+inschrijfstaat!B26</f>
        <v>0</v>
      </c>
      <c r="C26" s="124">
        <f>+inschrijfstaat!C26</f>
        <v>45412</v>
      </c>
    </row>
    <row r="27" spans="1:10" ht="113.25" customHeight="1" x14ac:dyDescent="0.2">
      <c r="A27" s="22" t="str">
        <f>+inschrijfstaat!A27</f>
        <v>1.9</v>
      </c>
      <c r="B27" s="37">
        <f>+inschrijfstaat!B27</f>
        <v>0</v>
      </c>
      <c r="C27" s="125">
        <f>+inschrijfstaat!C27</f>
        <v>0</v>
      </c>
    </row>
    <row r="28" spans="1:10" ht="113.25" customHeight="1" x14ac:dyDescent="0.2">
      <c r="A28" s="25"/>
      <c r="B28" s="38">
        <f>+inschrijfstaat!B28</f>
        <v>0</v>
      </c>
      <c r="C28" s="124">
        <f>+inschrijfstaat!C28</f>
        <v>45443</v>
      </c>
    </row>
    <row r="29" spans="1:10" ht="113.25" customHeight="1" x14ac:dyDescent="0.2">
      <c r="A29" s="22" t="str">
        <f>+inschrijfstaat!A29</f>
        <v>1.10</v>
      </c>
      <c r="B29" s="37">
        <f>+inschrijfstaat!B29</f>
        <v>0</v>
      </c>
      <c r="C29" s="125"/>
    </row>
    <row r="30" spans="1:10" ht="113.25" customHeight="1" x14ac:dyDescent="0.2">
      <c r="A30" s="25"/>
      <c r="B30" s="38">
        <f>+inschrijfstaat!B30</f>
        <v>0</v>
      </c>
      <c r="C30" s="124">
        <f>+inschrijfstaat!C30</f>
        <v>45473</v>
      </c>
    </row>
    <row r="31" spans="1:10" ht="113.25" customHeight="1" x14ac:dyDescent="0.2">
      <c r="A31" s="22" t="str">
        <f>+inschrijfstaat!A31</f>
        <v>1.11</v>
      </c>
      <c r="B31" s="37">
        <f>+inschrijfstaat!B31</f>
        <v>0</v>
      </c>
      <c r="C31" s="125"/>
    </row>
    <row r="32" spans="1:10" ht="113.25" customHeight="1" x14ac:dyDescent="0.2">
      <c r="A32" s="25"/>
      <c r="B32" s="38">
        <f>+inschrijfstaat!B32</f>
        <v>0</v>
      </c>
      <c r="C32" s="124">
        <f>+inschrijfstaat!C32</f>
        <v>45504</v>
      </c>
    </row>
    <row r="33" spans="1:3" ht="113.25" customHeight="1" x14ac:dyDescent="0.2">
      <c r="A33" s="22">
        <f>+inschrijfstaat!A33</f>
        <v>1.1200000000000001</v>
      </c>
      <c r="B33" s="37">
        <f>+inschrijfstaat!B33</f>
        <v>0</v>
      </c>
      <c r="C33" s="125"/>
    </row>
    <row r="34" spans="1:3" ht="113.25" customHeight="1" thickBot="1" x14ac:dyDescent="0.25">
      <c r="A34" s="22"/>
      <c r="B34" s="39">
        <f>+inschrijfstaat!B34</f>
        <v>0</v>
      </c>
      <c r="C34" s="126">
        <f>+inschrijfstaat!C34</f>
        <v>45535</v>
      </c>
    </row>
    <row r="35" spans="1:3" x14ac:dyDescent="0.2">
      <c r="A35" s="19"/>
      <c r="B35" s="36">
        <f>+inschrijfstaat!B35</f>
        <v>0</v>
      </c>
      <c r="C35" s="128" t="str">
        <f>+inschrijfstaat!C35</f>
        <v>totaal jaar 1</v>
      </c>
    </row>
    <row r="36" spans="1:3" x14ac:dyDescent="0.2">
      <c r="A36" s="20"/>
      <c r="B36" s="40">
        <f>+inschrijfstaat!B36</f>
        <v>0</v>
      </c>
      <c r="C36" s="129">
        <f>+inschrijfstaat!C36</f>
        <v>0</v>
      </c>
    </row>
    <row r="37" spans="1:3" x14ac:dyDescent="0.2">
      <c r="A37" s="30">
        <f>+inschrijfstaat!A37</f>
        <v>2</v>
      </c>
      <c r="B37" s="41" t="str">
        <f>+inschrijfstaat!B37</f>
        <v>werkzaamheden contractjaar 2 per kwartaal</v>
      </c>
      <c r="C37" s="121">
        <f>+inschrijfstaat!C37</f>
        <v>0</v>
      </c>
    </row>
    <row r="38" spans="1:3" x14ac:dyDescent="0.2">
      <c r="A38" s="33">
        <f>+inschrijfstaat!A38</f>
        <v>0</v>
      </c>
      <c r="B38" s="42">
        <f>+inschrijfstaat!B38</f>
        <v>0</v>
      </c>
      <c r="C38" s="122">
        <f>+inschrijfstaat!C38</f>
        <v>0</v>
      </c>
    </row>
    <row r="39" spans="1:3" ht="74.25" customHeight="1" x14ac:dyDescent="0.2">
      <c r="A39" s="22" t="str">
        <f>+inschrijfstaat!A39</f>
        <v>2.1</v>
      </c>
      <c r="B39" s="43">
        <f>+inschrijfstaat!B39</f>
        <v>0</v>
      </c>
      <c r="C39" s="125"/>
    </row>
    <row r="40" spans="1:3" ht="74.25" customHeight="1" x14ac:dyDescent="0.2">
      <c r="A40" s="22"/>
      <c r="B40" s="43">
        <f>+inschrijfstaat!B40</f>
        <v>0</v>
      </c>
      <c r="C40" s="125"/>
    </row>
    <row r="41" spans="1:3" ht="74.25" customHeight="1" x14ac:dyDescent="0.2">
      <c r="A41" s="22"/>
      <c r="B41" s="43">
        <f>+inschrijfstaat!B41</f>
        <v>0</v>
      </c>
      <c r="C41" s="125"/>
    </row>
    <row r="42" spans="1:3" ht="74.25" customHeight="1" x14ac:dyDescent="0.2">
      <c r="A42" s="22"/>
      <c r="B42" s="43">
        <f>+inschrijfstaat!B42</f>
        <v>0</v>
      </c>
      <c r="C42" s="125"/>
    </row>
    <row r="43" spans="1:3" ht="74.25" customHeight="1" x14ac:dyDescent="0.2">
      <c r="A43" s="25"/>
      <c r="B43" s="52">
        <f>+inschrijfstaat!B43</f>
        <v>0</v>
      </c>
      <c r="C43" s="124">
        <f>+inschrijfstaat!C43</f>
        <v>45626</v>
      </c>
    </row>
    <row r="44" spans="1:3" ht="74.25" customHeight="1" x14ac:dyDescent="0.2">
      <c r="A44" s="22" t="str">
        <f>+inschrijfstaat!A44</f>
        <v>2.2</v>
      </c>
      <c r="B44" s="43">
        <f>+inschrijfstaat!B44</f>
        <v>0</v>
      </c>
      <c r="C44" s="125"/>
    </row>
    <row r="45" spans="1:3" ht="74.25" customHeight="1" x14ac:dyDescent="0.2">
      <c r="A45" s="22"/>
      <c r="B45" s="43">
        <f>+inschrijfstaat!B45</f>
        <v>0</v>
      </c>
      <c r="C45" s="125"/>
    </row>
    <row r="46" spans="1:3" ht="74.25" customHeight="1" x14ac:dyDescent="0.2">
      <c r="A46" s="22"/>
      <c r="B46" s="43">
        <f>+inschrijfstaat!B46</f>
        <v>0</v>
      </c>
      <c r="C46" s="125"/>
    </row>
    <row r="47" spans="1:3" ht="74.25" customHeight="1" x14ac:dyDescent="0.2">
      <c r="A47" s="22"/>
      <c r="B47" s="43">
        <f>+inschrijfstaat!B47</f>
        <v>0</v>
      </c>
      <c r="C47" s="125"/>
    </row>
    <row r="48" spans="1:3" ht="74.25" customHeight="1" x14ac:dyDescent="0.2">
      <c r="A48" s="25"/>
      <c r="B48" s="52">
        <f>+inschrijfstaat!B48</f>
        <v>0</v>
      </c>
      <c r="C48" s="124">
        <f>+inschrijfstaat!C48</f>
        <v>45716</v>
      </c>
    </row>
    <row r="49" spans="1:3" ht="74.25" customHeight="1" x14ac:dyDescent="0.2">
      <c r="A49" s="22" t="str">
        <f>+inschrijfstaat!A49</f>
        <v>2.3</v>
      </c>
      <c r="B49" s="43">
        <f>+inschrijfstaat!B49</f>
        <v>0</v>
      </c>
      <c r="C49" s="125">
        <f>+inschrijfstaat!C49</f>
        <v>0</v>
      </c>
    </row>
    <row r="50" spans="1:3" ht="74.25" customHeight="1" x14ac:dyDescent="0.2">
      <c r="A50" s="22"/>
      <c r="B50" s="43">
        <f>+inschrijfstaat!B50</f>
        <v>0</v>
      </c>
      <c r="C50" s="125">
        <f>+inschrijfstaat!C50</f>
        <v>0</v>
      </c>
    </row>
    <row r="51" spans="1:3" ht="74.25" customHeight="1" x14ac:dyDescent="0.2">
      <c r="A51" s="22"/>
      <c r="B51" s="43">
        <f>+inschrijfstaat!B51</f>
        <v>0</v>
      </c>
      <c r="C51" s="125">
        <f>+inschrijfstaat!C51</f>
        <v>0</v>
      </c>
    </row>
    <row r="52" spans="1:3" ht="74.25" customHeight="1" x14ac:dyDescent="0.2">
      <c r="A52" s="22"/>
      <c r="B52" s="43">
        <f>+inschrijfstaat!B52</f>
        <v>0</v>
      </c>
      <c r="C52" s="125">
        <f>+inschrijfstaat!C52</f>
        <v>0</v>
      </c>
    </row>
    <row r="53" spans="1:3" ht="74.25" customHeight="1" x14ac:dyDescent="0.2">
      <c r="A53" s="25"/>
      <c r="B53" s="52">
        <f>+inschrijfstaat!B53</f>
        <v>0</v>
      </c>
      <c r="C53" s="124">
        <f>+inschrijfstaat!C53</f>
        <v>45808</v>
      </c>
    </row>
    <row r="54" spans="1:3" ht="74.25" customHeight="1" x14ac:dyDescent="0.2">
      <c r="A54" s="22" t="str">
        <f>+inschrijfstaat!A54</f>
        <v>2.4</v>
      </c>
      <c r="B54" s="43">
        <f>+inschrijfstaat!B54</f>
        <v>0</v>
      </c>
      <c r="C54" s="125">
        <f>+inschrijfstaat!C54</f>
        <v>0</v>
      </c>
    </row>
    <row r="55" spans="1:3" ht="74.25" customHeight="1" x14ac:dyDescent="0.2">
      <c r="A55" s="22"/>
      <c r="B55" s="43">
        <f>+inschrijfstaat!B55</f>
        <v>0</v>
      </c>
      <c r="C55" s="125">
        <f>+inschrijfstaat!C55</f>
        <v>0</v>
      </c>
    </row>
    <row r="56" spans="1:3" ht="74.25" customHeight="1" x14ac:dyDescent="0.2">
      <c r="A56" s="22"/>
      <c r="B56" s="43">
        <f>+inschrijfstaat!B56</f>
        <v>0</v>
      </c>
      <c r="C56" s="125">
        <f>+inschrijfstaat!C56</f>
        <v>0</v>
      </c>
    </row>
    <row r="57" spans="1:3" ht="74.25" customHeight="1" x14ac:dyDescent="0.2">
      <c r="A57" s="22"/>
      <c r="B57" s="43">
        <f>+inschrijfstaat!B57</f>
        <v>0</v>
      </c>
      <c r="C57" s="125">
        <f>+inschrijfstaat!C57</f>
        <v>0</v>
      </c>
    </row>
    <row r="58" spans="1:3" ht="74.25" customHeight="1" thickBot="1" x14ac:dyDescent="0.25">
      <c r="A58" s="23"/>
      <c r="B58" s="44">
        <f>+inschrijfstaat!B58</f>
        <v>0</v>
      </c>
      <c r="C58" s="130">
        <f>+inschrijfstaat!C58</f>
        <v>45900</v>
      </c>
    </row>
    <row r="59" spans="1:3" x14ac:dyDescent="0.2">
      <c r="A59" s="19"/>
      <c r="B59" s="45">
        <f>+inschrijfstaat!B59</f>
        <v>0</v>
      </c>
      <c r="C59" s="128" t="str">
        <f>+inschrijfstaat!C59</f>
        <v>totaal jaar 2</v>
      </c>
    </row>
    <row r="60" spans="1:3" x14ac:dyDescent="0.2">
      <c r="A60" s="20"/>
      <c r="B60" s="40">
        <f>+inschrijfstaat!B60</f>
        <v>0</v>
      </c>
      <c r="C60" s="129">
        <f>+inschrijfstaat!C60</f>
        <v>0</v>
      </c>
    </row>
    <row r="61" spans="1:3" x14ac:dyDescent="0.2">
      <c r="A61" s="30">
        <f>+inschrijfstaat!A61</f>
        <v>3</v>
      </c>
      <c r="B61" s="41" t="str">
        <f>+inschrijfstaat!B61</f>
        <v>werkzaamheden contractjaar 3 per kwartaal</v>
      </c>
      <c r="C61" s="121">
        <f>+inschrijfstaat!C61</f>
        <v>0</v>
      </c>
    </row>
    <row r="62" spans="1:3" x14ac:dyDescent="0.2">
      <c r="A62" s="33"/>
      <c r="B62" s="42">
        <f>+inschrijfstaat!B62</f>
        <v>0</v>
      </c>
      <c r="C62" s="122">
        <f>+inschrijfstaat!C62</f>
        <v>0</v>
      </c>
    </row>
    <row r="63" spans="1:3" ht="74.25" customHeight="1" x14ac:dyDescent="0.2">
      <c r="A63" s="22" t="str">
        <f>+inschrijfstaat!A63</f>
        <v>3.1</v>
      </c>
      <c r="B63" s="43">
        <f>+inschrijfstaat!B63</f>
        <v>0</v>
      </c>
      <c r="C63" s="125"/>
    </row>
    <row r="64" spans="1:3" ht="74.25" customHeight="1" x14ac:dyDescent="0.2">
      <c r="A64" s="22"/>
      <c r="B64" s="43">
        <f>+inschrijfstaat!B64</f>
        <v>0</v>
      </c>
      <c r="C64" s="125"/>
    </row>
    <row r="65" spans="1:3" ht="74.25" customHeight="1" x14ac:dyDescent="0.2">
      <c r="A65" s="22"/>
      <c r="B65" s="43">
        <f>+inschrijfstaat!B65</f>
        <v>0</v>
      </c>
      <c r="C65" s="125"/>
    </row>
    <row r="66" spans="1:3" ht="74.25" customHeight="1" x14ac:dyDescent="0.2">
      <c r="A66" s="22"/>
      <c r="B66" s="43">
        <f>+inschrijfstaat!B66</f>
        <v>0</v>
      </c>
      <c r="C66" s="125"/>
    </row>
    <row r="67" spans="1:3" ht="74.25" customHeight="1" x14ac:dyDescent="0.2">
      <c r="A67" s="25"/>
      <c r="B67" s="52">
        <f>+inschrijfstaat!B67</f>
        <v>0</v>
      </c>
      <c r="C67" s="124">
        <f>+inschrijfstaat!C67</f>
        <v>45991</v>
      </c>
    </row>
    <row r="68" spans="1:3" ht="74.25" customHeight="1" x14ac:dyDescent="0.2">
      <c r="A68" s="22" t="str">
        <f>+inschrijfstaat!A68</f>
        <v>3.2</v>
      </c>
      <c r="B68" s="43">
        <f>+inschrijfstaat!B68</f>
        <v>0</v>
      </c>
      <c r="C68" s="125">
        <f>+inschrijfstaat!C68</f>
        <v>0</v>
      </c>
    </row>
    <row r="69" spans="1:3" ht="74.25" customHeight="1" x14ac:dyDescent="0.2">
      <c r="A69" s="22"/>
      <c r="B69" s="43">
        <f>+inschrijfstaat!B69</f>
        <v>0</v>
      </c>
      <c r="C69" s="125">
        <f>+inschrijfstaat!C69</f>
        <v>0</v>
      </c>
    </row>
    <row r="70" spans="1:3" ht="74.25" customHeight="1" x14ac:dyDescent="0.2">
      <c r="A70" s="22"/>
      <c r="B70" s="43">
        <f>+inschrijfstaat!B70</f>
        <v>0</v>
      </c>
      <c r="C70" s="125">
        <f>+inschrijfstaat!C70</f>
        <v>0</v>
      </c>
    </row>
    <row r="71" spans="1:3" ht="74.25" customHeight="1" x14ac:dyDescent="0.2">
      <c r="A71" s="22"/>
      <c r="B71" s="43">
        <f>+inschrijfstaat!B71</f>
        <v>0</v>
      </c>
      <c r="C71" s="125">
        <f>+inschrijfstaat!C71</f>
        <v>0</v>
      </c>
    </row>
    <row r="72" spans="1:3" ht="74.25" customHeight="1" x14ac:dyDescent="0.2">
      <c r="A72" s="25"/>
      <c r="B72" s="52">
        <f>+inschrijfstaat!B72</f>
        <v>0</v>
      </c>
      <c r="C72" s="124">
        <f>+inschrijfstaat!C72</f>
        <v>46081</v>
      </c>
    </row>
    <row r="73" spans="1:3" ht="74.25" customHeight="1" x14ac:dyDescent="0.2">
      <c r="A73" s="22" t="str">
        <f>+inschrijfstaat!A73</f>
        <v>3.3</v>
      </c>
      <c r="B73" s="43">
        <f>+inschrijfstaat!B73</f>
        <v>0</v>
      </c>
      <c r="C73" s="125"/>
    </row>
    <row r="74" spans="1:3" ht="74.25" customHeight="1" x14ac:dyDescent="0.2">
      <c r="A74" s="22"/>
      <c r="B74" s="43">
        <f>+inschrijfstaat!B74</f>
        <v>0</v>
      </c>
      <c r="C74" s="125"/>
    </row>
    <row r="75" spans="1:3" ht="74.25" customHeight="1" x14ac:dyDescent="0.2">
      <c r="A75" s="22"/>
      <c r="B75" s="43">
        <f>+inschrijfstaat!B75</f>
        <v>0</v>
      </c>
      <c r="C75" s="125"/>
    </row>
    <row r="76" spans="1:3" ht="74.25" customHeight="1" x14ac:dyDescent="0.2">
      <c r="A76" s="22"/>
      <c r="B76" s="43">
        <f>+inschrijfstaat!B76</f>
        <v>0</v>
      </c>
      <c r="C76" s="125"/>
    </row>
    <row r="77" spans="1:3" ht="74.25" customHeight="1" x14ac:dyDescent="0.2">
      <c r="A77" s="25"/>
      <c r="B77" s="52">
        <f>+inschrijfstaat!B77</f>
        <v>0</v>
      </c>
      <c r="C77" s="124">
        <f>+inschrijfstaat!C77</f>
        <v>46173</v>
      </c>
    </row>
    <row r="78" spans="1:3" ht="74.25" customHeight="1" x14ac:dyDescent="0.2">
      <c r="A78" s="22" t="str">
        <f>+inschrijfstaat!A78</f>
        <v>3.4</v>
      </c>
      <c r="B78" s="43">
        <f>+inschrijfstaat!B78</f>
        <v>0</v>
      </c>
      <c r="C78" s="125"/>
    </row>
    <row r="79" spans="1:3" ht="74.25" customHeight="1" x14ac:dyDescent="0.2">
      <c r="A79" s="22"/>
      <c r="B79" s="43">
        <f>+inschrijfstaat!B79</f>
        <v>0</v>
      </c>
      <c r="C79" s="125"/>
    </row>
    <row r="80" spans="1:3" ht="74.25" customHeight="1" x14ac:dyDescent="0.2">
      <c r="A80" s="22"/>
      <c r="B80" s="43">
        <f>+inschrijfstaat!B80</f>
        <v>0</v>
      </c>
      <c r="C80" s="125"/>
    </row>
    <row r="81" spans="1:3" ht="74.25" customHeight="1" x14ac:dyDescent="0.2">
      <c r="A81" s="22"/>
      <c r="B81" s="43">
        <f>+inschrijfstaat!B81</f>
        <v>0</v>
      </c>
      <c r="C81" s="125"/>
    </row>
    <row r="82" spans="1:3" ht="74.25" customHeight="1" thickBot="1" x14ac:dyDescent="0.25">
      <c r="A82" s="23"/>
      <c r="B82" s="44">
        <f>+inschrijfstaat!B82</f>
        <v>0</v>
      </c>
      <c r="C82" s="130">
        <f>+inschrijfstaat!C82</f>
        <v>46265</v>
      </c>
    </row>
    <row r="83" spans="1:3" x14ac:dyDescent="0.2">
      <c r="A83" s="19"/>
      <c r="B83" s="45">
        <f>+inschrijfstaat!B83</f>
        <v>0</v>
      </c>
      <c r="C83" s="128" t="str">
        <f>+inschrijfstaat!C83</f>
        <v>totaal jaar 3</v>
      </c>
    </row>
    <row r="84" spans="1:3" x14ac:dyDescent="0.2">
      <c r="A84" s="20"/>
      <c r="B84" s="40">
        <f>+inschrijfstaat!B84</f>
        <v>0</v>
      </c>
      <c r="C84" s="129"/>
    </row>
    <row r="85" spans="1:3" x14ac:dyDescent="0.2">
      <c r="A85" s="30">
        <f>+inschrijfstaat!A85</f>
        <v>4</v>
      </c>
      <c r="B85" s="41" t="str">
        <f>+inschrijfstaat!B85</f>
        <v>werkzaamheden contractjaar 4 per halfjaar</v>
      </c>
      <c r="C85" s="121"/>
    </row>
    <row r="86" spans="1:3" x14ac:dyDescent="0.2">
      <c r="A86" s="33"/>
      <c r="B86" s="42">
        <f>+inschrijfstaat!B86</f>
        <v>0</v>
      </c>
      <c r="C86" s="122"/>
    </row>
    <row r="87" spans="1:3" ht="74.25" customHeight="1" x14ac:dyDescent="0.2">
      <c r="A87" s="22" t="str">
        <f>+inschrijfstaat!A87</f>
        <v>4.1</v>
      </c>
      <c r="B87" s="43">
        <f>+inschrijfstaat!B87</f>
        <v>0</v>
      </c>
      <c r="C87" s="125"/>
    </row>
    <row r="88" spans="1:3" ht="74.25" customHeight="1" x14ac:dyDescent="0.2">
      <c r="A88" s="22"/>
      <c r="B88" s="43">
        <f>+inschrijfstaat!B88</f>
        <v>0</v>
      </c>
      <c r="C88" s="125"/>
    </row>
    <row r="89" spans="1:3" ht="74.25" customHeight="1" x14ac:dyDescent="0.2">
      <c r="A89" s="22"/>
      <c r="B89" s="43">
        <f>+inschrijfstaat!B89</f>
        <v>0</v>
      </c>
      <c r="C89" s="125"/>
    </row>
    <row r="90" spans="1:3" ht="74.25" customHeight="1" x14ac:dyDescent="0.2">
      <c r="A90" s="22"/>
      <c r="B90" s="43">
        <f>+inschrijfstaat!B90</f>
        <v>0</v>
      </c>
      <c r="C90" s="125"/>
    </row>
    <row r="91" spans="1:3" ht="74.25" customHeight="1" x14ac:dyDescent="0.2">
      <c r="A91" s="22"/>
      <c r="B91" s="43">
        <f>+inschrijfstaat!B91</f>
        <v>0</v>
      </c>
      <c r="C91" s="126"/>
    </row>
    <row r="92" spans="1:3" ht="74.25" customHeight="1" x14ac:dyDescent="0.2">
      <c r="A92" s="22"/>
      <c r="B92" s="43">
        <f>+inschrijfstaat!B92</f>
        <v>0</v>
      </c>
      <c r="C92" s="125"/>
    </row>
    <row r="93" spans="1:3" ht="74.25" customHeight="1" x14ac:dyDescent="0.2">
      <c r="A93" s="22"/>
      <c r="B93" s="43">
        <f>+inschrijfstaat!B93</f>
        <v>0</v>
      </c>
      <c r="C93" s="125"/>
    </row>
    <row r="94" spans="1:3" ht="74.25" customHeight="1" x14ac:dyDescent="0.2">
      <c r="A94" s="22"/>
      <c r="B94" s="43">
        <f>+inschrijfstaat!B94</f>
        <v>0</v>
      </c>
      <c r="C94" s="125"/>
    </row>
    <row r="95" spans="1:3" ht="74.25" customHeight="1" x14ac:dyDescent="0.2">
      <c r="A95" s="22"/>
      <c r="B95" s="43">
        <f>+inschrijfstaat!B95</f>
        <v>0</v>
      </c>
      <c r="C95" s="125"/>
    </row>
    <row r="96" spans="1:3" ht="74.25" customHeight="1" x14ac:dyDescent="0.2">
      <c r="A96" s="25"/>
      <c r="B96" s="52">
        <f>+inschrijfstaat!B96</f>
        <v>0</v>
      </c>
      <c r="C96" s="124">
        <f>+inschrijfstaat!C96</f>
        <v>46446</v>
      </c>
    </row>
    <row r="97" spans="1:3" ht="74.25" customHeight="1" x14ac:dyDescent="0.2">
      <c r="A97" s="22" t="str">
        <f>+inschrijfstaat!A97</f>
        <v>4.2</v>
      </c>
      <c r="B97" s="43">
        <f>+inschrijfstaat!B97</f>
        <v>0</v>
      </c>
      <c r="C97" s="125"/>
    </row>
    <row r="98" spans="1:3" ht="74.25" customHeight="1" x14ac:dyDescent="0.2">
      <c r="A98" s="22"/>
      <c r="B98" s="43">
        <f>+inschrijfstaat!B98</f>
        <v>0</v>
      </c>
      <c r="C98" s="125"/>
    </row>
    <row r="99" spans="1:3" ht="74.25" customHeight="1" x14ac:dyDescent="0.2">
      <c r="A99" s="22"/>
      <c r="B99" s="43">
        <f>+inschrijfstaat!B99</f>
        <v>0</v>
      </c>
      <c r="C99" s="125"/>
    </row>
    <row r="100" spans="1:3" ht="74.25" customHeight="1" x14ac:dyDescent="0.2">
      <c r="A100" s="22"/>
      <c r="B100" s="43">
        <f>+inschrijfstaat!B100</f>
        <v>0</v>
      </c>
      <c r="C100" s="125"/>
    </row>
    <row r="101" spans="1:3" ht="74.25" customHeight="1" x14ac:dyDescent="0.2">
      <c r="A101" s="22"/>
      <c r="B101" s="43">
        <f>+inschrijfstaat!B101</f>
        <v>0</v>
      </c>
      <c r="C101" s="126"/>
    </row>
    <row r="102" spans="1:3" ht="74.25" customHeight="1" x14ac:dyDescent="0.2">
      <c r="A102" s="22"/>
      <c r="B102" s="43">
        <f>+inschrijfstaat!B102</f>
        <v>0</v>
      </c>
      <c r="C102" s="125"/>
    </row>
    <row r="103" spans="1:3" ht="74.25" customHeight="1" x14ac:dyDescent="0.2">
      <c r="A103" s="22"/>
      <c r="B103" s="43">
        <f>+inschrijfstaat!B103</f>
        <v>0</v>
      </c>
      <c r="C103" s="125"/>
    </row>
    <row r="104" spans="1:3" ht="74.25" customHeight="1" x14ac:dyDescent="0.2">
      <c r="A104" s="22"/>
      <c r="B104" s="43">
        <f>+inschrijfstaat!B104</f>
        <v>0</v>
      </c>
      <c r="C104" s="125"/>
    </row>
    <row r="105" spans="1:3" ht="74.25" customHeight="1" x14ac:dyDescent="0.2">
      <c r="A105" s="22"/>
      <c r="B105" s="43">
        <f>+inschrijfstaat!B105</f>
        <v>0</v>
      </c>
      <c r="C105" s="125"/>
    </row>
    <row r="106" spans="1:3" ht="74.25" customHeight="1" thickBot="1" x14ac:dyDescent="0.25">
      <c r="A106" s="23"/>
      <c r="B106" s="44">
        <f>+inschrijfstaat!B106</f>
        <v>0</v>
      </c>
      <c r="C106" s="130">
        <f>+inschrijfstaat!C106</f>
        <v>46630</v>
      </c>
    </row>
    <row r="107" spans="1:3" x14ac:dyDescent="0.2">
      <c r="A107" s="19">
        <f>+inschrijfstaat!A107</f>
        <v>0</v>
      </c>
      <c r="B107" s="45">
        <f>+inschrijfstaat!B107</f>
        <v>0</v>
      </c>
      <c r="C107" s="128"/>
    </row>
    <row r="108" spans="1:3" x14ac:dyDescent="0.2">
      <c r="A108" s="20">
        <f>+inschrijfstaat!A108</f>
        <v>0</v>
      </c>
      <c r="B108" s="40">
        <f>+inschrijfstaat!B108</f>
        <v>0</v>
      </c>
      <c r="C108" s="129"/>
    </row>
    <row r="109" spans="1:3" x14ac:dyDescent="0.2">
      <c r="A109" s="30">
        <f>+inschrijfstaat!A109</f>
        <v>5</v>
      </c>
      <c r="B109" s="41" t="str">
        <f>+inschrijfstaat!B109</f>
        <v>werkzaamheden contractjaar 5 per halfjaar</v>
      </c>
      <c r="C109" s="121"/>
    </row>
    <row r="110" spans="1:3" x14ac:dyDescent="0.2">
      <c r="A110" s="33">
        <f>+inschrijfstaat!A110</f>
        <v>0</v>
      </c>
      <c r="B110" s="42">
        <f>+inschrijfstaat!B110</f>
        <v>0</v>
      </c>
      <c r="C110" s="122"/>
    </row>
    <row r="111" spans="1:3" ht="74.25" customHeight="1" x14ac:dyDescent="0.2">
      <c r="A111" s="22" t="str">
        <f>+inschrijfstaat!A111</f>
        <v>5.1</v>
      </c>
      <c r="B111" s="43">
        <f>+inschrijfstaat!B111</f>
        <v>0</v>
      </c>
      <c r="C111" s="125"/>
    </row>
    <row r="112" spans="1:3" ht="74.25" customHeight="1" x14ac:dyDescent="0.2">
      <c r="A112" s="22"/>
      <c r="B112" s="43">
        <f>+inschrijfstaat!B112</f>
        <v>0</v>
      </c>
      <c r="C112" s="125"/>
    </row>
    <row r="113" spans="1:3" ht="74.25" customHeight="1" x14ac:dyDescent="0.2">
      <c r="A113" s="22"/>
      <c r="B113" s="43">
        <f>+inschrijfstaat!B113</f>
        <v>0</v>
      </c>
      <c r="C113" s="125"/>
    </row>
    <row r="114" spans="1:3" ht="74.25" customHeight="1" x14ac:dyDescent="0.2">
      <c r="A114" s="22"/>
      <c r="B114" s="43">
        <f>+inschrijfstaat!B114</f>
        <v>0</v>
      </c>
      <c r="C114" s="125"/>
    </row>
    <row r="115" spans="1:3" ht="74.25" customHeight="1" x14ac:dyDescent="0.2">
      <c r="A115" s="22"/>
      <c r="B115" s="43">
        <f>+inschrijfstaat!B115</f>
        <v>0</v>
      </c>
      <c r="C115" s="125"/>
    </row>
    <row r="116" spans="1:3" ht="74.25" customHeight="1" x14ac:dyDescent="0.2">
      <c r="A116" s="22"/>
      <c r="B116" s="43">
        <f>+inschrijfstaat!B116</f>
        <v>0</v>
      </c>
      <c r="C116" s="125"/>
    </row>
    <row r="117" spans="1:3" ht="74.25" customHeight="1" x14ac:dyDescent="0.2">
      <c r="A117" s="22"/>
      <c r="B117" s="43">
        <f>+inschrijfstaat!B117</f>
        <v>0</v>
      </c>
      <c r="C117" s="125"/>
    </row>
    <row r="118" spans="1:3" ht="74.25" customHeight="1" x14ac:dyDescent="0.2">
      <c r="A118" s="22"/>
      <c r="B118" s="43">
        <f>+inschrijfstaat!B118</f>
        <v>0</v>
      </c>
      <c r="C118" s="125"/>
    </row>
    <row r="119" spans="1:3" ht="74.25" customHeight="1" x14ac:dyDescent="0.2">
      <c r="A119" s="22"/>
      <c r="B119" s="43">
        <f>+inschrijfstaat!B119</f>
        <v>0</v>
      </c>
      <c r="C119" s="125"/>
    </row>
    <row r="120" spans="1:3" ht="74.25" customHeight="1" x14ac:dyDescent="0.2">
      <c r="A120" s="25"/>
      <c r="B120" s="52">
        <f>+inschrijfstaat!B120</f>
        <v>0</v>
      </c>
      <c r="C120" s="124">
        <f>+inschrijfstaat!C120</f>
        <v>46812</v>
      </c>
    </row>
    <row r="121" spans="1:3" ht="74.25" customHeight="1" x14ac:dyDescent="0.2">
      <c r="A121" s="22" t="str">
        <f>+inschrijfstaat!A121</f>
        <v>5.2</v>
      </c>
      <c r="B121" s="43">
        <f>+inschrijfstaat!B121</f>
        <v>0</v>
      </c>
      <c r="C121" s="125"/>
    </row>
    <row r="122" spans="1:3" ht="74.25" customHeight="1" x14ac:dyDescent="0.2">
      <c r="A122" s="22"/>
      <c r="B122" s="43">
        <f>+inschrijfstaat!B122</f>
        <v>0</v>
      </c>
      <c r="C122" s="125"/>
    </row>
    <row r="123" spans="1:3" ht="74.25" customHeight="1" x14ac:dyDescent="0.2">
      <c r="A123" s="22"/>
      <c r="B123" s="43">
        <f>+inschrijfstaat!B123</f>
        <v>0</v>
      </c>
      <c r="C123" s="125"/>
    </row>
    <row r="124" spans="1:3" ht="74.25" customHeight="1" x14ac:dyDescent="0.2">
      <c r="A124" s="22"/>
      <c r="B124" s="43">
        <f>+inschrijfstaat!B124</f>
        <v>0</v>
      </c>
      <c r="C124" s="125"/>
    </row>
    <row r="125" spans="1:3" ht="74.25" customHeight="1" x14ac:dyDescent="0.2">
      <c r="A125" s="22"/>
      <c r="B125" s="43">
        <f>+inschrijfstaat!B125</f>
        <v>0</v>
      </c>
      <c r="C125" s="126">
        <f>+inschrijfstaat!C125</f>
        <v>0</v>
      </c>
    </row>
    <row r="126" spans="1:3" ht="74.25" customHeight="1" x14ac:dyDescent="0.2">
      <c r="A126" s="22"/>
      <c r="B126" s="43">
        <f>+inschrijfstaat!B126</f>
        <v>0</v>
      </c>
      <c r="C126" s="125"/>
    </row>
    <row r="127" spans="1:3" ht="74.25" customHeight="1" x14ac:dyDescent="0.2">
      <c r="A127" s="22"/>
      <c r="B127" s="43">
        <f>+inschrijfstaat!B127</f>
        <v>0</v>
      </c>
      <c r="C127" s="125"/>
    </row>
    <row r="128" spans="1:3" ht="74.25" customHeight="1" x14ac:dyDescent="0.2">
      <c r="A128" s="22"/>
      <c r="B128" s="43">
        <f>+inschrijfstaat!B128</f>
        <v>0</v>
      </c>
      <c r="C128" s="125"/>
    </row>
    <row r="129" spans="1:6" ht="74.25" customHeight="1" x14ac:dyDescent="0.2">
      <c r="A129" s="22"/>
      <c r="B129" s="43">
        <f>+inschrijfstaat!B129</f>
        <v>0</v>
      </c>
      <c r="C129" s="125"/>
    </row>
    <row r="130" spans="1:6" ht="74.25" customHeight="1" thickBot="1" x14ac:dyDescent="0.25">
      <c r="A130" s="23"/>
      <c r="B130" s="44">
        <f>+inschrijfstaat!B130</f>
        <v>0</v>
      </c>
      <c r="C130" s="130">
        <f>+inschrijfstaat!C130</f>
        <v>46996</v>
      </c>
    </row>
    <row r="131" spans="1:6" x14ac:dyDescent="0.2">
      <c r="A131" s="4"/>
      <c r="B131" s="13"/>
      <c r="C131" s="128"/>
    </row>
    <row r="132" spans="1:6" ht="13.5" thickBot="1" x14ac:dyDescent="0.25">
      <c r="A132" s="6"/>
      <c r="B132" s="16"/>
      <c r="C132" s="131"/>
    </row>
    <row r="133" spans="1:6" x14ac:dyDescent="0.2">
      <c r="A133" s="4"/>
      <c r="B133" s="5"/>
      <c r="C133" s="128"/>
    </row>
    <row r="134" spans="1:6" ht="13.5" thickBot="1" x14ac:dyDescent="0.25">
      <c r="A134" s="8"/>
      <c r="B134" s="9">
        <f>+inschrijfstaat!B145</f>
        <v>0</v>
      </c>
      <c r="C134" s="123">
        <f>+inschrijfstaat!C145</f>
        <v>0</v>
      </c>
    </row>
    <row r="135" spans="1:6" x14ac:dyDescent="0.2">
      <c r="A135" s="4"/>
      <c r="B135" s="5" t="str">
        <f>+inschrijfstaat!B164</f>
        <v>Bonus voor snellere oplevering</v>
      </c>
      <c r="C135" s="128">
        <f>+inschrijfstaat!C164</f>
        <v>0</v>
      </c>
    </row>
    <row r="136" spans="1:6" ht="13.5" thickBot="1" x14ac:dyDescent="0.25">
      <c r="A136" s="6"/>
      <c r="B136" s="7" t="str">
        <f>+inschrijfstaat!B165</f>
        <v>Opleverdatum:</v>
      </c>
      <c r="C136" s="132">
        <f>+inschrijfstaat!C165</f>
        <v>46997</v>
      </c>
      <c r="D136" s="165">
        <f>+inschrijfstaat!F165</f>
        <v>0</v>
      </c>
      <c r="F136" s="109" t="s">
        <v>76</v>
      </c>
    </row>
    <row r="137" spans="1:6" x14ac:dyDescent="0.2">
      <c r="A137" s="109"/>
      <c r="B137" s="109"/>
      <c r="C137" s="109"/>
    </row>
    <row r="138" spans="1:6" x14ac:dyDescent="0.2">
      <c r="A138" s="109"/>
      <c r="B138" s="109"/>
      <c r="C138" s="109"/>
    </row>
    <row r="139" spans="1:6" x14ac:dyDescent="0.2">
      <c r="A139" s="109"/>
      <c r="B139" s="109"/>
      <c r="C139" s="109"/>
    </row>
    <row r="140" spans="1:6" x14ac:dyDescent="0.2">
      <c r="A140" s="109"/>
      <c r="B140" s="109"/>
      <c r="C140" s="109"/>
    </row>
    <row r="141" spans="1:6" x14ac:dyDescent="0.2">
      <c r="A141" s="109"/>
      <c r="B141" s="109"/>
      <c r="C141" s="109"/>
    </row>
    <row r="142" spans="1:6" x14ac:dyDescent="0.2">
      <c r="A142" s="109"/>
      <c r="B142" s="109"/>
      <c r="C142" s="109"/>
    </row>
    <row r="143" spans="1:6" x14ac:dyDescent="0.2">
      <c r="A143" s="109"/>
      <c r="B143" s="109"/>
      <c r="C143" s="109"/>
    </row>
    <row r="144" spans="1:6" x14ac:dyDescent="0.2">
      <c r="A144" s="109"/>
      <c r="B144" s="109"/>
      <c r="C144" s="109"/>
    </row>
    <row r="145" spans="8:19" s="109" customFormat="1" x14ac:dyDescent="0.2">
      <c r="H145" s="107"/>
      <c r="I145" s="107"/>
      <c r="J145" s="107"/>
      <c r="K145" s="107"/>
      <c r="L145" s="107"/>
      <c r="M145" s="107"/>
      <c r="N145" s="107"/>
      <c r="O145" s="107"/>
      <c r="P145" s="107"/>
      <c r="Q145" s="107"/>
      <c r="R145" s="107"/>
      <c r="S145" s="107"/>
    </row>
    <row r="146" spans="8:19" s="109" customFormat="1" x14ac:dyDescent="0.2">
      <c r="H146" s="107"/>
      <c r="I146" s="107"/>
      <c r="J146" s="107"/>
      <c r="K146" s="107"/>
      <c r="L146" s="107"/>
      <c r="M146" s="115"/>
      <c r="N146" s="107"/>
      <c r="O146" s="107"/>
      <c r="P146" s="107"/>
      <c r="Q146" s="107"/>
      <c r="R146" s="107"/>
      <c r="S146" s="107"/>
    </row>
    <row r="147" spans="8:19" s="109" customFormat="1" x14ac:dyDescent="0.2">
      <c r="H147" s="107"/>
      <c r="I147" s="107"/>
      <c r="J147" s="107"/>
      <c r="K147" s="107"/>
      <c r="L147" s="107"/>
      <c r="M147" s="107"/>
      <c r="N147" s="107"/>
      <c r="O147" s="107"/>
      <c r="P147" s="107"/>
      <c r="Q147" s="107"/>
      <c r="R147" s="107"/>
      <c r="S147" s="107"/>
    </row>
    <row r="148" spans="8:19" s="109" customFormat="1" x14ac:dyDescent="0.2">
      <c r="H148" s="107"/>
      <c r="I148" s="107"/>
      <c r="J148" s="107"/>
      <c r="K148" s="107"/>
      <c r="L148" s="107"/>
      <c r="M148" s="116"/>
      <c r="N148" s="116"/>
      <c r="O148" s="107"/>
      <c r="P148" s="107"/>
      <c r="Q148" s="107"/>
      <c r="R148" s="107"/>
      <c r="S148" s="107"/>
    </row>
    <row r="149" spans="8:19" s="109" customFormat="1" x14ac:dyDescent="0.2">
      <c r="H149" s="107"/>
      <c r="I149" s="111"/>
      <c r="J149" s="112"/>
      <c r="K149" s="107"/>
      <c r="L149" s="107"/>
      <c r="M149" s="115"/>
      <c r="N149" s="115"/>
      <c r="O149" s="107"/>
      <c r="P149" s="107"/>
      <c r="Q149" s="107"/>
      <c r="R149" s="107"/>
      <c r="S149" s="107"/>
    </row>
    <row r="150" spans="8:19" s="109" customFormat="1" x14ac:dyDescent="0.2">
      <c r="H150" s="107"/>
      <c r="I150" s="107"/>
      <c r="J150" s="107"/>
      <c r="K150" s="107"/>
      <c r="L150" s="107"/>
      <c r="M150" s="115"/>
      <c r="N150" s="115"/>
      <c r="O150" s="107"/>
      <c r="P150" s="107"/>
      <c r="Q150" s="107"/>
      <c r="R150" s="107"/>
      <c r="S150" s="107"/>
    </row>
    <row r="151" spans="8:19" s="109" customFormat="1" ht="13.5" customHeight="1" x14ac:dyDescent="0.2">
      <c r="H151" s="107"/>
      <c r="I151" s="111"/>
      <c r="J151" s="107"/>
      <c r="K151" s="113"/>
      <c r="L151" s="107"/>
      <c r="M151" s="117"/>
      <c r="N151" s="118"/>
      <c r="O151" s="107"/>
      <c r="P151" s="107"/>
      <c r="Q151" s="107"/>
      <c r="R151" s="107"/>
      <c r="S151" s="107"/>
    </row>
    <row r="152" spans="8:19" s="109" customFormat="1" x14ac:dyDescent="0.2">
      <c r="H152" s="107"/>
      <c r="I152" s="114"/>
      <c r="J152" s="107"/>
      <c r="K152" s="110"/>
      <c r="L152" s="107"/>
      <c r="M152" s="117"/>
      <c r="N152" s="118"/>
      <c r="O152" s="107"/>
      <c r="P152" s="107"/>
      <c r="Q152" s="107"/>
      <c r="R152" s="107"/>
      <c r="S152" s="107"/>
    </row>
    <row r="153" spans="8:19" s="109" customFormat="1" x14ac:dyDescent="0.2">
      <c r="H153" s="107"/>
      <c r="I153" s="107"/>
      <c r="J153" s="107"/>
      <c r="K153" s="107"/>
      <c r="L153" s="107"/>
      <c r="M153" s="107"/>
      <c r="N153" s="107"/>
      <c r="O153" s="107"/>
      <c r="P153" s="107"/>
      <c r="Q153" s="107"/>
      <c r="R153" s="107"/>
      <c r="S153" s="107"/>
    </row>
    <row r="154" spans="8:19" s="109" customFormat="1" x14ac:dyDescent="0.2">
      <c r="H154" s="107"/>
      <c r="I154" s="107"/>
      <c r="J154" s="107"/>
      <c r="K154" s="107"/>
      <c r="L154" s="107"/>
      <c r="M154" s="107"/>
      <c r="N154" s="107"/>
      <c r="O154" s="107"/>
      <c r="P154" s="107"/>
      <c r="Q154" s="107"/>
      <c r="R154" s="107"/>
      <c r="S154" s="107"/>
    </row>
    <row r="155" spans="8:19" s="109" customFormat="1" x14ac:dyDescent="0.2">
      <c r="H155" s="107"/>
      <c r="I155" s="107"/>
      <c r="J155" s="107"/>
      <c r="K155" s="107"/>
      <c r="L155" s="107"/>
      <c r="M155" s="107"/>
      <c r="N155" s="107"/>
      <c r="O155" s="107"/>
      <c r="P155" s="107"/>
      <c r="Q155" s="107"/>
      <c r="R155" s="107"/>
      <c r="S155" s="107"/>
    </row>
    <row r="156" spans="8:19" s="109" customFormat="1" x14ac:dyDescent="0.2">
      <c r="H156" s="107"/>
      <c r="I156" s="107"/>
      <c r="J156" s="107"/>
      <c r="K156" s="107"/>
      <c r="L156" s="107"/>
      <c r="M156" s="107"/>
      <c r="N156" s="107"/>
      <c r="O156" s="107"/>
      <c r="P156" s="107"/>
      <c r="Q156" s="107"/>
      <c r="R156" s="107"/>
      <c r="S156" s="107"/>
    </row>
    <row r="157" spans="8:19" s="109" customFormat="1" x14ac:dyDescent="0.2">
      <c r="H157" s="107"/>
      <c r="I157" s="107"/>
      <c r="J157" s="107"/>
      <c r="K157" s="107"/>
      <c r="L157" s="107"/>
      <c r="M157" s="107"/>
      <c r="N157" s="107"/>
      <c r="O157" s="107"/>
      <c r="P157" s="107"/>
      <c r="Q157" s="107"/>
      <c r="R157" s="107"/>
      <c r="S157" s="107"/>
    </row>
    <row r="158" spans="8:19" s="109" customFormat="1" x14ac:dyDescent="0.2">
      <c r="H158" s="107"/>
      <c r="I158" s="107"/>
      <c r="J158" s="107"/>
      <c r="K158" s="107"/>
      <c r="L158" s="107"/>
      <c r="M158" s="107"/>
      <c r="N158" s="107"/>
      <c r="O158" s="107"/>
      <c r="P158" s="107"/>
      <c r="Q158" s="107"/>
      <c r="R158" s="107"/>
      <c r="S158" s="107"/>
    </row>
    <row r="159" spans="8:19" s="109" customFormat="1" x14ac:dyDescent="0.2">
      <c r="H159" s="107"/>
      <c r="I159" s="107"/>
      <c r="J159" s="107"/>
      <c r="K159" s="107"/>
      <c r="L159" s="107"/>
      <c r="M159" s="107"/>
      <c r="N159" s="107"/>
      <c r="O159" s="107"/>
      <c r="P159" s="107"/>
      <c r="Q159" s="107"/>
      <c r="R159" s="107"/>
      <c r="S159" s="107"/>
    </row>
    <row r="160" spans="8:19" s="109" customFormat="1" x14ac:dyDescent="0.2">
      <c r="H160" s="107"/>
      <c r="I160" s="107"/>
      <c r="J160" s="107"/>
      <c r="K160" s="107"/>
      <c r="L160" s="107"/>
      <c r="M160" s="107"/>
      <c r="N160" s="107"/>
      <c r="O160" s="107"/>
      <c r="P160" s="107"/>
      <c r="Q160" s="107"/>
      <c r="R160" s="107"/>
      <c r="S160" s="107"/>
    </row>
    <row r="161" spans="8:19" s="109" customFormat="1" x14ac:dyDescent="0.2">
      <c r="H161" s="107"/>
      <c r="I161" s="107"/>
      <c r="J161" s="107"/>
      <c r="K161" s="107"/>
      <c r="L161" s="107"/>
      <c r="M161" s="107"/>
      <c r="N161" s="107"/>
      <c r="O161" s="107"/>
      <c r="P161" s="107"/>
      <c r="Q161" s="107"/>
      <c r="R161" s="107"/>
      <c r="S161" s="107"/>
    </row>
    <row r="162" spans="8:19" s="109" customFormat="1" x14ac:dyDescent="0.2">
      <c r="H162" s="107"/>
      <c r="I162" s="107"/>
      <c r="J162" s="107"/>
      <c r="K162" s="107"/>
      <c r="L162" s="107"/>
      <c r="M162" s="107"/>
      <c r="N162" s="107"/>
      <c r="O162" s="107"/>
      <c r="P162" s="107"/>
      <c r="Q162" s="107"/>
      <c r="R162" s="107"/>
      <c r="S162" s="107"/>
    </row>
    <row r="163" spans="8:19" s="109" customFormat="1" x14ac:dyDescent="0.2">
      <c r="H163" s="107"/>
      <c r="I163" s="107"/>
      <c r="J163" s="107"/>
      <c r="K163" s="107"/>
      <c r="L163" s="107"/>
      <c r="M163" s="107"/>
      <c r="N163" s="107"/>
      <c r="O163" s="107"/>
      <c r="P163" s="107"/>
      <c r="Q163" s="107"/>
      <c r="R163" s="107"/>
      <c r="S163" s="107"/>
    </row>
    <row r="164" spans="8:19" s="109" customFormat="1" x14ac:dyDescent="0.2">
      <c r="H164" s="107"/>
      <c r="I164" s="107"/>
      <c r="J164" s="107"/>
      <c r="K164" s="107"/>
      <c r="L164" s="107"/>
      <c r="M164" s="107"/>
      <c r="N164" s="107"/>
      <c r="O164" s="107"/>
      <c r="P164" s="107"/>
      <c r="Q164" s="107"/>
      <c r="R164" s="107"/>
      <c r="S164" s="107"/>
    </row>
    <row r="165" spans="8:19" s="109" customFormat="1" x14ac:dyDescent="0.2">
      <c r="H165" s="107"/>
      <c r="I165" s="107"/>
      <c r="J165" s="107"/>
      <c r="K165" s="107"/>
      <c r="L165" s="107"/>
      <c r="M165" s="107"/>
      <c r="N165" s="107"/>
      <c r="O165" s="107"/>
      <c r="P165" s="107"/>
      <c r="Q165" s="107"/>
      <c r="R165" s="107"/>
      <c r="S165" s="107"/>
    </row>
    <row r="166" spans="8:19" s="109" customFormat="1" x14ac:dyDescent="0.2">
      <c r="H166" s="107"/>
      <c r="I166" s="107"/>
      <c r="J166" s="107"/>
      <c r="K166" s="107"/>
      <c r="L166" s="107"/>
      <c r="M166" s="107"/>
      <c r="N166" s="107"/>
      <c r="O166" s="107"/>
      <c r="P166" s="107"/>
      <c r="Q166" s="107"/>
      <c r="R166" s="107"/>
      <c r="S166" s="107"/>
    </row>
    <row r="167" spans="8:19" s="109" customFormat="1" x14ac:dyDescent="0.2">
      <c r="H167" s="107"/>
      <c r="I167" s="107"/>
      <c r="J167" s="107"/>
      <c r="K167" s="107"/>
      <c r="L167" s="107"/>
      <c r="M167" s="107"/>
      <c r="N167" s="107"/>
      <c r="O167" s="107"/>
      <c r="P167" s="107"/>
      <c r="Q167" s="107"/>
      <c r="R167" s="107"/>
      <c r="S167" s="107"/>
    </row>
    <row r="168" spans="8:19" s="109" customFormat="1" x14ac:dyDescent="0.2">
      <c r="H168" s="107"/>
      <c r="I168" s="107"/>
      <c r="J168" s="107"/>
      <c r="K168" s="107"/>
      <c r="L168" s="107"/>
      <c r="M168" s="107"/>
      <c r="N168" s="107"/>
      <c r="O168" s="107"/>
      <c r="P168" s="107"/>
      <c r="Q168" s="107"/>
      <c r="R168" s="107"/>
      <c r="S168" s="107"/>
    </row>
    <row r="169" spans="8:19" s="109" customFormat="1" x14ac:dyDescent="0.2">
      <c r="H169" s="107"/>
      <c r="I169" s="107"/>
      <c r="J169" s="107"/>
      <c r="K169" s="107"/>
      <c r="L169" s="107"/>
      <c r="M169" s="107"/>
      <c r="N169" s="107"/>
      <c r="O169" s="107"/>
      <c r="P169" s="107"/>
      <c r="Q169" s="107"/>
      <c r="R169" s="107"/>
      <c r="S169" s="107"/>
    </row>
    <row r="170" spans="8:19" s="109" customFormat="1" x14ac:dyDescent="0.2">
      <c r="H170" s="107"/>
      <c r="I170" s="107"/>
      <c r="J170" s="107"/>
      <c r="K170" s="107"/>
      <c r="L170" s="107"/>
      <c r="M170" s="107"/>
      <c r="N170" s="107"/>
      <c r="O170" s="107"/>
      <c r="P170" s="107"/>
      <c r="Q170" s="107"/>
      <c r="R170" s="107"/>
      <c r="S170" s="107"/>
    </row>
    <row r="171" spans="8:19" s="109" customFormat="1" x14ac:dyDescent="0.2">
      <c r="H171" s="107"/>
      <c r="I171" s="107"/>
      <c r="J171" s="107"/>
      <c r="K171" s="107"/>
      <c r="L171" s="107"/>
      <c r="M171" s="107"/>
      <c r="N171" s="107"/>
      <c r="O171" s="107"/>
      <c r="P171" s="107"/>
      <c r="Q171" s="107"/>
      <c r="R171" s="107"/>
      <c r="S171" s="107"/>
    </row>
    <row r="172" spans="8:19" s="109" customFormat="1" x14ac:dyDescent="0.2">
      <c r="H172" s="107"/>
      <c r="I172" s="107"/>
      <c r="J172" s="107"/>
      <c r="K172" s="107"/>
      <c r="L172" s="107"/>
      <c r="M172" s="107"/>
      <c r="N172" s="107"/>
      <c r="O172" s="107"/>
      <c r="P172" s="107"/>
      <c r="Q172" s="107"/>
      <c r="R172" s="107"/>
      <c r="S172" s="107"/>
    </row>
    <row r="173" spans="8:19" s="109" customFormat="1" x14ac:dyDescent="0.2">
      <c r="H173" s="107"/>
      <c r="I173" s="107"/>
      <c r="J173" s="107"/>
      <c r="K173" s="107"/>
      <c r="L173" s="107"/>
      <c r="M173" s="107"/>
      <c r="N173" s="107"/>
      <c r="O173" s="107"/>
      <c r="P173" s="107"/>
      <c r="Q173" s="107"/>
      <c r="R173" s="107"/>
      <c r="S173" s="107"/>
    </row>
    <row r="174" spans="8:19" s="109" customFormat="1" x14ac:dyDescent="0.2">
      <c r="H174" s="107"/>
      <c r="I174" s="107"/>
      <c r="J174" s="107"/>
      <c r="K174" s="107"/>
      <c r="L174" s="107"/>
      <c r="M174" s="107"/>
      <c r="N174" s="107"/>
      <c r="O174" s="107"/>
      <c r="P174" s="107"/>
      <c r="Q174" s="107"/>
      <c r="R174" s="107"/>
      <c r="S174" s="107"/>
    </row>
    <row r="175" spans="8:19" s="109" customFormat="1" x14ac:dyDescent="0.2">
      <c r="H175" s="107"/>
      <c r="I175" s="107"/>
      <c r="J175" s="107"/>
      <c r="K175" s="107"/>
      <c r="L175" s="107"/>
      <c r="M175" s="107"/>
      <c r="N175" s="107"/>
      <c r="O175" s="107"/>
      <c r="P175" s="107"/>
      <c r="Q175" s="107"/>
      <c r="R175" s="107"/>
      <c r="S175" s="107"/>
    </row>
    <row r="176" spans="8:19" s="109" customFormat="1" x14ac:dyDescent="0.2">
      <c r="H176" s="107"/>
      <c r="I176" s="107"/>
      <c r="J176" s="107"/>
      <c r="K176" s="107"/>
      <c r="L176" s="107"/>
      <c r="M176" s="107"/>
      <c r="N176" s="107"/>
      <c r="O176" s="107"/>
      <c r="P176" s="107"/>
      <c r="Q176" s="107"/>
      <c r="R176" s="107"/>
      <c r="S176" s="107"/>
    </row>
    <row r="177" spans="8:19" s="109" customFormat="1" x14ac:dyDescent="0.2">
      <c r="H177" s="107"/>
      <c r="I177" s="107"/>
      <c r="J177" s="107"/>
      <c r="K177" s="107"/>
      <c r="L177" s="107"/>
      <c r="M177" s="107"/>
      <c r="N177" s="107"/>
      <c r="O177" s="107"/>
      <c r="P177" s="107"/>
      <c r="Q177" s="107"/>
      <c r="R177" s="107"/>
      <c r="S177" s="107"/>
    </row>
    <row r="178" spans="8:19" s="109" customFormat="1" x14ac:dyDescent="0.2">
      <c r="H178" s="107"/>
      <c r="I178" s="107"/>
      <c r="J178" s="107"/>
      <c r="K178" s="107"/>
      <c r="L178" s="107"/>
      <c r="M178" s="107"/>
      <c r="N178" s="107"/>
      <c r="O178" s="107"/>
      <c r="P178" s="107"/>
      <c r="Q178" s="107"/>
      <c r="R178" s="107"/>
      <c r="S178" s="107"/>
    </row>
    <row r="179" spans="8:19" s="109" customFormat="1" x14ac:dyDescent="0.2">
      <c r="H179" s="107"/>
      <c r="I179" s="107"/>
      <c r="J179" s="107"/>
      <c r="K179" s="107"/>
      <c r="L179" s="107"/>
      <c r="M179" s="107"/>
      <c r="N179" s="107"/>
      <c r="O179" s="107"/>
      <c r="P179" s="107"/>
      <c r="Q179" s="107"/>
      <c r="R179" s="107"/>
      <c r="S179" s="107"/>
    </row>
    <row r="180" spans="8:19" s="109" customFormat="1" x14ac:dyDescent="0.2">
      <c r="H180" s="107"/>
      <c r="I180" s="107"/>
      <c r="J180" s="107"/>
      <c r="K180" s="107"/>
      <c r="L180" s="107"/>
      <c r="M180" s="107"/>
      <c r="N180" s="107"/>
      <c r="O180" s="107"/>
      <c r="P180" s="107"/>
      <c r="Q180" s="107"/>
      <c r="R180" s="107"/>
      <c r="S180" s="107"/>
    </row>
    <row r="181" spans="8:19" s="109" customFormat="1" x14ac:dyDescent="0.2">
      <c r="H181" s="107"/>
      <c r="I181" s="107"/>
      <c r="J181" s="107"/>
      <c r="K181" s="107"/>
      <c r="L181" s="107"/>
      <c r="M181" s="107"/>
      <c r="N181" s="107"/>
      <c r="O181" s="107"/>
      <c r="P181" s="107"/>
      <c r="Q181" s="107"/>
      <c r="R181" s="107"/>
      <c r="S181" s="107"/>
    </row>
    <row r="182" spans="8:19" s="109" customFormat="1" x14ac:dyDescent="0.2">
      <c r="H182" s="107"/>
      <c r="I182" s="107"/>
      <c r="J182" s="107"/>
      <c r="K182" s="107"/>
      <c r="L182" s="107"/>
      <c r="M182" s="107"/>
      <c r="N182" s="107"/>
      <c r="O182" s="107"/>
      <c r="P182" s="107"/>
      <c r="Q182" s="107"/>
      <c r="R182" s="107"/>
      <c r="S182" s="107"/>
    </row>
    <row r="183" spans="8:19" s="109" customFormat="1" x14ac:dyDescent="0.2">
      <c r="H183" s="107"/>
      <c r="I183" s="107"/>
      <c r="J183" s="107"/>
      <c r="K183" s="107"/>
      <c r="L183" s="107"/>
      <c r="M183" s="107"/>
      <c r="N183" s="107"/>
      <c r="O183" s="107"/>
      <c r="P183" s="107"/>
      <c r="Q183" s="107"/>
      <c r="R183" s="107"/>
      <c r="S183" s="107"/>
    </row>
    <row r="184" spans="8:19" s="109" customFormat="1" x14ac:dyDescent="0.2">
      <c r="H184" s="107"/>
      <c r="I184" s="107"/>
      <c r="J184" s="107"/>
      <c r="K184" s="107"/>
      <c r="L184" s="107"/>
      <c r="M184" s="107"/>
      <c r="N184" s="107"/>
      <c r="O184" s="107"/>
      <c r="P184" s="107"/>
      <c r="Q184" s="107"/>
      <c r="R184" s="107"/>
      <c r="S184" s="107"/>
    </row>
    <row r="185" spans="8:19" s="109" customFormat="1" x14ac:dyDescent="0.2">
      <c r="H185" s="107"/>
      <c r="I185" s="107"/>
      <c r="J185" s="107"/>
      <c r="K185" s="107"/>
      <c r="L185" s="107"/>
      <c r="M185" s="107"/>
      <c r="N185" s="107"/>
      <c r="O185" s="107"/>
      <c r="P185" s="107"/>
      <c r="Q185" s="107"/>
      <c r="R185" s="107"/>
      <c r="S185" s="107"/>
    </row>
    <row r="186" spans="8:19" s="109" customFormat="1" x14ac:dyDescent="0.2">
      <c r="H186" s="107"/>
      <c r="I186" s="107"/>
      <c r="J186" s="107"/>
      <c r="K186" s="107"/>
      <c r="L186" s="107"/>
      <c r="M186" s="107"/>
      <c r="N186" s="107"/>
      <c r="O186" s="107"/>
      <c r="P186" s="107"/>
      <c r="Q186" s="107"/>
      <c r="R186" s="107"/>
      <c r="S186" s="107"/>
    </row>
    <row r="187" spans="8:19" s="109" customFormat="1" x14ac:dyDescent="0.2">
      <c r="H187" s="107"/>
      <c r="I187" s="107"/>
      <c r="J187" s="107"/>
      <c r="K187" s="107"/>
      <c r="L187" s="107"/>
      <c r="M187" s="107"/>
      <c r="N187" s="107"/>
      <c r="O187" s="107"/>
      <c r="P187" s="107"/>
      <c r="Q187" s="107"/>
      <c r="R187" s="107"/>
      <c r="S187" s="107"/>
    </row>
    <row r="188" spans="8:19" s="109" customFormat="1" x14ac:dyDescent="0.2">
      <c r="H188" s="107"/>
      <c r="I188" s="107"/>
      <c r="J188" s="107"/>
      <c r="K188" s="107"/>
      <c r="L188" s="107"/>
      <c r="M188" s="107"/>
      <c r="N188" s="107"/>
      <c r="O188" s="107"/>
      <c r="P188" s="107"/>
      <c r="Q188" s="107"/>
      <c r="R188" s="107"/>
      <c r="S188" s="107"/>
    </row>
    <row r="189" spans="8:19" s="109" customFormat="1" x14ac:dyDescent="0.2">
      <c r="H189" s="107"/>
      <c r="I189" s="107"/>
      <c r="J189" s="107"/>
      <c r="K189" s="107"/>
      <c r="L189" s="107"/>
      <c r="M189" s="107"/>
      <c r="N189" s="107"/>
      <c r="O189" s="107"/>
      <c r="P189" s="107"/>
      <c r="Q189" s="107"/>
      <c r="R189" s="107"/>
      <c r="S189" s="107"/>
    </row>
    <row r="190" spans="8:19" s="109" customFormat="1" x14ac:dyDescent="0.2">
      <c r="H190" s="107"/>
      <c r="I190" s="107"/>
      <c r="J190" s="107"/>
      <c r="K190" s="107"/>
      <c r="L190" s="107"/>
      <c r="M190" s="107"/>
      <c r="N190" s="107"/>
      <c r="O190" s="107"/>
      <c r="P190" s="107"/>
      <c r="Q190" s="107"/>
      <c r="R190" s="107"/>
      <c r="S190" s="107"/>
    </row>
    <row r="191" spans="8:19" s="109" customFormat="1" x14ac:dyDescent="0.2">
      <c r="H191" s="107"/>
      <c r="I191" s="107"/>
      <c r="J191" s="107"/>
      <c r="K191" s="107"/>
      <c r="L191" s="107"/>
      <c r="M191" s="107"/>
      <c r="N191" s="107"/>
      <c r="O191" s="107"/>
      <c r="P191" s="107"/>
      <c r="Q191" s="107"/>
      <c r="R191" s="107"/>
      <c r="S191" s="107"/>
    </row>
    <row r="192" spans="8:19" s="109" customFormat="1" x14ac:dyDescent="0.2">
      <c r="H192" s="107"/>
      <c r="I192" s="107"/>
      <c r="J192" s="107"/>
      <c r="K192" s="107"/>
      <c r="L192" s="107"/>
      <c r="M192" s="107"/>
      <c r="N192" s="107"/>
      <c r="O192" s="107"/>
      <c r="P192" s="107"/>
      <c r="Q192" s="107"/>
      <c r="R192" s="107"/>
      <c r="S192" s="107"/>
    </row>
    <row r="193" spans="8:19" s="109" customFormat="1" x14ac:dyDescent="0.2">
      <c r="H193" s="107"/>
      <c r="I193" s="107"/>
      <c r="J193" s="107"/>
      <c r="K193" s="107"/>
      <c r="L193" s="107"/>
      <c r="M193" s="107"/>
      <c r="N193" s="107"/>
      <c r="O193" s="107"/>
      <c r="P193" s="107"/>
      <c r="Q193" s="107"/>
      <c r="R193" s="107"/>
      <c r="S193" s="107"/>
    </row>
    <row r="194" spans="8:19" s="109" customFormat="1" x14ac:dyDescent="0.2">
      <c r="H194" s="107"/>
      <c r="I194" s="107"/>
      <c r="J194" s="107"/>
      <c r="K194" s="107"/>
      <c r="L194" s="107"/>
      <c r="M194" s="107"/>
      <c r="N194" s="107"/>
      <c r="O194" s="107"/>
      <c r="P194" s="107"/>
      <c r="Q194" s="107"/>
      <c r="R194" s="107"/>
      <c r="S194" s="107"/>
    </row>
    <row r="195" spans="8:19" s="109" customFormat="1" x14ac:dyDescent="0.2">
      <c r="H195" s="107"/>
      <c r="I195" s="107"/>
      <c r="J195" s="107"/>
      <c r="K195" s="107"/>
      <c r="L195" s="107"/>
      <c r="M195" s="107"/>
      <c r="N195" s="107"/>
      <c r="O195" s="107"/>
      <c r="P195" s="107"/>
      <c r="Q195" s="107"/>
      <c r="R195" s="107"/>
      <c r="S195" s="107"/>
    </row>
    <row r="196" spans="8:19" s="109" customFormat="1" x14ac:dyDescent="0.2">
      <c r="H196" s="107"/>
      <c r="I196" s="107"/>
      <c r="J196" s="107"/>
      <c r="K196" s="107"/>
      <c r="L196" s="107"/>
      <c r="M196" s="107"/>
      <c r="N196" s="107"/>
      <c r="O196" s="107"/>
      <c r="P196" s="107"/>
      <c r="Q196" s="107"/>
      <c r="R196" s="107"/>
      <c r="S196" s="107"/>
    </row>
    <row r="197" spans="8:19" s="109" customFormat="1" x14ac:dyDescent="0.2">
      <c r="H197" s="107"/>
      <c r="I197" s="107"/>
      <c r="J197" s="107"/>
      <c r="K197" s="107"/>
      <c r="L197" s="107"/>
      <c r="M197" s="107"/>
      <c r="N197" s="107"/>
      <c r="O197" s="107"/>
      <c r="P197" s="107"/>
      <c r="Q197" s="107"/>
      <c r="R197" s="107"/>
      <c r="S197" s="107"/>
    </row>
    <row r="198" spans="8:19" s="109" customFormat="1" x14ac:dyDescent="0.2">
      <c r="H198" s="107"/>
      <c r="I198" s="107"/>
      <c r="J198" s="107"/>
      <c r="K198" s="107"/>
      <c r="L198" s="107"/>
      <c r="M198" s="107"/>
      <c r="N198" s="107"/>
      <c r="O198" s="107"/>
      <c r="P198" s="107"/>
      <c r="Q198" s="107"/>
      <c r="R198" s="107"/>
      <c r="S198" s="107"/>
    </row>
    <row r="199" spans="8:19" s="109" customFormat="1" x14ac:dyDescent="0.2">
      <c r="H199" s="107"/>
      <c r="I199" s="107"/>
      <c r="J199" s="107"/>
      <c r="K199" s="107"/>
      <c r="L199" s="107"/>
      <c r="M199" s="107"/>
      <c r="N199" s="107"/>
      <c r="O199" s="107"/>
      <c r="P199" s="107"/>
      <c r="Q199" s="107"/>
      <c r="R199" s="107"/>
      <c r="S199" s="107"/>
    </row>
    <row r="200" spans="8:19" s="109" customFormat="1" x14ac:dyDescent="0.2">
      <c r="H200" s="107"/>
      <c r="I200" s="107"/>
      <c r="J200" s="107"/>
      <c r="K200" s="107"/>
      <c r="L200" s="107"/>
      <c r="M200" s="107"/>
      <c r="N200" s="107"/>
      <c r="O200" s="107"/>
      <c r="P200" s="107"/>
      <c r="Q200" s="107"/>
      <c r="R200" s="107"/>
      <c r="S200" s="107"/>
    </row>
    <row r="201" spans="8:19" s="109" customFormat="1" x14ac:dyDescent="0.2">
      <c r="H201" s="107"/>
      <c r="I201" s="107"/>
      <c r="J201" s="107"/>
      <c r="K201" s="107"/>
      <c r="L201" s="107"/>
      <c r="M201" s="107"/>
      <c r="N201" s="107"/>
      <c r="O201" s="107"/>
      <c r="P201" s="107"/>
      <c r="Q201" s="107"/>
      <c r="R201" s="107"/>
      <c r="S201" s="107"/>
    </row>
    <row r="202" spans="8:19" s="109" customFormat="1" x14ac:dyDescent="0.2">
      <c r="H202" s="107"/>
      <c r="I202" s="107"/>
      <c r="J202" s="107"/>
      <c r="K202" s="107"/>
      <c r="L202" s="107"/>
      <c r="M202" s="107"/>
      <c r="N202" s="107"/>
      <c r="O202" s="107"/>
      <c r="P202" s="107"/>
      <c r="Q202" s="107"/>
      <c r="R202" s="107"/>
      <c r="S202" s="107"/>
    </row>
    <row r="203" spans="8:19" s="109" customFormat="1" x14ac:dyDescent="0.2">
      <c r="H203" s="107"/>
      <c r="I203" s="107"/>
      <c r="J203" s="107"/>
      <c r="K203" s="107"/>
      <c r="L203" s="107"/>
      <c r="M203" s="107"/>
      <c r="N203" s="107"/>
      <c r="O203" s="107"/>
      <c r="P203" s="107"/>
      <c r="Q203" s="107"/>
      <c r="R203" s="107"/>
      <c r="S203" s="107"/>
    </row>
    <row r="204" spans="8:19" s="109" customFormat="1" x14ac:dyDescent="0.2">
      <c r="H204" s="107"/>
      <c r="I204" s="107"/>
      <c r="J204" s="107"/>
      <c r="K204" s="107"/>
      <c r="L204" s="107"/>
      <c r="M204" s="107"/>
      <c r="N204" s="107"/>
      <c r="O204" s="107"/>
      <c r="P204" s="107"/>
      <c r="Q204" s="107"/>
      <c r="R204" s="107"/>
      <c r="S204" s="107"/>
    </row>
    <row r="205" spans="8:19" s="109" customFormat="1" x14ac:dyDescent="0.2">
      <c r="H205" s="107"/>
      <c r="I205" s="107"/>
      <c r="J205" s="107"/>
      <c r="K205" s="107"/>
      <c r="L205" s="107"/>
      <c r="M205" s="107"/>
      <c r="N205" s="107"/>
      <c r="O205" s="107"/>
      <c r="P205" s="107"/>
      <c r="Q205" s="107"/>
      <c r="R205" s="107"/>
      <c r="S205" s="107"/>
    </row>
    <row r="206" spans="8:19" s="109" customFormat="1" x14ac:dyDescent="0.2">
      <c r="H206" s="107"/>
      <c r="I206" s="107"/>
      <c r="J206" s="107"/>
      <c r="K206" s="107"/>
      <c r="L206" s="107"/>
      <c r="M206" s="107"/>
      <c r="N206" s="107"/>
      <c r="O206" s="107"/>
      <c r="P206" s="107"/>
      <c r="Q206" s="107"/>
      <c r="R206" s="107"/>
      <c r="S206" s="107"/>
    </row>
    <row r="207" spans="8:19" s="109" customFormat="1" x14ac:dyDescent="0.2">
      <c r="H207" s="107"/>
      <c r="I207" s="107"/>
      <c r="J207" s="107"/>
      <c r="K207" s="107"/>
      <c r="L207" s="107"/>
      <c r="M207" s="107"/>
      <c r="N207" s="107"/>
      <c r="O207" s="107"/>
      <c r="P207" s="107"/>
      <c r="Q207" s="107"/>
      <c r="R207" s="107"/>
      <c r="S207" s="107"/>
    </row>
    <row r="208" spans="8:19" s="109" customFormat="1" x14ac:dyDescent="0.2">
      <c r="H208" s="107"/>
      <c r="I208" s="107"/>
      <c r="J208" s="107"/>
      <c r="K208" s="107"/>
      <c r="L208" s="107"/>
      <c r="M208" s="107"/>
      <c r="N208" s="107"/>
      <c r="O208" s="107"/>
      <c r="P208" s="107"/>
      <c r="Q208" s="107"/>
      <c r="R208" s="107"/>
      <c r="S208" s="107"/>
    </row>
    <row r="209" spans="8:19" s="109" customFormat="1" x14ac:dyDescent="0.2">
      <c r="H209" s="107"/>
      <c r="I209" s="107"/>
      <c r="J209" s="107"/>
      <c r="K209" s="107"/>
      <c r="L209" s="107"/>
      <c r="M209" s="107"/>
      <c r="N209" s="107"/>
      <c r="O209" s="107"/>
      <c r="P209" s="107"/>
      <c r="Q209" s="107"/>
      <c r="R209" s="107"/>
      <c r="S209" s="107"/>
    </row>
    <row r="210" spans="8:19" s="109" customFormat="1" x14ac:dyDescent="0.2">
      <c r="H210" s="107"/>
      <c r="I210" s="107"/>
      <c r="J210" s="107"/>
      <c r="K210" s="107"/>
      <c r="L210" s="107"/>
      <c r="M210" s="107"/>
      <c r="N210" s="107"/>
      <c r="O210" s="107"/>
      <c r="P210" s="107"/>
      <c r="Q210" s="107"/>
      <c r="R210" s="107"/>
      <c r="S210" s="107"/>
    </row>
    <row r="211" spans="8:19" s="109" customFormat="1" x14ac:dyDescent="0.2">
      <c r="H211" s="107"/>
      <c r="I211" s="107"/>
      <c r="J211" s="107"/>
      <c r="K211" s="107"/>
      <c r="L211" s="107"/>
      <c r="M211" s="107"/>
      <c r="N211" s="107"/>
      <c r="O211" s="107"/>
      <c r="P211" s="107"/>
      <c r="Q211" s="107"/>
      <c r="R211" s="107"/>
      <c r="S211" s="107"/>
    </row>
    <row r="212" spans="8:19" s="109" customFormat="1" x14ac:dyDescent="0.2">
      <c r="H212" s="107"/>
      <c r="I212" s="107"/>
      <c r="J212" s="107"/>
      <c r="K212" s="107"/>
      <c r="L212" s="107"/>
      <c r="M212" s="107"/>
      <c r="N212" s="107"/>
      <c r="O212" s="107"/>
      <c r="P212" s="107"/>
      <c r="Q212" s="107"/>
      <c r="R212" s="107"/>
      <c r="S212" s="107"/>
    </row>
    <row r="213" spans="8:19" s="109" customFormat="1" x14ac:dyDescent="0.2">
      <c r="H213" s="107"/>
      <c r="I213" s="107"/>
      <c r="J213" s="107"/>
      <c r="K213" s="107"/>
      <c r="L213" s="107"/>
      <c r="M213" s="107"/>
      <c r="N213" s="107"/>
      <c r="O213" s="107"/>
      <c r="P213" s="107"/>
      <c r="Q213" s="107"/>
      <c r="R213" s="107"/>
      <c r="S213" s="107"/>
    </row>
    <row r="214" spans="8:19" s="109" customFormat="1" x14ac:dyDescent="0.2">
      <c r="H214" s="107"/>
      <c r="I214" s="107"/>
      <c r="J214" s="107"/>
      <c r="K214" s="107"/>
      <c r="L214" s="107"/>
      <c r="M214" s="107"/>
      <c r="N214" s="107"/>
      <c r="O214" s="107"/>
      <c r="P214" s="107"/>
      <c r="Q214" s="107"/>
      <c r="R214" s="107"/>
      <c r="S214" s="107"/>
    </row>
    <row r="215" spans="8:19" s="109" customFormat="1" x14ac:dyDescent="0.2">
      <c r="H215" s="107"/>
      <c r="I215" s="107"/>
      <c r="J215" s="107"/>
      <c r="K215" s="107"/>
      <c r="L215" s="107"/>
      <c r="M215" s="107"/>
      <c r="N215" s="107"/>
      <c r="O215" s="107"/>
      <c r="P215" s="107"/>
      <c r="Q215" s="107"/>
      <c r="R215" s="107"/>
      <c r="S215" s="107"/>
    </row>
    <row r="216" spans="8:19" s="109" customFormat="1" x14ac:dyDescent="0.2">
      <c r="H216" s="107"/>
      <c r="I216" s="107"/>
      <c r="J216" s="107"/>
      <c r="K216" s="107"/>
      <c r="L216" s="107"/>
      <c r="M216" s="107"/>
      <c r="N216" s="107"/>
      <c r="O216" s="107"/>
      <c r="P216" s="107"/>
      <c r="Q216" s="107"/>
      <c r="R216" s="107"/>
      <c r="S216" s="107"/>
    </row>
    <row r="217" spans="8:19" s="109" customFormat="1" x14ac:dyDescent="0.2">
      <c r="H217" s="107"/>
      <c r="I217" s="107"/>
      <c r="J217" s="107"/>
      <c r="K217" s="107"/>
      <c r="L217" s="107"/>
      <c r="M217" s="107"/>
      <c r="N217" s="107"/>
      <c r="O217" s="107"/>
      <c r="P217" s="107"/>
      <c r="Q217" s="107"/>
      <c r="R217" s="107"/>
      <c r="S217" s="107"/>
    </row>
    <row r="218" spans="8:19" s="109" customFormat="1" x14ac:dyDescent="0.2">
      <c r="H218" s="107"/>
      <c r="I218" s="107"/>
      <c r="J218" s="107"/>
      <c r="K218" s="107"/>
      <c r="L218" s="107"/>
      <c r="M218" s="107"/>
      <c r="N218" s="107"/>
      <c r="O218" s="107"/>
      <c r="P218" s="107"/>
      <c r="Q218" s="107"/>
      <c r="R218" s="107"/>
      <c r="S218" s="107"/>
    </row>
    <row r="219" spans="8:19" s="109" customFormat="1" x14ac:dyDescent="0.2">
      <c r="H219" s="107"/>
      <c r="I219" s="107"/>
      <c r="J219" s="107"/>
      <c r="K219" s="107"/>
      <c r="L219" s="107"/>
      <c r="M219" s="107"/>
      <c r="N219" s="107"/>
      <c r="O219" s="107"/>
      <c r="P219" s="107"/>
      <c r="Q219" s="107"/>
      <c r="R219" s="107"/>
      <c r="S219" s="107"/>
    </row>
    <row r="220" spans="8:19" s="109" customFormat="1" x14ac:dyDescent="0.2">
      <c r="H220" s="107"/>
      <c r="I220" s="107"/>
      <c r="J220" s="107"/>
      <c r="K220" s="107"/>
      <c r="L220" s="107"/>
      <c r="M220" s="107"/>
      <c r="N220" s="107"/>
      <c r="O220" s="107"/>
      <c r="P220" s="107"/>
      <c r="Q220" s="107"/>
      <c r="R220" s="107"/>
      <c r="S220" s="107"/>
    </row>
    <row r="221" spans="8:19" s="109" customFormat="1" x14ac:dyDescent="0.2">
      <c r="H221" s="107"/>
      <c r="I221" s="107"/>
      <c r="J221" s="107"/>
      <c r="K221" s="107"/>
      <c r="L221" s="107"/>
      <c r="M221" s="107"/>
      <c r="N221" s="107"/>
      <c r="O221" s="107"/>
      <c r="P221" s="107"/>
      <c r="Q221" s="107"/>
      <c r="R221" s="107"/>
      <c r="S221" s="107"/>
    </row>
    <row r="222" spans="8:19" s="109" customFormat="1" x14ac:dyDescent="0.2">
      <c r="H222" s="107"/>
      <c r="I222" s="107"/>
      <c r="J222" s="107"/>
      <c r="K222" s="107"/>
      <c r="L222" s="107"/>
      <c r="M222" s="107"/>
      <c r="N222" s="107"/>
      <c r="O222" s="107"/>
      <c r="P222" s="107"/>
      <c r="Q222" s="107"/>
      <c r="R222" s="107"/>
      <c r="S222" s="107"/>
    </row>
    <row r="223" spans="8:19" s="109" customFormat="1" x14ac:dyDescent="0.2">
      <c r="H223" s="107"/>
      <c r="I223" s="107"/>
      <c r="J223" s="107"/>
      <c r="K223" s="107"/>
      <c r="L223" s="107"/>
      <c r="M223" s="107"/>
      <c r="N223" s="107"/>
      <c r="O223" s="107"/>
      <c r="P223" s="107"/>
      <c r="Q223" s="107"/>
      <c r="R223" s="107"/>
      <c r="S223" s="107"/>
    </row>
    <row r="224" spans="8:19" s="109" customFormat="1" x14ac:dyDescent="0.2">
      <c r="H224" s="107"/>
      <c r="I224" s="107"/>
      <c r="J224" s="107"/>
      <c r="K224" s="107"/>
      <c r="L224" s="107"/>
      <c r="M224" s="107"/>
      <c r="N224" s="107"/>
      <c r="O224" s="107"/>
      <c r="P224" s="107"/>
      <c r="Q224" s="107"/>
      <c r="R224" s="107"/>
      <c r="S224" s="107"/>
    </row>
    <row r="225" spans="8:19" s="109" customFormat="1" x14ac:dyDescent="0.2">
      <c r="H225" s="107"/>
      <c r="I225" s="107"/>
      <c r="J225" s="107"/>
      <c r="K225" s="107"/>
      <c r="L225" s="107"/>
      <c r="M225" s="107"/>
      <c r="N225" s="107"/>
      <c r="O225" s="107"/>
      <c r="P225" s="107"/>
      <c r="Q225" s="107"/>
      <c r="R225" s="107"/>
      <c r="S225" s="107"/>
    </row>
    <row r="226" spans="8:19" s="109" customFormat="1" x14ac:dyDescent="0.2">
      <c r="H226" s="107"/>
      <c r="I226" s="107"/>
      <c r="J226" s="107"/>
      <c r="K226" s="107"/>
      <c r="L226" s="107"/>
      <c r="M226" s="107"/>
      <c r="N226" s="107"/>
      <c r="O226" s="107"/>
      <c r="P226" s="107"/>
      <c r="Q226" s="107"/>
      <c r="R226" s="107"/>
      <c r="S226" s="107"/>
    </row>
    <row r="227" spans="8:19" s="109" customFormat="1" x14ac:dyDescent="0.2">
      <c r="H227" s="107"/>
      <c r="I227" s="107"/>
      <c r="J227" s="107"/>
      <c r="K227" s="107"/>
      <c r="L227" s="107"/>
      <c r="M227" s="107"/>
      <c r="N227" s="107"/>
      <c r="O227" s="107"/>
      <c r="P227" s="107"/>
      <c r="Q227" s="107"/>
      <c r="R227" s="107"/>
      <c r="S227" s="107"/>
    </row>
    <row r="228" spans="8:19" s="109" customFormat="1" x14ac:dyDescent="0.2">
      <c r="H228" s="107"/>
      <c r="I228" s="107"/>
      <c r="J228" s="107"/>
      <c r="K228" s="107"/>
      <c r="L228" s="107"/>
      <c r="M228" s="107"/>
      <c r="N228" s="107"/>
      <c r="O228" s="107"/>
      <c r="P228" s="107"/>
      <c r="Q228" s="107"/>
      <c r="R228" s="107"/>
      <c r="S228" s="107"/>
    </row>
    <row r="229" spans="8:19" s="109" customFormat="1" x14ac:dyDescent="0.2">
      <c r="H229" s="107"/>
      <c r="I229" s="107"/>
      <c r="J229" s="107"/>
      <c r="K229" s="107"/>
      <c r="L229" s="107"/>
      <c r="M229" s="107"/>
      <c r="N229" s="107"/>
      <c r="O229" s="107"/>
      <c r="P229" s="107"/>
      <c r="Q229" s="107"/>
      <c r="R229" s="107"/>
      <c r="S229" s="107"/>
    </row>
    <row r="230" spans="8:19" s="109" customFormat="1" x14ac:dyDescent="0.2">
      <c r="H230" s="107"/>
      <c r="I230" s="107"/>
      <c r="J230" s="107"/>
      <c r="K230" s="107"/>
      <c r="L230" s="107"/>
      <c r="M230" s="107"/>
      <c r="N230" s="107"/>
      <c r="O230" s="107"/>
      <c r="P230" s="107"/>
      <c r="Q230" s="107"/>
      <c r="R230" s="107"/>
      <c r="S230" s="107"/>
    </row>
    <row r="231" spans="8:19" s="109" customFormat="1" x14ac:dyDescent="0.2">
      <c r="H231" s="107"/>
      <c r="I231" s="107"/>
      <c r="J231" s="107"/>
      <c r="K231" s="107"/>
      <c r="L231" s="107"/>
      <c r="M231" s="107"/>
      <c r="N231" s="107"/>
      <c r="O231" s="107"/>
      <c r="P231" s="107"/>
      <c r="Q231" s="107"/>
      <c r="R231" s="107"/>
      <c r="S231" s="107"/>
    </row>
    <row r="232" spans="8:19" s="109" customFormat="1" x14ac:dyDescent="0.2">
      <c r="H232" s="107"/>
      <c r="I232" s="107"/>
      <c r="J232" s="107"/>
      <c r="K232" s="107"/>
      <c r="L232" s="107"/>
      <c r="M232" s="107"/>
      <c r="N232" s="107"/>
      <c r="O232" s="107"/>
      <c r="P232" s="107"/>
      <c r="Q232" s="107"/>
      <c r="R232" s="107"/>
      <c r="S232" s="107"/>
    </row>
    <row r="233" spans="8:19" s="109" customFormat="1" x14ac:dyDescent="0.2">
      <c r="H233" s="107"/>
      <c r="I233" s="107"/>
      <c r="J233" s="107"/>
      <c r="K233" s="107"/>
      <c r="L233" s="107"/>
      <c r="M233" s="107"/>
      <c r="N233" s="107"/>
      <c r="O233" s="107"/>
      <c r="P233" s="107"/>
      <c r="Q233" s="107"/>
      <c r="R233" s="107"/>
      <c r="S233" s="107"/>
    </row>
    <row r="234" spans="8:19" s="109" customFormat="1" x14ac:dyDescent="0.2">
      <c r="H234" s="107"/>
      <c r="I234" s="107"/>
      <c r="J234" s="107"/>
      <c r="K234" s="107"/>
      <c r="L234" s="107"/>
      <c r="M234" s="107"/>
      <c r="N234" s="107"/>
      <c r="O234" s="107"/>
      <c r="P234" s="107"/>
      <c r="Q234" s="107"/>
      <c r="R234" s="107"/>
      <c r="S234" s="107"/>
    </row>
    <row r="235" spans="8:19" s="109" customFormat="1" x14ac:dyDescent="0.2">
      <c r="H235" s="107"/>
      <c r="I235" s="107"/>
      <c r="J235" s="107"/>
      <c r="K235" s="107"/>
      <c r="L235" s="107"/>
      <c r="M235" s="107"/>
      <c r="N235" s="107"/>
      <c r="O235" s="107"/>
      <c r="P235" s="107"/>
      <c r="Q235" s="107"/>
      <c r="R235" s="107"/>
      <c r="S235" s="107"/>
    </row>
    <row r="236" spans="8:19" s="109" customFormat="1" x14ac:dyDescent="0.2">
      <c r="H236" s="107"/>
      <c r="I236" s="107"/>
      <c r="J236" s="107"/>
      <c r="K236" s="107"/>
      <c r="L236" s="107"/>
      <c r="M236" s="107"/>
      <c r="N236" s="107"/>
      <c r="O236" s="107"/>
      <c r="P236" s="107"/>
      <c r="Q236" s="107"/>
      <c r="R236" s="107"/>
      <c r="S236" s="107"/>
    </row>
    <row r="237" spans="8:19" s="109" customFormat="1" x14ac:dyDescent="0.2">
      <c r="H237" s="107"/>
      <c r="I237" s="107"/>
      <c r="J237" s="107"/>
      <c r="K237" s="107"/>
      <c r="L237" s="107"/>
      <c r="M237" s="107"/>
      <c r="N237" s="107"/>
      <c r="O237" s="107"/>
      <c r="P237" s="107"/>
      <c r="Q237" s="107"/>
      <c r="R237" s="107"/>
      <c r="S237" s="107"/>
    </row>
    <row r="238" spans="8:19" s="109" customFormat="1" x14ac:dyDescent="0.2">
      <c r="H238" s="107"/>
      <c r="I238" s="107"/>
      <c r="J238" s="107"/>
      <c r="K238" s="107"/>
      <c r="L238" s="107"/>
      <c r="M238" s="107"/>
      <c r="N238" s="107"/>
      <c r="O238" s="107"/>
      <c r="P238" s="107"/>
      <c r="Q238" s="107"/>
      <c r="R238" s="107"/>
      <c r="S238" s="107"/>
    </row>
    <row r="239" spans="8:19" s="109" customFormat="1" x14ac:dyDescent="0.2">
      <c r="H239" s="107"/>
      <c r="I239" s="107"/>
      <c r="J239" s="107"/>
      <c r="K239" s="107"/>
      <c r="L239" s="107"/>
      <c r="M239" s="107"/>
      <c r="N239" s="107"/>
      <c r="O239" s="107"/>
      <c r="P239" s="107"/>
      <c r="Q239" s="107"/>
      <c r="R239" s="107"/>
      <c r="S239" s="107"/>
    </row>
    <row r="240" spans="8:19" s="109" customFormat="1" x14ac:dyDescent="0.2">
      <c r="H240" s="107"/>
      <c r="I240" s="107"/>
      <c r="J240" s="107"/>
      <c r="K240" s="107"/>
      <c r="L240" s="107"/>
      <c r="M240" s="107"/>
      <c r="N240" s="107"/>
      <c r="O240" s="107"/>
      <c r="P240" s="107"/>
      <c r="Q240" s="107"/>
      <c r="R240" s="107"/>
      <c r="S240" s="107"/>
    </row>
    <row r="241" spans="8:19" s="109" customFormat="1" x14ac:dyDescent="0.2">
      <c r="H241" s="107"/>
      <c r="I241" s="107"/>
      <c r="J241" s="107"/>
      <c r="K241" s="107"/>
      <c r="L241" s="107"/>
      <c r="M241" s="107"/>
      <c r="N241" s="107"/>
      <c r="O241" s="107"/>
      <c r="P241" s="107"/>
      <c r="Q241" s="107"/>
      <c r="R241" s="107"/>
      <c r="S241" s="107"/>
    </row>
    <row r="242" spans="8:19" s="109" customFormat="1" x14ac:dyDescent="0.2">
      <c r="H242" s="107"/>
      <c r="I242" s="107"/>
      <c r="J242" s="107"/>
      <c r="K242" s="107"/>
      <c r="L242" s="107"/>
      <c r="M242" s="107"/>
      <c r="N242" s="107"/>
      <c r="O242" s="107"/>
      <c r="P242" s="107"/>
      <c r="Q242" s="107"/>
      <c r="R242" s="107"/>
      <c r="S242" s="107"/>
    </row>
    <row r="243" spans="8:19" s="109" customFormat="1" x14ac:dyDescent="0.2">
      <c r="H243" s="107"/>
      <c r="I243" s="107"/>
      <c r="J243" s="107"/>
      <c r="K243" s="107"/>
      <c r="L243" s="107"/>
      <c r="M243" s="107"/>
      <c r="N243" s="107"/>
      <c r="O243" s="107"/>
      <c r="P243" s="107"/>
      <c r="Q243" s="107"/>
      <c r="R243" s="107"/>
      <c r="S243" s="107"/>
    </row>
    <row r="244" spans="8:19" s="109" customFormat="1" x14ac:dyDescent="0.2">
      <c r="H244" s="107"/>
      <c r="I244" s="107"/>
      <c r="J244" s="107"/>
      <c r="K244" s="107"/>
      <c r="L244" s="107"/>
      <c r="M244" s="107"/>
      <c r="N244" s="107"/>
      <c r="O244" s="107"/>
      <c r="P244" s="107"/>
      <c r="Q244" s="107"/>
      <c r="R244" s="107"/>
      <c r="S244" s="107"/>
    </row>
    <row r="245" spans="8:19" s="109" customFormat="1" x14ac:dyDescent="0.2">
      <c r="H245" s="107"/>
      <c r="I245" s="107"/>
      <c r="J245" s="107"/>
      <c r="K245" s="107"/>
      <c r="L245" s="107"/>
      <c r="M245" s="107"/>
      <c r="N245" s="107"/>
      <c r="O245" s="107"/>
      <c r="P245" s="107"/>
      <c r="Q245" s="107"/>
      <c r="R245" s="107"/>
      <c r="S245" s="107"/>
    </row>
    <row r="246" spans="8:19" s="109" customFormat="1" x14ac:dyDescent="0.2">
      <c r="H246" s="107"/>
      <c r="I246" s="107"/>
      <c r="J246" s="107"/>
      <c r="K246" s="107"/>
      <c r="L246" s="107"/>
      <c r="M246" s="107"/>
      <c r="N246" s="107"/>
      <c r="O246" s="107"/>
      <c r="P246" s="107"/>
      <c r="Q246" s="107"/>
      <c r="R246" s="107"/>
      <c r="S246" s="107"/>
    </row>
    <row r="247" spans="8:19" s="109" customFormat="1" x14ac:dyDescent="0.2">
      <c r="H247" s="107"/>
      <c r="I247" s="107"/>
      <c r="J247" s="107"/>
      <c r="K247" s="107"/>
      <c r="L247" s="107"/>
      <c r="M247" s="107"/>
      <c r="N247" s="107"/>
      <c r="O247" s="107"/>
      <c r="P247" s="107"/>
      <c r="Q247" s="107"/>
      <c r="R247" s="107"/>
      <c r="S247" s="107"/>
    </row>
    <row r="248" spans="8:19" s="109" customFormat="1" x14ac:dyDescent="0.2">
      <c r="H248" s="107"/>
      <c r="I248" s="107"/>
      <c r="J248" s="107"/>
      <c r="K248" s="107"/>
      <c r="L248" s="107"/>
      <c r="M248" s="107"/>
      <c r="N248" s="107"/>
      <c r="O248" s="107"/>
      <c r="P248" s="107"/>
      <c r="Q248" s="107"/>
      <c r="R248" s="107"/>
      <c r="S248" s="107"/>
    </row>
    <row r="249" spans="8:19" s="109" customFormat="1" x14ac:dyDescent="0.2">
      <c r="H249" s="107"/>
      <c r="I249" s="107"/>
      <c r="J249" s="107"/>
      <c r="K249" s="107"/>
      <c r="L249" s="107"/>
      <c r="M249" s="107"/>
      <c r="N249" s="107"/>
      <c r="O249" s="107"/>
      <c r="P249" s="107"/>
      <c r="Q249" s="107"/>
      <c r="R249" s="107"/>
      <c r="S249" s="107"/>
    </row>
    <row r="250" spans="8:19" s="109" customFormat="1" x14ac:dyDescent="0.2">
      <c r="H250" s="107"/>
      <c r="I250" s="107"/>
      <c r="J250" s="107"/>
      <c r="K250" s="107"/>
      <c r="L250" s="107"/>
      <c r="M250" s="107"/>
      <c r="N250" s="107"/>
      <c r="O250" s="107"/>
      <c r="P250" s="107"/>
      <c r="Q250" s="107"/>
      <c r="R250" s="107"/>
      <c r="S250" s="107"/>
    </row>
    <row r="251" spans="8:19" s="109" customFormat="1" x14ac:dyDescent="0.2">
      <c r="H251" s="107"/>
      <c r="I251" s="107"/>
      <c r="J251" s="107"/>
      <c r="K251" s="107"/>
      <c r="L251" s="107"/>
      <c r="M251" s="107"/>
      <c r="N251" s="107"/>
      <c r="O251" s="107"/>
      <c r="P251" s="107"/>
      <c r="Q251" s="107"/>
      <c r="R251" s="107"/>
      <c r="S251" s="107"/>
    </row>
    <row r="252" spans="8:19" s="109" customFormat="1" x14ac:dyDescent="0.2">
      <c r="H252" s="107"/>
      <c r="I252" s="107"/>
      <c r="J252" s="107"/>
      <c r="K252" s="107"/>
      <c r="L252" s="107"/>
      <c r="M252" s="107"/>
      <c r="N252" s="107"/>
      <c r="O252" s="107"/>
      <c r="P252" s="107"/>
      <c r="Q252" s="107"/>
      <c r="R252" s="107"/>
      <c r="S252" s="107"/>
    </row>
    <row r="253" spans="8:19" s="109" customFormat="1" x14ac:dyDescent="0.2">
      <c r="H253" s="107"/>
      <c r="I253" s="107"/>
      <c r="J253" s="107"/>
      <c r="K253" s="107"/>
      <c r="L253" s="107"/>
      <c r="M253" s="107"/>
      <c r="N253" s="107"/>
      <c r="O253" s="107"/>
      <c r="P253" s="107"/>
      <c r="Q253" s="107"/>
      <c r="R253" s="107"/>
      <c r="S253" s="107"/>
    </row>
    <row r="254" spans="8:19" s="109" customFormat="1" x14ac:dyDescent="0.2">
      <c r="H254" s="107"/>
      <c r="I254" s="107"/>
      <c r="J254" s="107"/>
      <c r="K254" s="107"/>
      <c r="L254" s="107"/>
      <c r="M254" s="107"/>
      <c r="N254" s="107"/>
      <c r="O254" s="107"/>
      <c r="P254" s="107"/>
      <c r="Q254" s="107"/>
      <c r="R254" s="107"/>
      <c r="S254" s="107"/>
    </row>
    <row r="255" spans="8:19" s="109" customFormat="1" x14ac:dyDescent="0.2">
      <c r="H255" s="107"/>
      <c r="I255" s="107"/>
      <c r="J255" s="107"/>
      <c r="K255" s="107"/>
      <c r="L255" s="107"/>
      <c r="M255" s="107"/>
      <c r="N255" s="107"/>
      <c r="O255" s="107"/>
      <c r="P255" s="107"/>
      <c r="Q255" s="107"/>
      <c r="R255" s="107"/>
      <c r="S255" s="107"/>
    </row>
    <row r="256" spans="8:19" s="109" customFormat="1" x14ac:dyDescent="0.2">
      <c r="H256" s="107"/>
      <c r="I256" s="107"/>
      <c r="J256" s="107"/>
      <c r="K256" s="107"/>
      <c r="L256" s="107"/>
      <c r="M256" s="107"/>
      <c r="N256" s="107"/>
      <c r="O256" s="107"/>
      <c r="P256" s="107"/>
      <c r="Q256" s="107"/>
      <c r="R256" s="107"/>
      <c r="S256" s="107"/>
    </row>
    <row r="257" spans="8:19" s="109" customFormat="1" x14ac:dyDescent="0.2">
      <c r="H257" s="107"/>
      <c r="I257" s="107"/>
      <c r="J257" s="107"/>
      <c r="K257" s="107"/>
      <c r="L257" s="107"/>
      <c r="M257" s="107"/>
      <c r="N257" s="107"/>
      <c r="O257" s="107"/>
      <c r="P257" s="107"/>
      <c r="Q257" s="107"/>
      <c r="R257" s="107"/>
      <c r="S257" s="107"/>
    </row>
    <row r="258" spans="8:19" s="109" customFormat="1" x14ac:dyDescent="0.2">
      <c r="H258" s="107"/>
      <c r="I258" s="107"/>
      <c r="J258" s="107"/>
      <c r="K258" s="107"/>
      <c r="L258" s="107"/>
      <c r="M258" s="107"/>
      <c r="N258" s="107"/>
      <c r="O258" s="107"/>
      <c r="P258" s="107"/>
      <c r="Q258" s="107"/>
      <c r="R258" s="107"/>
      <c r="S258" s="107"/>
    </row>
    <row r="259" spans="8:19" s="109" customFormat="1" x14ac:dyDescent="0.2">
      <c r="H259" s="107"/>
      <c r="I259" s="107"/>
      <c r="J259" s="107"/>
      <c r="K259" s="107"/>
      <c r="L259" s="107"/>
      <c r="M259" s="107"/>
      <c r="N259" s="107"/>
      <c r="O259" s="107"/>
      <c r="P259" s="107"/>
      <c r="Q259" s="107"/>
      <c r="R259" s="107"/>
      <c r="S259" s="107"/>
    </row>
    <row r="260" spans="8:19" s="109" customFormat="1" x14ac:dyDescent="0.2">
      <c r="H260" s="107"/>
      <c r="I260" s="107"/>
      <c r="J260" s="107"/>
      <c r="K260" s="107"/>
      <c r="L260" s="107"/>
      <c r="M260" s="107"/>
      <c r="N260" s="107"/>
      <c r="O260" s="107"/>
      <c r="P260" s="107"/>
      <c r="Q260" s="107"/>
      <c r="R260" s="107"/>
      <c r="S260" s="107"/>
    </row>
    <row r="261" spans="8:19" s="109" customFormat="1" x14ac:dyDescent="0.2">
      <c r="H261" s="107"/>
      <c r="I261" s="107"/>
      <c r="J261" s="107"/>
      <c r="K261" s="107"/>
      <c r="L261" s="107"/>
      <c r="M261" s="107"/>
      <c r="N261" s="107"/>
      <c r="O261" s="107"/>
      <c r="P261" s="107"/>
      <c r="Q261" s="107"/>
      <c r="R261" s="107"/>
      <c r="S261" s="107"/>
    </row>
    <row r="262" spans="8:19" s="109" customFormat="1" x14ac:dyDescent="0.2">
      <c r="H262" s="107"/>
      <c r="I262" s="107"/>
      <c r="J262" s="107"/>
      <c r="K262" s="107"/>
      <c r="L262" s="107"/>
      <c r="M262" s="107"/>
      <c r="N262" s="107"/>
      <c r="O262" s="107"/>
      <c r="P262" s="107"/>
      <c r="Q262" s="107"/>
      <c r="R262" s="107"/>
      <c r="S262" s="107"/>
    </row>
    <row r="263" spans="8:19" s="109" customFormat="1" x14ac:dyDescent="0.2">
      <c r="H263" s="107"/>
      <c r="I263" s="107"/>
      <c r="J263" s="107"/>
      <c r="K263" s="107"/>
      <c r="L263" s="107"/>
      <c r="M263" s="107"/>
      <c r="N263" s="107"/>
      <c r="O263" s="107"/>
      <c r="P263" s="107"/>
      <c r="Q263" s="107"/>
      <c r="R263" s="107"/>
      <c r="S263" s="107"/>
    </row>
    <row r="264" spans="8:19" s="109" customFormat="1" x14ac:dyDescent="0.2">
      <c r="H264" s="107"/>
      <c r="I264" s="107"/>
      <c r="J264" s="107"/>
      <c r="K264" s="107"/>
      <c r="L264" s="107"/>
      <c r="M264" s="107"/>
      <c r="N264" s="107"/>
      <c r="O264" s="107"/>
      <c r="P264" s="107"/>
      <c r="Q264" s="107"/>
      <c r="R264" s="107"/>
      <c r="S264" s="107"/>
    </row>
    <row r="265" spans="8:19" s="109" customFormat="1" x14ac:dyDescent="0.2">
      <c r="H265" s="107"/>
      <c r="I265" s="107"/>
      <c r="J265" s="107"/>
      <c r="K265" s="107"/>
      <c r="L265" s="107"/>
      <c r="M265" s="107"/>
      <c r="N265" s="107"/>
      <c r="O265" s="107"/>
      <c r="P265" s="107"/>
      <c r="Q265" s="107"/>
      <c r="R265" s="107"/>
      <c r="S265" s="107"/>
    </row>
    <row r="266" spans="8:19" s="109" customFormat="1" x14ac:dyDescent="0.2">
      <c r="H266" s="107"/>
      <c r="I266" s="107"/>
      <c r="J266" s="107"/>
      <c r="K266" s="107"/>
      <c r="L266" s="107"/>
      <c r="M266" s="107"/>
      <c r="N266" s="107"/>
      <c r="O266" s="107"/>
      <c r="P266" s="107"/>
      <c r="Q266" s="107"/>
      <c r="R266" s="107"/>
      <c r="S266" s="107"/>
    </row>
    <row r="267" spans="8:19" s="109" customFormat="1" x14ac:dyDescent="0.2">
      <c r="H267" s="107"/>
      <c r="I267" s="107"/>
      <c r="J267" s="107"/>
      <c r="K267" s="107"/>
      <c r="L267" s="107"/>
      <c r="M267" s="107"/>
      <c r="N267" s="107"/>
      <c r="O267" s="107"/>
      <c r="P267" s="107"/>
      <c r="Q267" s="107"/>
      <c r="R267" s="107"/>
      <c r="S267" s="107"/>
    </row>
    <row r="268" spans="8:19" s="109" customFormat="1" x14ac:dyDescent="0.2">
      <c r="H268" s="107"/>
      <c r="I268" s="107"/>
      <c r="J268" s="107"/>
      <c r="K268" s="107"/>
      <c r="L268" s="107"/>
      <c r="M268" s="107"/>
      <c r="N268" s="107"/>
      <c r="O268" s="107"/>
      <c r="P268" s="107"/>
      <c r="Q268" s="107"/>
      <c r="R268" s="107"/>
      <c r="S268" s="107"/>
    </row>
    <row r="269" spans="8:19" s="109" customFormat="1" x14ac:dyDescent="0.2">
      <c r="H269" s="107"/>
      <c r="I269" s="107"/>
      <c r="J269" s="107"/>
      <c r="K269" s="107"/>
      <c r="L269" s="107"/>
      <c r="M269" s="107"/>
      <c r="N269" s="107"/>
      <c r="O269" s="107"/>
      <c r="P269" s="107"/>
      <c r="Q269" s="107"/>
      <c r="R269" s="107"/>
      <c r="S269" s="107"/>
    </row>
    <row r="270" spans="8:19" s="109" customFormat="1" x14ac:dyDescent="0.2">
      <c r="H270" s="107"/>
      <c r="I270" s="107"/>
      <c r="J270" s="107"/>
      <c r="K270" s="107"/>
      <c r="L270" s="107"/>
      <c r="M270" s="107"/>
      <c r="N270" s="107"/>
      <c r="O270" s="107"/>
      <c r="P270" s="107"/>
      <c r="Q270" s="107"/>
      <c r="R270" s="107"/>
      <c r="S270" s="107"/>
    </row>
    <row r="271" spans="8:19" s="109" customFormat="1" x14ac:dyDescent="0.2">
      <c r="H271" s="107"/>
      <c r="I271" s="107"/>
      <c r="J271" s="107"/>
      <c r="K271" s="107"/>
      <c r="L271" s="107"/>
      <c r="M271" s="107"/>
      <c r="N271" s="107"/>
      <c r="O271" s="107"/>
      <c r="P271" s="107"/>
      <c r="Q271" s="107"/>
      <c r="R271" s="107"/>
      <c r="S271" s="107"/>
    </row>
    <row r="272" spans="8:19" s="109" customFormat="1" x14ac:dyDescent="0.2">
      <c r="H272" s="107"/>
      <c r="I272" s="107"/>
      <c r="J272" s="107"/>
      <c r="K272" s="107"/>
      <c r="L272" s="107"/>
      <c r="M272" s="107"/>
      <c r="N272" s="107"/>
      <c r="O272" s="107"/>
      <c r="P272" s="107"/>
      <c r="Q272" s="107"/>
      <c r="R272" s="107"/>
      <c r="S272" s="107"/>
    </row>
    <row r="273" spans="8:19" s="109" customFormat="1" x14ac:dyDescent="0.2">
      <c r="H273" s="107"/>
      <c r="I273" s="107"/>
      <c r="J273" s="107"/>
      <c r="K273" s="107"/>
      <c r="L273" s="107"/>
      <c r="M273" s="107"/>
      <c r="N273" s="107"/>
      <c r="O273" s="107"/>
      <c r="P273" s="107"/>
      <c r="Q273" s="107"/>
      <c r="R273" s="107"/>
      <c r="S273" s="107"/>
    </row>
    <row r="274" spans="8:19" s="109" customFormat="1" x14ac:dyDescent="0.2">
      <c r="H274" s="107"/>
      <c r="I274" s="107"/>
      <c r="J274" s="107"/>
      <c r="K274" s="107"/>
      <c r="L274" s="107"/>
      <c r="M274" s="107"/>
      <c r="N274" s="107"/>
      <c r="O274" s="107"/>
      <c r="P274" s="107"/>
      <c r="Q274" s="107"/>
      <c r="R274" s="107"/>
      <c r="S274" s="107"/>
    </row>
    <row r="275" spans="8:19" s="109" customFormat="1" x14ac:dyDescent="0.2">
      <c r="H275" s="107"/>
      <c r="I275" s="107"/>
      <c r="J275" s="107"/>
      <c r="K275" s="107"/>
      <c r="L275" s="107"/>
      <c r="M275" s="107"/>
      <c r="N275" s="107"/>
      <c r="O275" s="107"/>
      <c r="P275" s="107"/>
      <c r="Q275" s="107"/>
      <c r="R275" s="107"/>
      <c r="S275" s="107"/>
    </row>
    <row r="276" spans="8:19" s="109" customFormat="1" x14ac:dyDescent="0.2">
      <c r="H276" s="107"/>
      <c r="I276" s="107"/>
      <c r="J276" s="107"/>
      <c r="K276" s="107"/>
      <c r="L276" s="107"/>
      <c r="M276" s="107"/>
      <c r="N276" s="107"/>
      <c r="O276" s="107"/>
      <c r="P276" s="107"/>
      <c r="Q276" s="107"/>
      <c r="R276" s="107"/>
      <c r="S276" s="107"/>
    </row>
    <row r="277" spans="8:19" s="109" customFormat="1" x14ac:dyDescent="0.2">
      <c r="H277" s="107"/>
      <c r="I277" s="107"/>
      <c r="J277" s="107"/>
      <c r="K277" s="107"/>
      <c r="L277" s="107"/>
      <c r="M277" s="107"/>
      <c r="N277" s="107"/>
      <c r="O277" s="107"/>
      <c r="P277" s="107"/>
      <c r="Q277" s="107"/>
      <c r="R277" s="107"/>
      <c r="S277" s="107"/>
    </row>
    <row r="278" spans="8:19" s="109" customFormat="1" x14ac:dyDescent="0.2">
      <c r="H278" s="107"/>
      <c r="I278" s="107"/>
      <c r="J278" s="107"/>
      <c r="K278" s="107"/>
      <c r="L278" s="107"/>
      <c r="M278" s="107"/>
      <c r="N278" s="107"/>
      <c r="O278" s="107"/>
      <c r="P278" s="107"/>
      <c r="Q278" s="107"/>
      <c r="R278" s="107"/>
      <c r="S278" s="107"/>
    </row>
    <row r="279" spans="8:19" s="109" customFormat="1" x14ac:dyDescent="0.2">
      <c r="H279" s="107"/>
      <c r="I279" s="107"/>
      <c r="J279" s="107"/>
      <c r="K279" s="107"/>
      <c r="L279" s="107"/>
      <c r="M279" s="107"/>
      <c r="N279" s="107"/>
      <c r="O279" s="107"/>
      <c r="P279" s="107"/>
      <c r="Q279" s="107"/>
      <c r="R279" s="107"/>
      <c r="S279" s="107"/>
    </row>
    <row r="280" spans="8:19" s="109" customFormat="1" x14ac:dyDescent="0.2">
      <c r="H280" s="107"/>
      <c r="I280" s="107"/>
      <c r="J280" s="107"/>
      <c r="K280" s="107"/>
      <c r="L280" s="107"/>
      <c r="M280" s="107"/>
      <c r="N280" s="107"/>
      <c r="O280" s="107"/>
      <c r="P280" s="107"/>
      <c r="Q280" s="107"/>
      <c r="R280" s="107"/>
      <c r="S280" s="107"/>
    </row>
    <row r="281" spans="8:19" s="109" customFormat="1" x14ac:dyDescent="0.2">
      <c r="H281" s="107"/>
      <c r="I281" s="107"/>
      <c r="J281" s="107"/>
      <c r="K281" s="107"/>
      <c r="L281" s="107"/>
      <c r="M281" s="107"/>
      <c r="N281" s="107"/>
      <c r="O281" s="107"/>
      <c r="P281" s="107"/>
      <c r="Q281" s="107"/>
      <c r="R281" s="107"/>
      <c r="S281" s="107"/>
    </row>
    <row r="282" spans="8:19" s="109" customFormat="1" x14ac:dyDescent="0.2">
      <c r="H282" s="107"/>
      <c r="I282" s="107"/>
      <c r="J282" s="107"/>
      <c r="K282" s="107"/>
      <c r="L282" s="107"/>
      <c r="M282" s="107"/>
      <c r="N282" s="107"/>
      <c r="O282" s="107"/>
      <c r="P282" s="107"/>
      <c r="Q282" s="107"/>
      <c r="R282" s="107"/>
      <c r="S282" s="107"/>
    </row>
    <row r="283" spans="8:19" s="109" customFormat="1" x14ac:dyDescent="0.2">
      <c r="H283" s="107"/>
      <c r="I283" s="107"/>
      <c r="J283" s="107"/>
      <c r="K283" s="107"/>
      <c r="L283" s="107"/>
      <c r="M283" s="107"/>
      <c r="N283" s="107"/>
      <c r="O283" s="107"/>
      <c r="P283" s="107"/>
      <c r="Q283" s="107"/>
      <c r="R283" s="107"/>
      <c r="S283" s="107"/>
    </row>
    <row r="284" spans="8:19" s="109" customFormat="1" x14ac:dyDescent="0.2">
      <c r="H284" s="107"/>
      <c r="I284" s="107"/>
      <c r="J284" s="107"/>
      <c r="K284" s="107"/>
      <c r="L284" s="107"/>
      <c r="M284" s="107"/>
      <c r="N284" s="107"/>
      <c r="O284" s="107"/>
      <c r="P284" s="107"/>
      <c r="Q284" s="107"/>
      <c r="R284" s="107"/>
      <c r="S284" s="107"/>
    </row>
    <row r="285" spans="8:19" s="109" customFormat="1" x14ac:dyDescent="0.2">
      <c r="H285" s="107"/>
      <c r="I285" s="107"/>
      <c r="J285" s="107"/>
      <c r="K285" s="107"/>
      <c r="L285" s="107"/>
      <c r="M285" s="107"/>
      <c r="N285" s="107"/>
      <c r="O285" s="107"/>
      <c r="P285" s="107"/>
      <c r="Q285" s="107"/>
      <c r="R285" s="107"/>
      <c r="S285" s="107"/>
    </row>
    <row r="286" spans="8:19" s="109" customFormat="1" x14ac:dyDescent="0.2">
      <c r="H286" s="107"/>
      <c r="I286" s="107"/>
      <c r="J286" s="107"/>
      <c r="K286" s="107"/>
      <c r="L286" s="107"/>
      <c r="M286" s="107"/>
      <c r="N286" s="107"/>
      <c r="O286" s="107"/>
      <c r="P286" s="107"/>
      <c r="Q286" s="107"/>
      <c r="R286" s="107"/>
      <c r="S286" s="107"/>
    </row>
    <row r="287" spans="8:19" s="109" customFormat="1" x14ac:dyDescent="0.2">
      <c r="H287" s="107"/>
      <c r="I287" s="107"/>
      <c r="J287" s="107"/>
      <c r="K287" s="107"/>
      <c r="L287" s="107"/>
      <c r="M287" s="107"/>
      <c r="N287" s="107"/>
      <c r="O287" s="107"/>
      <c r="P287" s="107"/>
      <c r="Q287" s="107"/>
      <c r="R287" s="107"/>
      <c r="S287" s="107"/>
    </row>
    <row r="288" spans="8:19" s="109" customFormat="1" x14ac:dyDescent="0.2">
      <c r="H288" s="107"/>
      <c r="I288" s="107"/>
      <c r="J288" s="107"/>
      <c r="K288" s="107"/>
      <c r="L288" s="107"/>
      <c r="M288" s="107"/>
      <c r="N288" s="107"/>
      <c r="O288" s="107"/>
      <c r="P288" s="107"/>
      <c r="Q288" s="107"/>
      <c r="R288" s="107"/>
      <c r="S288" s="107"/>
    </row>
    <row r="289" spans="8:19" s="109" customFormat="1" x14ac:dyDescent="0.2">
      <c r="H289" s="107"/>
      <c r="I289" s="107"/>
      <c r="J289" s="107"/>
      <c r="K289" s="107"/>
      <c r="L289" s="107"/>
      <c r="M289" s="107"/>
      <c r="N289" s="107"/>
      <c r="O289" s="107"/>
      <c r="P289" s="107"/>
      <c r="Q289" s="107"/>
      <c r="R289" s="107"/>
      <c r="S289" s="107"/>
    </row>
    <row r="290" spans="8:19" s="109" customFormat="1" x14ac:dyDescent="0.2">
      <c r="H290" s="107"/>
      <c r="I290" s="107"/>
      <c r="J290" s="107"/>
      <c r="K290" s="107"/>
      <c r="L290" s="107"/>
      <c r="M290" s="107"/>
      <c r="N290" s="107"/>
      <c r="O290" s="107"/>
      <c r="P290" s="107"/>
      <c r="Q290" s="107"/>
      <c r="R290" s="107"/>
      <c r="S290" s="107"/>
    </row>
    <row r="291" spans="8:19" s="109" customFormat="1" x14ac:dyDescent="0.2">
      <c r="H291" s="107"/>
      <c r="I291" s="107"/>
      <c r="J291" s="107"/>
      <c r="K291" s="107"/>
      <c r="L291" s="107"/>
      <c r="M291" s="107"/>
      <c r="N291" s="107"/>
      <c r="O291" s="107"/>
      <c r="P291" s="107"/>
      <c r="Q291" s="107"/>
      <c r="R291" s="107"/>
      <c r="S291" s="107"/>
    </row>
    <row r="292" spans="8:19" s="109" customFormat="1" x14ac:dyDescent="0.2">
      <c r="H292" s="107"/>
      <c r="I292" s="107"/>
      <c r="J292" s="107"/>
      <c r="K292" s="107"/>
      <c r="L292" s="107"/>
      <c r="M292" s="107"/>
      <c r="N292" s="107"/>
      <c r="O292" s="107"/>
      <c r="P292" s="107"/>
      <c r="Q292" s="107"/>
      <c r="R292" s="107"/>
      <c r="S292" s="107"/>
    </row>
    <row r="293" spans="8:19" s="109" customFormat="1" x14ac:dyDescent="0.2">
      <c r="H293" s="107"/>
      <c r="I293" s="107"/>
      <c r="J293" s="107"/>
      <c r="K293" s="107"/>
      <c r="L293" s="107"/>
      <c r="M293" s="107"/>
      <c r="N293" s="107"/>
      <c r="O293" s="107"/>
      <c r="P293" s="107"/>
      <c r="Q293" s="107"/>
      <c r="R293" s="107"/>
      <c r="S293" s="107"/>
    </row>
    <row r="294" spans="8:19" s="109" customFormat="1" x14ac:dyDescent="0.2">
      <c r="H294" s="107"/>
      <c r="I294" s="107"/>
      <c r="J294" s="107"/>
      <c r="K294" s="107"/>
      <c r="L294" s="107"/>
      <c r="M294" s="107"/>
      <c r="N294" s="107"/>
      <c r="O294" s="107"/>
      <c r="P294" s="107"/>
      <c r="Q294" s="107"/>
      <c r="R294" s="107"/>
      <c r="S294" s="107"/>
    </row>
    <row r="295" spans="8:19" s="109" customFormat="1" x14ac:dyDescent="0.2">
      <c r="H295" s="107"/>
      <c r="I295" s="107"/>
      <c r="J295" s="107"/>
      <c r="K295" s="107"/>
      <c r="L295" s="107"/>
      <c r="M295" s="107"/>
      <c r="N295" s="107"/>
      <c r="O295" s="107"/>
      <c r="P295" s="107"/>
      <c r="Q295" s="107"/>
      <c r="R295" s="107"/>
      <c r="S295" s="107"/>
    </row>
    <row r="296" spans="8:19" s="109" customFormat="1" x14ac:dyDescent="0.2">
      <c r="H296" s="107"/>
      <c r="I296" s="107"/>
      <c r="J296" s="107"/>
      <c r="K296" s="107"/>
      <c r="L296" s="107"/>
      <c r="M296" s="107"/>
      <c r="N296" s="107"/>
      <c r="O296" s="107"/>
      <c r="P296" s="107"/>
      <c r="Q296" s="107"/>
      <c r="R296" s="107"/>
      <c r="S296" s="107"/>
    </row>
    <row r="297" spans="8:19" s="109" customFormat="1" x14ac:dyDescent="0.2">
      <c r="H297" s="107"/>
      <c r="I297" s="107"/>
      <c r="J297" s="107"/>
      <c r="K297" s="107"/>
      <c r="L297" s="107"/>
      <c r="M297" s="107"/>
      <c r="N297" s="107"/>
      <c r="O297" s="107"/>
      <c r="P297" s="107"/>
      <c r="Q297" s="107"/>
      <c r="R297" s="107"/>
      <c r="S297" s="107"/>
    </row>
    <row r="298" spans="8:19" s="109" customFormat="1" x14ac:dyDescent="0.2">
      <c r="H298" s="107"/>
      <c r="I298" s="107"/>
      <c r="J298" s="107"/>
      <c r="K298" s="107"/>
      <c r="L298" s="107"/>
      <c r="M298" s="107"/>
      <c r="N298" s="107"/>
      <c r="O298" s="107"/>
      <c r="P298" s="107"/>
      <c r="Q298" s="107"/>
      <c r="R298" s="107"/>
      <c r="S298" s="107"/>
    </row>
    <row r="299" spans="8:19" s="109" customFormat="1" x14ac:dyDescent="0.2">
      <c r="H299" s="107"/>
      <c r="I299" s="107"/>
      <c r="J299" s="107"/>
      <c r="K299" s="107"/>
      <c r="L299" s="107"/>
      <c r="M299" s="107"/>
      <c r="N299" s="107"/>
      <c r="O299" s="107"/>
      <c r="P299" s="107"/>
      <c r="Q299" s="107"/>
      <c r="R299" s="107"/>
      <c r="S299" s="107"/>
    </row>
    <row r="300" spans="8:19" s="109" customFormat="1" x14ac:dyDescent="0.2">
      <c r="H300" s="107"/>
      <c r="I300" s="107"/>
      <c r="J300" s="107"/>
      <c r="K300" s="107"/>
      <c r="L300" s="107"/>
      <c r="M300" s="107"/>
      <c r="N300" s="107"/>
      <c r="O300" s="107"/>
      <c r="P300" s="107"/>
      <c r="Q300" s="107"/>
      <c r="R300" s="107"/>
      <c r="S300" s="107"/>
    </row>
    <row r="301" spans="8:19" s="109" customFormat="1" x14ac:dyDescent="0.2">
      <c r="H301" s="107"/>
      <c r="I301" s="107"/>
      <c r="J301" s="107"/>
      <c r="K301" s="107"/>
      <c r="L301" s="107"/>
      <c r="M301" s="107"/>
      <c r="N301" s="107"/>
      <c r="O301" s="107"/>
      <c r="P301" s="107"/>
      <c r="Q301" s="107"/>
      <c r="R301" s="107"/>
      <c r="S301" s="107"/>
    </row>
    <row r="302" spans="8:19" s="109" customFormat="1" x14ac:dyDescent="0.2">
      <c r="H302" s="107"/>
      <c r="I302" s="107"/>
      <c r="J302" s="107"/>
      <c r="K302" s="107"/>
      <c r="L302" s="107"/>
      <c r="M302" s="107"/>
      <c r="N302" s="107"/>
      <c r="O302" s="107"/>
      <c r="P302" s="107"/>
      <c r="Q302" s="107"/>
      <c r="R302" s="107"/>
      <c r="S302" s="107"/>
    </row>
    <row r="303" spans="8:19" s="109" customFormat="1" x14ac:dyDescent="0.2">
      <c r="H303" s="107"/>
      <c r="I303" s="107"/>
      <c r="J303" s="107"/>
      <c r="K303" s="107"/>
      <c r="L303" s="107"/>
      <c r="M303" s="107"/>
      <c r="N303" s="107"/>
      <c r="O303" s="107"/>
      <c r="P303" s="107"/>
      <c r="Q303" s="107"/>
      <c r="R303" s="107"/>
      <c r="S303" s="107"/>
    </row>
    <row r="304" spans="8:19" s="109" customFormat="1" x14ac:dyDescent="0.2">
      <c r="H304" s="107"/>
      <c r="I304" s="107"/>
      <c r="J304" s="107"/>
      <c r="K304" s="107"/>
      <c r="L304" s="107"/>
      <c r="M304" s="107"/>
      <c r="N304" s="107"/>
      <c r="O304" s="107"/>
      <c r="P304" s="107"/>
      <c r="Q304" s="107"/>
      <c r="R304" s="107"/>
      <c r="S304" s="107"/>
    </row>
    <row r="305" spans="8:19" s="109" customFormat="1" x14ac:dyDescent="0.2">
      <c r="H305" s="107"/>
      <c r="I305" s="107"/>
      <c r="J305" s="107"/>
      <c r="K305" s="107"/>
      <c r="L305" s="107"/>
      <c r="M305" s="107"/>
      <c r="N305" s="107"/>
      <c r="O305" s="107"/>
      <c r="P305" s="107"/>
      <c r="Q305" s="107"/>
      <c r="R305" s="107"/>
      <c r="S305" s="107"/>
    </row>
    <row r="306" spans="8:19" s="109" customFormat="1" x14ac:dyDescent="0.2">
      <c r="H306" s="107"/>
      <c r="I306" s="107"/>
      <c r="J306" s="107"/>
      <c r="K306" s="107"/>
      <c r="L306" s="107"/>
      <c r="M306" s="107"/>
      <c r="N306" s="107"/>
      <c r="O306" s="107"/>
      <c r="P306" s="107"/>
      <c r="Q306" s="107"/>
      <c r="R306" s="107"/>
      <c r="S306" s="107"/>
    </row>
    <row r="307" spans="8:19" s="109" customFormat="1" x14ac:dyDescent="0.2">
      <c r="H307" s="107"/>
      <c r="I307" s="107"/>
      <c r="J307" s="107"/>
      <c r="K307" s="107"/>
      <c r="L307" s="107"/>
      <c r="M307" s="107"/>
      <c r="N307" s="107"/>
      <c r="O307" s="107"/>
      <c r="P307" s="107"/>
      <c r="Q307" s="107"/>
      <c r="R307" s="107"/>
      <c r="S307" s="107"/>
    </row>
    <row r="308" spans="8:19" s="109" customFormat="1" x14ac:dyDescent="0.2">
      <c r="H308" s="107"/>
      <c r="I308" s="107"/>
      <c r="J308" s="107"/>
      <c r="K308" s="107"/>
      <c r="L308" s="107"/>
      <c r="M308" s="107"/>
      <c r="N308" s="107"/>
      <c r="O308" s="107"/>
      <c r="P308" s="107"/>
      <c r="Q308" s="107"/>
      <c r="R308" s="107"/>
      <c r="S308" s="107"/>
    </row>
    <row r="309" spans="8:19" s="109" customFormat="1" x14ac:dyDescent="0.2">
      <c r="H309" s="107"/>
      <c r="I309" s="107"/>
      <c r="J309" s="107"/>
      <c r="K309" s="107"/>
      <c r="L309" s="107"/>
      <c r="M309" s="107"/>
      <c r="N309" s="107"/>
      <c r="O309" s="107"/>
      <c r="P309" s="107"/>
      <c r="Q309" s="107"/>
      <c r="R309" s="107"/>
      <c r="S309" s="107"/>
    </row>
    <row r="310" spans="8:19" s="109" customFormat="1" x14ac:dyDescent="0.2">
      <c r="H310" s="107"/>
      <c r="I310" s="107"/>
      <c r="J310" s="107"/>
      <c r="K310" s="107"/>
      <c r="L310" s="107"/>
      <c r="M310" s="107"/>
      <c r="N310" s="107"/>
      <c r="O310" s="107"/>
      <c r="P310" s="107"/>
      <c r="Q310" s="107"/>
      <c r="R310" s="107"/>
      <c r="S310" s="107"/>
    </row>
    <row r="311" spans="8:19" s="109" customFormat="1" x14ac:dyDescent="0.2">
      <c r="H311" s="107"/>
      <c r="I311" s="107"/>
      <c r="J311" s="107"/>
      <c r="K311" s="107"/>
      <c r="L311" s="107"/>
      <c r="M311" s="107"/>
      <c r="N311" s="107"/>
      <c r="O311" s="107"/>
      <c r="P311" s="107"/>
      <c r="Q311" s="107"/>
      <c r="R311" s="107"/>
      <c r="S311" s="107"/>
    </row>
    <row r="312" spans="8:19" s="109" customFormat="1" x14ac:dyDescent="0.2">
      <c r="H312" s="107"/>
      <c r="I312" s="107"/>
      <c r="J312" s="107"/>
      <c r="K312" s="107"/>
      <c r="L312" s="107"/>
      <c r="M312" s="107"/>
      <c r="N312" s="107"/>
      <c r="O312" s="107"/>
      <c r="P312" s="107"/>
      <c r="Q312" s="107"/>
      <c r="R312" s="107"/>
      <c r="S312" s="107"/>
    </row>
    <row r="313" spans="8:19" s="109" customFormat="1" x14ac:dyDescent="0.2">
      <c r="H313" s="107"/>
      <c r="I313" s="107"/>
      <c r="J313" s="107"/>
      <c r="K313" s="107"/>
      <c r="L313" s="107"/>
      <c r="M313" s="107"/>
      <c r="N313" s="107"/>
      <c r="O313" s="107"/>
      <c r="P313" s="107"/>
      <c r="Q313" s="107"/>
      <c r="R313" s="107"/>
      <c r="S313" s="107"/>
    </row>
    <row r="314" spans="8:19" s="109" customFormat="1" x14ac:dyDescent="0.2">
      <c r="H314" s="107"/>
      <c r="I314" s="107"/>
      <c r="J314" s="107"/>
      <c r="K314" s="107"/>
      <c r="L314" s="107"/>
      <c r="M314" s="107"/>
      <c r="N314" s="107"/>
      <c r="O314" s="107"/>
      <c r="P314" s="107"/>
      <c r="Q314" s="107"/>
      <c r="R314" s="107"/>
      <c r="S314" s="107"/>
    </row>
    <row r="315" spans="8:19" s="109" customFormat="1" x14ac:dyDescent="0.2">
      <c r="H315" s="107"/>
      <c r="I315" s="107"/>
      <c r="J315" s="107"/>
      <c r="K315" s="107"/>
      <c r="L315" s="107"/>
      <c r="M315" s="107"/>
      <c r="N315" s="107"/>
      <c r="O315" s="107"/>
      <c r="P315" s="107"/>
      <c r="Q315" s="107"/>
      <c r="R315" s="107"/>
      <c r="S315" s="107"/>
    </row>
    <row r="316" spans="8:19" s="109" customFormat="1" x14ac:dyDescent="0.2">
      <c r="H316" s="107"/>
      <c r="I316" s="107"/>
      <c r="J316" s="107"/>
      <c r="K316" s="107"/>
      <c r="L316" s="107"/>
      <c r="M316" s="107"/>
      <c r="N316" s="107"/>
      <c r="O316" s="107"/>
      <c r="P316" s="107"/>
      <c r="Q316" s="107"/>
      <c r="R316" s="107"/>
      <c r="S316" s="107"/>
    </row>
    <row r="317" spans="8:19" s="109" customFormat="1" x14ac:dyDescent="0.2">
      <c r="H317" s="107"/>
      <c r="I317" s="107"/>
      <c r="J317" s="107"/>
      <c r="K317" s="107"/>
      <c r="L317" s="107"/>
      <c r="M317" s="107"/>
      <c r="N317" s="107"/>
      <c r="O317" s="107"/>
      <c r="P317" s="107"/>
      <c r="Q317" s="107"/>
      <c r="R317" s="107"/>
      <c r="S317" s="107"/>
    </row>
    <row r="318" spans="8:19" s="109" customFormat="1" x14ac:dyDescent="0.2">
      <c r="H318" s="107"/>
      <c r="I318" s="107"/>
      <c r="J318" s="107"/>
      <c r="K318" s="107"/>
      <c r="L318" s="107"/>
      <c r="M318" s="107"/>
      <c r="N318" s="107"/>
      <c r="O318" s="107"/>
      <c r="P318" s="107"/>
      <c r="Q318" s="107"/>
      <c r="R318" s="107"/>
      <c r="S318" s="107"/>
    </row>
    <row r="319" spans="8:19" s="109" customFormat="1" x14ac:dyDescent="0.2">
      <c r="H319" s="107"/>
      <c r="I319" s="107"/>
      <c r="J319" s="107"/>
      <c r="K319" s="107"/>
      <c r="L319" s="107"/>
      <c r="M319" s="107"/>
      <c r="N319" s="107"/>
      <c r="O319" s="107"/>
      <c r="P319" s="107"/>
      <c r="Q319" s="107"/>
      <c r="R319" s="107"/>
      <c r="S319" s="107"/>
    </row>
    <row r="320" spans="8:19" s="109" customFormat="1" x14ac:dyDescent="0.2">
      <c r="H320" s="107"/>
      <c r="I320" s="107"/>
      <c r="J320" s="107"/>
      <c r="K320" s="107"/>
      <c r="L320" s="107"/>
      <c r="M320" s="107"/>
      <c r="N320" s="107"/>
      <c r="O320" s="107"/>
      <c r="P320" s="107"/>
      <c r="Q320" s="107"/>
      <c r="R320" s="107"/>
      <c r="S320" s="107"/>
    </row>
    <row r="321" spans="8:19" s="109" customFormat="1" x14ac:dyDescent="0.2">
      <c r="H321" s="107"/>
      <c r="I321" s="107"/>
      <c r="J321" s="107"/>
      <c r="K321" s="107"/>
      <c r="L321" s="107"/>
      <c r="M321" s="107"/>
      <c r="N321" s="107"/>
      <c r="O321" s="107"/>
      <c r="P321" s="107"/>
      <c r="Q321" s="107"/>
      <c r="R321" s="107"/>
      <c r="S321" s="107"/>
    </row>
    <row r="322" spans="8:19" s="109" customFormat="1" x14ac:dyDescent="0.2">
      <c r="H322" s="107"/>
      <c r="I322" s="107"/>
      <c r="J322" s="107"/>
      <c r="K322" s="107"/>
      <c r="L322" s="107"/>
      <c r="M322" s="107"/>
      <c r="N322" s="107"/>
      <c r="O322" s="107"/>
      <c r="P322" s="107"/>
      <c r="Q322" s="107"/>
      <c r="R322" s="107"/>
      <c r="S322" s="107"/>
    </row>
    <row r="323" spans="8:19" s="109" customFormat="1" x14ac:dyDescent="0.2">
      <c r="H323" s="107"/>
      <c r="I323" s="107"/>
      <c r="J323" s="107"/>
      <c r="K323" s="107"/>
      <c r="L323" s="107"/>
      <c r="M323" s="107"/>
      <c r="N323" s="107"/>
      <c r="O323" s="107"/>
      <c r="P323" s="107"/>
      <c r="Q323" s="107"/>
      <c r="R323" s="107"/>
      <c r="S323" s="107"/>
    </row>
    <row r="324" spans="8:19" s="109" customFormat="1" x14ac:dyDescent="0.2">
      <c r="H324" s="107"/>
      <c r="I324" s="107"/>
      <c r="J324" s="107"/>
      <c r="K324" s="107"/>
      <c r="L324" s="107"/>
      <c r="M324" s="107"/>
      <c r="N324" s="107"/>
      <c r="O324" s="107"/>
      <c r="P324" s="107"/>
      <c r="Q324" s="107"/>
      <c r="R324" s="107"/>
      <c r="S324" s="107"/>
    </row>
    <row r="325" spans="8:19" s="109" customFormat="1" x14ac:dyDescent="0.2">
      <c r="H325" s="107"/>
      <c r="I325" s="107"/>
      <c r="J325" s="107"/>
      <c r="K325" s="107"/>
      <c r="L325" s="107"/>
      <c r="M325" s="107"/>
      <c r="N325" s="107"/>
      <c r="O325" s="107"/>
      <c r="P325" s="107"/>
      <c r="Q325" s="107"/>
      <c r="R325" s="107"/>
      <c r="S325" s="107"/>
    </row>
    <row r="326" spans="8:19" s="109" customFormat="1" x14ac:dyDescent="0.2">
      <c r="H326" s="107"/>
      <c r="I326" s="107"/>
      <c r="J326" s="107"/>
      <c r="K326" s="107"/>
      <c r="L326" s="107"/>
      <c r="M326" s="107"/>
      <c r="N326" s="107"/>
      <c r="O326" s="107"/>
      <c r="P326" s="107"/>
      <c r="Q326" s="107"/>
      <c r="R326" s="107"/>
      <c r="S326" s="107"/>
    </row>
    <row r="327" spans="8:19" s="109" customFormat="1" x14ac:dyDescent="0.2">
      <c r="H327" s="107"/>
      <c r="I327" s="107"/>
      <c r="J327" s="107"/>
      <c r="K327" s="107"/>
      <c r="L327" s="107"/>
      <c r="M327" s="107"/>
      <c r="N327" s="107"/>
      <c r="O327" s="107"/>
      <c r="P327" s="107"/>
      <c r="Q327" s="107"/>
      <c r="R327" s="107"/>
      <c r="S327" s="107"/>
    </row>
    <row r="328" spans="8:19" s="109" customFormat="1" x14ac:dyDescent="0.2">
      <c r="H328" s="107"/>
      <c r="I328" s="107"/>
      <c r="J328" s="107"/>
      <c r="K328" s="107"/>
      <c r="L328" s="107"/>
      <c r="M328" s="107"/>
      <c r="N328" s="107"/>
      <c r="O328" s="107"/>
      <c r="P328" s="107"/>
      <c r="Q328" s="107"/>
      <c r="R328" s="107"/>
      <c r="S328" s="107"/>
    </row>
    <row r="329" spans="8:19" s="109" customFormat="1" x14ac:dyDescent="0.2">
      <c r="H329" s="107"/>
      <c r="I329" s="107"/>
      <c r="J329" s="107"/>
      <c r="K329" s="107"/>
      <c r="L329" s="107"/>
      <c r="M329" s="107"/>
      <c r="N329" s="107"/>
      <c r="O329" s="107"/>
      <c r="P329" s="107"/>
      <c r="Q329" s="107"/>
      <c r="R329" s="107"/>
      <c r="S329" s="107"/>
    </row>
    <row r="330" spans="8:19" s="109" customFormat="1" x14ac:dyDescent="0.2">
      <c r="H330" s="107"/>
      <c r="I330" s="107"/>
      <c r="J330" s="107"/>
      <c r="K330" s="107"/>
      <c r="L330" s="107"/>
      <c r="M330" s="107"/>
      <c r="N330" s="107"/>
      <c r="O330" s="107"/>
      <c r="P330" s="107"/>
      <c r="Q330" s="107"/>
      <c r="R330" s="107"/>
      <c r="S330" s="107"/>
    </row>
    <row r="331" spans="8:19" s="109" customFormat="1" x14ac:dyDescent="0.2">
      <c r="H331" s="107"/>
      <c r="I331" s="107"/>
      <c r="J331" s="107"/>
      <c r="K331" s="107"/>
      <c r="L331" s="107"/>
      <c r="M331" s="107"/>
      <c r="N331" s="107"/>
      <c r="O331" s="107"/>
      <c r="P331" s="107"/>
      <c r="Q331" s="107"/>
      <c r="R331" s="107"/>
      <c r="S331" s="107"/>
    </row>
    <row r="332" spans="8:19" s="109" customFormat="1" x14ac:dyDescent="0.2">
      <c r="H332" s="107"/>
      <c r="I332" s="107"/>
      <c r="J332" s="107"/>
      <c r="K332" s="107"/>
      <c r="L332" s="107"/>
      <c r="M332" s="107"/>
      <c r="N332" s="107"/>
      <c r="O332" s="107"/>
      <c r="P332" s="107"/>
      <c r="Q332" s="107"/>
      <c r="R332" s="107"/>
      <c r="S332" s="107"/>
    </row>
    <row r="333" spans="8:19" s="109" customFormat="1" x14ac:dyDescent="0.2">
      <c r="H333" s="107"/>
      <c r="I333" s="107"/>
      <c r="J333" s="107"/>
      <c r="K333" s="107"/>
      <c r="L333" s="107"/>
      <c r="M333" s="107"/>
      <c r="N333" s="107"/>
      <c r="O333" s="107"/>
      <c r="P333" s="107"/>
      <c r="Q333" s="107"/>
      <c r="R333" s="107"/>
      <c r="S333" s="107"/>
    </row>
    <row r="334" spans="8:19" s="109" customFormat="1" x14ac:dyDescent="0.2">
      <c r="H334" s="107"/>
      <c r="I334" s="107"/>
      <c r="J334" s="107"/>
      <c r="K334" s="107"/>
      <c r="L334" s="107"/>
      <c r="M334" s="107"/>
      <c r="N334" s="107"/>
      <c r="O334" s="107"/>
      <c r="P334" s="107"/>
      <c r="Q334" s="107"/>
      <c r="R334" s="107"/>
      <c r="S334" s="107"/>
    </row>
    <row r="335" spans="8:19" s="109" customFormat="1" x14ac:dyDescent="0.2">
      <c r="H335" s="107"/>
      <c r="I335" s="107"/>
      <c r="J335" s="107"/>
      <c r="K335" s="107"/>
      <c r="L335" s="107"/>
      <c r="M335" s="107"/>
      <c r="N335" s="107"/>
      <c r="O335" s="107"/>
      <c r="P335" s="107"/>
      <c r="Q335" s="107"/>
      <c r="R335" s="107"/>
      <c r="S335" s="107"/>
    </row>
    <row r="336" spans="8:19" s="109" customFormat="1" x14ac:dyDescent="0.2">
      <c r="H336" s="107"/>
      <c r="I336" s="107"/>
      <c r="J336" s="107"/>
      <c r="K336" s="107"/>
      <c r="L336" s="107"/>
      <c r="M336" s="107"/>
      <c r="N336" s="107"/>
      <c r="O336" s="107"/>
      <c r="P336" s="107"/>
      <c r="Q336" s="107"/>
      <c r="R336" s="107"/>
      <c r="S336" s="107"/>
    </row>
    <row r="337" spans="8:19" s="109" customFormat="1" x14ac:dyDescent="0.2">
      <c r="H337" s="107"/>
      <c r="I337" s="107"/>
      <c r="J337" s="107"/>
      <c r="K337" s="107"/>
      <c r="L337" s="107"/>
      <c r="M337" s="107"/>
      <c r="N337" s="107"/>
      <c r="O337" s="107"/>
      <c r="P337" s="107"/>
      <c r="Q337" s="107"/>
      <c r="R337" s="107"/>
      <c r="S337" s="107"/>
    </row>
    <row r="338" spans="8:19" s="109" customFormat="1" x14ac:dyDescent="0.2">
      <c r="H338" s="107"/>
      <c r="I338" s="107"/>
      <c r="J338" s="107"/>
      <c r="K338" s="107"/>
      <c r="L338" s="107"/>
      <c r="M338" s="107"/>
      <c r="N338" s="107"/>
      <c r="O338" s="107"/>
      <c r="P338" s="107"/>
      <c r="Q338" s="107"/>
      <c r="R338" s="107"/>
      <c r="S338" s="107"/>
    </row>
    <row r="339" spans="8:19" s="109" customFormat="1" x14ac:dyDescent="0.2">
      <c r="H339" s="107"/>
      <c r="I339" s="107"/>
      <c r="J339" s="107"/>
      <c r="K339" s="107"/>
      <c r="L339" s="107"/>
      <c r="M339" s="107"/>
      <c r="N339" s="107"/>
      <c r="O339" s="107"/>
      <c r="P339" s="107"/>
      <c r="Q339" s="107"/>
      <c r="R339" s="107"/>
      <c r="S339" s="107"/>
    </row>
    <row r="340" spans="8:19" s="109" customFormat="1" x14ac:dyDescent="0.2">
      <c r="H340" s="107"/>
      <c r="I340" s="107"/>
      <c r="J340" s="107"/>
      <c r="K340" s="107"/>
      <c r="L340" s="107"/>
      <c r="M340" s="107"/>
      <c r="N340" s="107"/>
      <c r="O340" s="107"/>
      <c r="P340" s="107"/>
      <c r="Q340" s="107"/>
      <c r="R340" s="107"/>
      <c r="S340" s="107"/>
    </row>
    <row r="341" spans="8:19" s="109" customFormat="1" x14ac:dyDescent="0.2">
      <c r="H341" s="107"/>
      <c r="I341" s="107"/>
      <c r="J341" s="107"/>
      <c r="K341" s="107"/>
      <c r="L341" s="107"/>
      <c r="M341" s="107"/>
      <c r="N341" s="107"/>
      <c r="O341" s="107"/>
      <c r="P341" s="107"/>
      <c r="Q341" s="107"/>
      <c r="R341" s="107"/>
      <c r="S341" s="107"/>
    </row>
    <row r="342" spans="8:19" s="109" customFormat="1" x14ac:dyDescent="0.2">
      <c r="H342" s="107"/>
      <c r="I342" s="107"/>
      <c r="J342" s="107"/>
      <c r="K342" s="107"/>
      <c r="L342" s="107"/>
      <c r="M342" s="107"/>
      <c r="N342" s="107"/>
      <c r="O342" s="107"/>
      <c r="P342" s="107"/>
      <c r="Q342" s="107"/>
      <c r="R342" s="107"/>
      <c r="S342" s="107"/>
    </row>
    <row r="343" spans="8:19" s="109" customFormat="1" x14ac:dyDescent="0.2">
      <c r="H343" s="107"/>
      <c r="I343" s="107"/>
      <c r="J343" s="107"/>
      <c r="K343" s="107"/>
      <c r="L343" s="107"/>
      <c r="M343" s="107"/>
      <c r="N343" s="107"/>
      <c r="O343" s="107"/>
      <c r="P343" s="107"/>
      <c r="Q343" s="107"/>
      <c r="R343" s="107"/>
      <c r="S343" s="107"/>
    </row>
    <row r="344" spans="8:19" s="109" customFormat="1" x14ac:dyDescent="0.2">
      <c r="H344" s="107"/>
      <c r="I344" s="107"/>
      <c r="J344" s="107"/>
      <c r="K344" s="107"/>
      <c r="L344" s="107"/>
      <c r="M344" s="107"/>
      <c r="N344" s="107"/>
      <c r="O344" s="107"/>
      <c r="P344" s="107"/>
      <c r="Q344" s="107"/>
      <c r="R344" s="107"/>
      <c r="S344" s="107"/>
    </row>
    <row r="345" spans="8:19" s="109" customFormat="1" x14ac:dyDescent="0.2">
      <c r="H345" s="107"/>
      <c r="I345" s="107"/>
      <c r="J345" s="107"/>
      <c r="K345" s="107"/>
      <c r="L345" s="107"/>
      <c r="M345" s="107"/>
      <c r="N345" s="107"/>
      <c r="O345" s="107"/>
      <c r="P345" s="107"/>
      <c r="Q345" s="107"/>
      <c r="R345" s="107"/>
      <c r="S345" s="107"/>
    </row>
    <row r="346" spans="8:19" s="109" customFormat="1" x14ac:dyDescent="0.2">
      <c r="H346" s="107"/>
      <c r="I346" s="107"/>
      <c r="J346" s="107"/>
      <c r="K346" s="107"/>
      <c r="L346" s="107"/>
      <c r="M346" s="107"/>
      <c r="N346" s="107"/>
      <c r="O346" s="107"/>
      <c r="P346" s="107"/>
      <c r="Q346" s="107"/>
      <c r="R346" s="107"/>
      <c r="S346" s="107"/>
    </row>
    <row r="347" spans="8:19" s="109" customFormat="1" x14ac:dyDescent="0.2">
      <c r="H347" s="107"/>
      <c r="I347" s="107"/>
      <c r="J347" s="107"/>
      <c r="K347" s="107"/>
      <c r="L347" s="107"/>
      <c r="M347" s="107"/>
      <c r="N347" s="107"/>
      <c r="O347" s="107"/>
      <c r="P347" s="107"/>
      <c r="Q347" s="107"/>
      <c r="R347" s="107"/>
      <c r="S347" s="107"/>
    </row>
    <row r="348" spans="8:19" s="109" customFormat="1" x14ac:dyDescent="0.2">
      <c r="H348" s="107"/>
      <c r="I348" s="107"/>
      <c r="J348" s="107"/>
      <c r="K348" s="107"/>
      <c r="L348" s="107"/>
      <c r="M348" s="107"/>
      <c r="N348" s="107"/>
      <c r="O348" s="107"/>
      <c r="P348" s="107"/>
      <c r="Q348" s="107"/>
      <c r="R348" s="107"/>
      <c r="S348" s="107"/>
    </row>
    <row r="349" spans="8:19" s="109" customFormat="1" x14ac:dyDescent="0.2">
      <c r="H349" s="107"/>
      <c r="I349" s="107"/>
      <c r="J349" s="107"/>
      <c r="K349" s="107"/>
      <c r="L349" s="107"/>
      <c r="M349" s="107"/>
      <c r="N349" s="107"/>
      <c r="O349" s="107"/>
      <c r="P349" s="107"/>
      <c r="Q349" s="107"/>
      <c r="R349" s="107"/>
      <c r="S349" s="107"/>
    </row>
    <row r="350" spans="8:19" s="109" customFormat="1" x14ac:dyDescent="0.2">
      <c r="H350" s="107"/>
      <c r="I350" s="107"/>
      <c r="J350" s="107"/>
      <c r="K350" s="107"/>
      <c r="L350" s="107"/>
      <c r="M350" s="107"/>
      <c r="N350" s="107"/>
      <c r="O350" s="107"/>
      <c r="P350" s="107"/>
      <c r="Q350" s="107"/>
      <c r="R350" s="107"/>
      <c r="S350" s="107"/>
    </row>
    <row r="351" spans="8:19" s="109" customFormat="1" x14ac:dyDescent="0.2">
      <c r="H351" s="107"/>
      <c r="I351" s="107"/>
      <c r="J351" s="107"/>
      <c r="K351" s="107"/>
      <c r="L351" s="107"/>
      <c r="M351" s="107"/>
      <c r="N351" s="107"/>
      <c r="O351" s="107"/>
      <c r="P351" s="107"/>
      <c r="Q351" s="107"/>
      <c r="R351" s="107"/>
      <c r="S351" s="107"/>
    </row>
    <row r="352" spans="8:19" s="109" customFormat="1" x14ac:dyDescent="0.2">
      <c r="H352" s="107"/>
      <c r="I352" s="107"/>
      <c r="J352" s="107"/>
      <c r="K352" s="107"/>
      <c r="L352" s="107"/>
      <c r="M352" s="107"/>
      <c r="N352" s="107"/>
      <c r="O352" s="107"/>
      <c r="P352" s="107"/>
      <c r="Q352" s="107"/>
      <c r="R352" s="107"/>
      <c r="S352" s="107"/>
    </row>
    <row r="353" spans="8:19" s="109" customFormat="1" x14ac:dyDescent="0.2">
      <c r="H353" s="107"/>
      <c r="I353" s="107"/>
      <c r="J353" s="107"/>
      <c r="K353" s="107"/>
      <c r="L353" s="107"/>
      <c r="M353" s="107"/>
      <c r="N353" s="107"/>
      <c r="O353" s="107"/>
      <c r="P353" s="107"/>
      <c r="Q353" s="107"/>
      <c r="R353" s="107"/>
      <c r="S353" s="107"/>
    </row>
    <row r="354" spans="8:19" s="109" customFormat="1" x14ac:dyDescent="0.2">
      <c r="H354" s="107"/>
      <c r="I354" s="107"/>
      <c r="J354" s="107"/>
      <c r="K354" s="107"/>
      <c r="L354" s="107"/>
      <c r="M354" s="107"/>
      <c r="N354" s="107"/>
      <c r="O354" s="107"/>
      <c r="P354" s="107"/>
      <c r="Q354" s="107"/>
      <c r="R354" s="107"/>
      <c r="S354" s="107"/>
    </row>
    <row r="355" spans="8:19" s="109" customFormat="1" x14ac:dyDescent="0.2">
      <c r="H355" s="107"/>
      <c r="I355" s="107"/>
      <c r="J355" s="107"/>
      <c r="K355" s="107"/>
      <c r="L355" s="107"/>
      <c r="M355" s="107"/>
      <c r="N355" s="107"/>
      <c r="O355" s="107"/>
      <c r="P355" s="107"/>
      <c r="Q355" s="107"/>
      <c r="R355" s="107"/>
      <c r="S355" s="107"/>
    </row>
    <row r="356" spans="8:19" s="109" customFormat="1" x14ac:dyDescent="0.2">
      <c r="H356" s="107"/>
      <c r="I356" s="107"/>
      <c r="J356" s="107"/>
      <c r="K356" s="107"/>
      <c r="L356" s="107"/>
      <c r="M356" s="107"/>
      <c r="N356" s="107"/>
      <c r="O356" s="107"/>
      <c r="P356" s="107"/>
      <c r="Q356" s="107"/>
      <c r="R356" s="107"/>
      <c r="S356" s="107"/>
    </row>
    <row r="357" spans="8:19" s="109" customFormat="1" x14ac:dyDescent="0.2">
      <c r="H357" s="107"/>
      <c r="I357" s="107"/>
      <c r="J357" s="107"/>
      <c r="K357" s="107"/>
      <c r="L357" s="107"/>
      <c r="M357" s="107"/>
      <c r="N357" s="107"/>
      <c r="O357" s="107"/>
      <c r="P357" s="107"/>
      <c r="Q357" s="107"/>
      <c r="R357" s="107"/>
      <c r="S357" s="107"/>
    </row>
    <row r="358" spans="8:19" s="109" customFormat="1" x14ac:dyDescent="0.2">
      <c r="H358" s="107"/>
      <c r="I358" s="107"/>
      <c r="J358" s="107"/>
      <c r="K358" s="107"/>
      <c r="L358" s="107"/>
      <c r="M358" s="107"/>
      <c r="N358" s="107"/>
      <c r="O358" s="107"/>
      <c r="P358" s="107"/>
      <c r="Q358" s="107"/>
      <c r="R358" s="107"/>
      <c r="S358" s="107"/>
    </row>
    <row r="359" spans="8:19" s="109" customFormat="1" x14ac:dyDescent="0.2">
      <c r="H359" s="107"/>
      <c r="I359" s="107"/>
      <c r="J359" s="107"/>
      <c r="K359" s="107"/>
      <c r="L359" s="107"/>
      <c r="M359" s="107"/>
      <c r="N359" s="107"/>
      <c r="O359" s="107"/>
      <c r="P359" s="107"/>
      <c r="Q359" s="107"/>
      <c r="R359" s="107"/>
      <c r="S359" s="107"/>
    </row>
    <row r="360" spans="8:19" s="109" customFormat="1" x14ac:dyDescent="0.2">
      <c r="H360" s="107"/>
      <c r="I360" s="107"/>
      <c r="J360" s="107"/>
      <c r="K360" s="107"/>
      <c r="L360" s="107"/>
      <c r="M360" s="107"/>
      <c r="N360" s="107"/>
      <c r="O360" s="107"/>
      <c r="P360" s="107"/>
      <c r="Q360" s="107"/>
      <c r="R360" s="107"/>
      <c r="S360" s="107"/>
    </row>
    <row r="361" spans="8:19" s="109" customFormat="1" x14ac:dyDescent="0.2">
      <c r="H361" s="107"/>
      <c r="I361" s="107"/>
      <c r="J361" s="107"/>
      <c r="K361" s="107"/>
      <c r="L361" s="107"/>
      <c r="M361" s="107"/>
      <c r="N361" s="107"/>
      <c r="O361" s="107"/>
      <c r="P361" s="107"/>
      <c r="Q361" s="107"/>
      <c r="R361" s="107"/>
      <c r="S361" s="107"/>
    </row>
    <row r="362" spans="8:19" s="109" customFormat="1" x14ac:dyDescent="0.2">
      <c r="H362" s="107"/>
      <c r="I362" s="107"/>
      <c r="J362" s="107"/>
      <c r="K362" s="107"/>
      <c r="L362" s="107"/>
      <c r="M362" s="107"/>
      <c r="N362" s="107"/>
      <c r="O362" s="107"/>
      <c r="P362" s="107"/>
      <c r="Q362" s="107"/>
      <c r="R362" s="107"/>
      <c r="S362" s="107"/>
    </row>
    <row r="363" spans="8:19" s="109" customFormat="1" x14ac:dyDescent="0.2">
      <c r="H363" s="107"/>
      <c r="I363" s="107"/>
      <c r="J363" s="107"/>
      <c r="K363" s="107"/>
      <c r="L363" s="107"/>
      <c r="M363" s="107"/>
      <c r="N363" s="107"/>
      <c r="O363" s="107"/>
      <c r="P363" s="107"/>
      <c r="Q363" s="107"/>
      <c r="R363" s="107"/>
      <c r="S363" s="107"/>
    </row>
    <row r="364" spans="8:19" s="109" customFormat="1" x14ac:dyDescent="0.2">
      <c r="H364" s="107"/>
      <c r="I364" s="107"/>
      <c r="J364" s="107"/>
      <c r="K364" s="107"/>
      <c r="L364" s="107"/>
      <c r="M364" s="107"/>
      <c r="N364" s="107"/>
      <c r="O364" s="107"/>
      <c r="P364" s="107"/>
      <c r="Q364" s="107"/>
      <c r="R364" s="107"/>
      <c r="S364" s="107"/>
    </row>
    <row r="365" spans="8:19" s="109" customFormat="1" x14ac:dyDescent="0.2">
      <c r="H365" s="107"/>
      <c r="I365" s="107"/>
      <c r="J365" s="107"/>
      <c r="K365" s="107"/>
      <c r="L365" s="107"/>
      <c r="M365" s="107"/>
      <c r="N365" s="107"/>
      <c r="O365" s="107"/>
      <c r="P365" s="107"/>
      <c r="Q365" s="107"/>
      <c r="R365" s="107"/>
      <c r="S365" s="107"/>
    </row>
    <row r="366" spans="8:19" s="109" customFormat="1" x14ac:dyDescent="0.2">
      <c r="H366" s="107"/>
      <c r="I366" s="107"/>
      <c r="J366" s="107"/>
      <c r="K366" s="107"/>
      <c r="L366" s="107"/>
      <c r="M366" s="107"/>
      <c r="N366" s="107"/>
      <c r="O366" s="107"/>
      <c r="P366" s="107"/>
      <c r="Q366" s="107"/>
      <c r="R366" s="107"/>
      <c r="S366" s="107"/>
    </row>
    <row r="367" spans="8:19" s="109" customFormat="1" x14ac:dyDescent="0.2">
      <c r="H367" s="107"/>
      <c r="I367" s="107"/>
      <c r="J367" s="107"/>
      <c r="K367" s="107"/>
      <c r="L367" s="107"/>
      <c r="M367" s="107"/>
      <c r="N367" s="107"/>
      <c r="O367" s="107"/>
      <c r="P367" s="107"/>
      <c r="Q367" s="107"/>
      <c r="R367" s="107"/>
      <c r="S367" s="107"/>
    </row>
    <row r="368" spans="8:19" s="109" customFormat="1" x14ac:dyDescent="0.2">
      <c r="H368" s="107"/>
      <c r="I368" s="107"/>
      <c r="J368" s="107"/>
      <c r="K368" s="107"/>
      <c r="L368" s="107"/>
      <c r="M368" s="107"/>
      <c r="N368" s="107"/>
      <c r="O368" s="107"/>
      <c r="P368" s="107"/>
      <c r="Q368" s="107"/>
      <c r="R368" s="107"/>
      <c r="S368" s="107"/>
    </row>
    <row r="369" spans="8:19" s="109" customFormat="1" x14ac:dyDescent="0.2">
      <c r="H369" s="107"/>
      <c r="I369" s="107"/>
      <c r="J369" s="107"/>
      <c r="K369" s="107"/>
      <c r="L369" s="107"/>
      <c r="M369" s="107"/>
      <c r="N369" s="107"/>
      <c r="O369" s="107"/>
      <c r="P369" s="107"/>
      <c r="Q369" s="107"/>
      <c r="R369" s="107"/>
      <c r="S369" s="107"/>
    </row>
    <row r="370" spans="8:19" s="109" customFormat="1" x14ac:dyDescent="0.2">
      <c r="H370" s="107"/>
      <c r="I370" s="107"/>
      <c r="J370" s="107"/>
      <c r="K370" s="107"/>
      <c r="L370" s="107"/>
      <c r="M370" s="107"/>
      <c r="N370" s="107"/>
      <c r="O370" s="107"/>
      <c r="P370" s="107"/>
      <c r="Q370" s="107"/>
      <c r="R370" s="107"/>
      <c r="S370" s="107"/>
    </row>
    <row r="371" spans="8:19" s="109" customFormat="1" x14ac:dyDescent="0.2">
      <c r="H371" s="107"/>
      <c r="I371" s="107"/>
      <c r="J371" s="107"/>
      <c r="K371" s="107"/>
      <c r="L371" s="107"/>
      <c r="M371" s="107"/>
      <c r="N371" s="107"/>
      <c r="O371" s="107"/>
      <c r="P371" s="107"/>
      <c r="Q371" s="107"/>
      <c r="R371" s="107"/>
      <c r="S371" s="107"/>
    </row>
    <row r="372" spans="8:19" s="109" customFormat="1" x14ac:dyDescent="0.2">
      <c r="H372" s="107"/>
      <c r="I372" s="107"/>
      <c r="J372" s="107"/>
      <c r="K372" s="107"/>
      <c r="L372" s="107"/>
      <c r="M372" s="107"/>
      <c r="N372" s="107"/>
      <c r="O372" s="107"/>
      <c r="P372" s="107"/>
      <c r="Q372" s="107"/>
      <c r="R372" s="107"/>
      <c r="S372" s="107"/>
    </row>
    <row r="373" spans="8:19" s="109" customFormat="1" x14ac:dyDescent="0.2">
      <c r="H373" s="107"/>
      <c r="I373" s="107"/>
      <c r="J373" s="107"/>
      <c r="K373" s="107"/>
      <c r="L373" s="107"/>
      <c r="M373" s="107"/>
      <c r="N373" s="107"/>
      <c r="O373" s="107"/>
      <c r="P373" s="107"/>
      <c r="Q373" s="107"/>
      <c r="R373" s="107"/>
      <c r="S373" s="107"/>
    </row>
    <row r="374" spans="8:19" s="109" customFormat="1" x14ac:dyDescent="0.2">
      <c r="H374" s="107"/>
      <c r="I374" s="107"/>
      <c r="J374" s="107"/>
      <c r="K374" s="107"/>
      <c r="L374" s="107"/>
      <c r="M374" s="107"/>
      <c r="N374" s="107"/>
      <c r="O374" s="107"/>
      <c r="P374" s="107"/>
      <c r="Q374" s="107"/>
      <c r="R374" s="107"/>
      <c r="S374" s="107"/>
    </row>
    <row r="375" spans="8:19" s="109" customFormat="1" x14ac:dyDescent="0.2">
      <c r="H375" s="107"/>
      <c r="I375" s="107"/>
      <c r="J375" s="107"/>
      <c r="K375" s="107"/>
      <c r="L375" s="107"/>
      <c r="M375" s="107"/>
      <c r="N375" s="107"/>
      <c r="O375" s="107"/>
      <c r="P375" s="107"/>
      <c r="Q375" s="107"/>
      <c r="R375" s="107"/>
      <c r="S375" s="107"/>
    </row>
    <row r="376" spans="8:19" s="109" customFormat="1" x14ac:dyDescent="0.2">
      <c r="H376" s="107"/>
      <c r="I376" s="107"/>
      <c r="J376" s="107"/>
      <c r="K376" s="107"/>
      <c r="L376" s="107"/>
      <c r="M376" s="107"/>
      <c r="N376" s="107"/>
      <c r="O376" s="107"/>
      <c r="P376" s="107"/>
      <c r="Q376" s="107"/>
      <c r="R376" s="107"/>
      <c r="S376" s="107"/>
    </row>
    <row r="377" spans="8:19" s="109" customFormat="1" x14ac:dyDescent="0.2">
      <c r="H377" s="107"/>
      <c r="I377" s="107"/>
      <c r="J377" s="107"/>
      <c r="K377" s="107"/>
      <c r="L377" s="107"/>
      <c r="M377" s="107"/>
      <c r="N377" s="107"/>
      <c r="O377" s="107"/>
      <c r="P377" s="107"/>
      <c r="Q377" s="107"/>
      <c r="R377" s="107"/>
      <c r="S377" s="107"/>
    </row>
    <row r="378" spans="8:19" s="109" customFormat="1" x14ac:dyDescent="0.2">
      <c r="H378" s="107"/>
      <c r="I378" s="107"/>
      <c r="J378" s="107"/>
      <c r="K378" s="107"/>
      <c r="L378" s="107"/>
      <c r="M378" s="107"/>
      <c r="N378" s="107"/>
      <c r="O378" s="107"/>
      <c r="P378" s="107"/>
      <c r="Q378" s="107"/>
      <c r="R378" s="107"/>
      <c r="S378" s="107"/>
    </row>
    <row r="379" spans="8:19" s="109" customFormat="1" x14ac:dyDescent="0.2">
      <c r="H379" s="107"/>
      <c r="I379" s="107"/>
      <c r="J379" s="107"/>
      <c r="K379" s="107"/>
      <c r="L379" s="107"/>
      <c r="M379" s="107"/>
      <c r="N379" s="107"/>
      <c r="O379" s="107"/>
      <c r="P379" s="107"/>
      <c r="Q379" s="107"/>
      <c r="R379" s="107"/>
      <c r="S379" s="107"/>
    </row>
    <row r="380" spans="8:19" s="109" customFormat="1" x14ac:dyDescent="0.2">
      <c r="H380" s="107"/>
      <c r="I380" s="107"/>
      <c r="J380" s="107"/>
      <c r="K380" s="107"/>
      <c r="L380" s="107"/>
      <c r="M380" s="107"/>
      <c r="N380" s="107"/>
      <c r="O380" s="107"/>
      <c r="P380" s="107"/>
      <c r="Q380" s="107"/>
      <c r="R380" s="107"/>
      <c r="S380" s="107"/>
    </row>
    <row r="381" spans="8:19" s="109" customFormat="1" x14ac:dyDescent="0.2">
      <c r="H381" s="107"/>
      <c r="I381" s="107"/>
      <c r="J381" s="107"/>
      <c r="K381" s="107"/>
      <c r="L381" s="107"/>
      <c r="M381" s="107"/>
      <c r="N381" s="107"/>
      <c r="O381" s="107"/>
      <c r="P381" s="107"/>
      <c r="Q381" s="107"/>
      <c r="R381" s="107"/>
      <c r="S381" s="107"/>
    </row>
    <row r="382" spans="8:19" s="109" customFormat="1" x14ac:dyDescent="0.2">
      <c r="H382" s="107"/>
      <c r="I382" s="107"/>
      <c r="J382" s="107"/>
      <c r="K382" s="107"/>
      <c r="L382" s="107"/>
      <c r="M382" s="107"/>
      <c r="N382" s="107"/>
      <c r="O382" s="107"/>
      <c r="P382" s="107"/>
      <c r="Q382" s="107"/>
      <c r="R382" s="107"/>
      <c r="S382" s="107"/>
    </row>
    <row r="383" spans="8:19" s="109" customFormat="1" x14ac:dyDescent="0.2">
      <c r="H383" s="107"/>
      <c r="I383" s="107"/>
      <c r="J383" s="107"/>
      <c r="K383" s="107"/>
      <c r="L383" s="107"/>
      <c r="M383" s="107"/>
      <c r="N383" s="107"/>
      <c r="O383" s="107"/>
      <c r="P383" s="107"/>
      <c r="Q383" s="107"/>
      <c r="R383" s="107"/>
      <c r="S383" s="107"/>
    </row>
    <row r="384" spans="8:19" s="109" customFormat="1" x14ac:dyDescent="0.2">
      <c r="H384" s="107"/>
      <c r="I384" s="107"/>
      <c r="J384" s="107"/>
      <c r="K384" s="107"/>
      <c r="L384" s="107"/>
      <c r="M384" s="107"/>
      <c r="N384" s="107"/>
      <c r="O384" s="107"/>
      <c r="P384" s="107"/>
      <c r="Q384" s="107"/>
      <c r="R384" s="107"/>
      <c r="S384" s="107"/>
    </row>
    <row r="385" spans="8:19" s="109" customFormat="1" x14ac:dyDescent="0.2">
      <c r="H385" s="107"/>
      <c r="I385" s="107"/>
      <c r="J385" s="107"/>
      <c r="K385" s="107"/>
      <c r="L385" s="107"/>
      <c r="M385" s="107"/>
      <c r="N385" s="107"/>
      <c r="O385" s="107"/>
      <c r="P385" s="107"/>
      <c r="Q385" s="107"/>
      <c r="R385" s="107"/>
      <c r="S385" s="107"/>
    </row>
    <row r="386" spans="8:19" s="109" customFormat="1" x14ac:dyDescent="0.2">
      <c r="H386" s="107"/>
      <c r="I386" s="107"/>
      <c r="J386" s="107"/>
      <c r="K386" s="107"/>
      <c r="L386" s="107"/>
      <c r="M386" s="107"/>
      <c r="N386" s="107"/>
      <c r="O386" s="107"/>
      <c r="P386" s="107"/>
      <c r="Q386" s="107"/>
      <c r="R386" s="107"/>
      <c r="S386" s="107"/>
    </row>
    <row r="387" spans="8:19" s="109" customFormat="1" x14ac:dyDescent="0.2">
      <c r="H387" s="107"/>
      <c r="I387" s="107"/>
      <c r="J387" s="107"/>
      <c r="K387" s="107"/>
      <c r="L387" s="107"/>
      <c r="M387" s="107"/>
      <c r="N387" s="107"/>
      <c r="O387" s="107"/>
      <c r="P387" s="107"/>
      <c r="Q387" s="107"/>
      <c r="R387" s="107"/>
      <c r="S387" s="107"/>
    </row>
    <row r="388" spans="8:19" s="109" customFormat="1" x14ac:dyDescent="0.2">
      <c r="H388" s="107"/>
      <c r="I388" s="107"/>
      <c r="J388" s="107"/>
      <c r="K388" s="107"/>
      <c r="L388" s="107"/>
      <c r="M388" s="107"/>
      <c r="N388" s="107"/>
      <c r="O388" s="107"/>
      <c r="P388" s="107"/>
      <c r="Q388" s="107"/>
      <c r="R388" s="107"/>
      <c r="S388" s="107"/>
    </row>
    <row r="389" spans="8:19" s="109" customFormat="1" x14ac:dyDescent="0.2">
      <c r="H389" s="107"/>
      <c r="I389" s="107"/>
      <c r="J389" s="107"/>
      <c r="K389" s="107"/>
      <c r="L389" s="107"/>
      <c r="M389" s="107"/>
      <c r="N389" s="107"/>
      <c r="O389" s="107"/>
      <c r="P389" s="107"/>
      <c r="Q389" s="107"/>
      <c r="R389" s="107"/>
      <c r="S389" s="107"/>
    </row>
    <row r="390" spans="8:19" s="109" customFormat="1" x14ac:dyDescent="0.2">
      <c r="H390" s="107"/>
      <c r="I390" s="107"/>
      <c r="J390" s="107"/>
      <c r="K390" s="107"/>
      <c r="L390" s="107"/>
      <c r="M390" s="107"/>
      <c r="N390" s="107"/>
      <c r="O390" s="107"/>
      <c r="P390" s="107"/>
      <c r="Q390" s="107"/>
      <c r="R390" s="107"/>
      <c r="S390" s="107"/>
    </row>
    <row r="391" spans="8:19" s="109" customFormat="1" x14ac:dyDescent="0.2">
      <c r="H391" s="107"/>
      <c r="I391" s="107"/>
      <c r="J391" s="107"/>
      <c r="K391" s="107"/>
      <c r="L391" s="107"/>
      <c r="M391" s="107"/>
      <c r="N391" s="107"/>
      <c r="O391" s="107"/>
      <c r="P391" s="107"/>
      <c r="Q391" s="107"/>
      <c r="R391" s="107"/>
      <c r="S391" s="107"/>
    </row>
    <row r="392" spans="8:19" s="109" customFormat="1" x14ac:dyDescent="0.2">
      <c r="H392" s="107"/>
      <c r="I392" s="107"/>
      <c r="J392" s="107"/>
      <c r="K392" s="107"/>
      <c r="L392" s="107"/>
      <c r="M392" s="107"/>
      <c r="N392" s="107"/>
      <c r="O392" s="107"/>
      <c r="P392" s="107"/>
      <c r="Q392" s="107"/>
      <c r="R392" s="107"/>
      <c r="S392" s="107"/>
    </row>
    <row r="393" spans="8:19" s="109" customFormat="1" x14ac:dyDescent="0.2">
      <c r="H393" s="107"/>
      <c r="I393" s="107"/>
      <c r="J393" s="107"/>
      <c r="K393" s="107"/>
      <c r="L393" s="107"/>
      <c r="M393" s="107"/>
      <c r="N393" s="107"/>
      <c r="O393" s="107"/>
      <c r="P393" s="107"/>
      <c r="Q393" s="107"/>
      <c r="R393" s="107"/>
      <c r="S393" s="107"/>
    </row>
    <row r="394" spans="8:19" s="109" customFormat="1" x14ac:dyDescent="0.2">
      <c r="H394" s="107"/>
      <c r="I394" s="107"/>
      <c r="J394" s="107"/>
      <c r="K394" s="107"/>
      <c r="L394" s="107"/>
      <c r="M394" s="107"/>
      <c r="N394" s="107"/>
      <c r="O394" s="107"/>
      <c r="P394" s="107"/>
      <c r="Q394" s="107"/>
      <c r="R394" s="107"/>
      <c r="S394" s="107"/>
    </row>
    <row r="395" spans="8:19" s="109" customFormat="1" x14ac:dyDescent="0.2">
      <c r="H395" s="107"/>
      <c r="I395" s="107"/>
      <c r="J395" s="107"/>
      <c r="K395" s="107"/>
      <c r="L395" s="107"/>
      <c r="M395" s="107"/>
      <c r="N395" s="107"/>
      <c r="O395" s="107"/>
      <c r="P395" s="107"/>
      <c r="Q395" s="107"/>
      <c r="R395" s="107"/>
      <c r="S395" s="107"/>
    </row>
    <row r="396" spans="8:19" s="109" customFormat="1" x14ac:dyDescent="0.2">
      <c r="H396" s="107"/>
      <c r="I396" s="107"/>
      <c r="J396" s="107"/>
      <c r="K396" s="107"/>
      <c r="L396" s="107"/>
      <c r="M396" s="107"/>
      <c r="N396" s="107"/>
      <c r="O396" s="107"/>
      <c r="P396" s="107"/>
      <c r="Q396" s="107"/>
      <c r="R396" s="107"/>
      <c r="S396" s="107"/>
    </row>
    <row r="397" spans="8:19" s="109" customFormat="1" x14ac:dyDescent="0.2">
      <c r="H397" s="107"/>
      <c r="I397" s="107"/>
      <c r="J397" s="107"/>
      <c r="K397" s="107"/>
      <c r="L397" s="107"/>
      <c r="M397" s="107"/>
      <c r="N397" s="107"/>
      <c r="O397" s="107"/>
      <c r="P397" s="107"/>
      <c r="Q397" s="107"/>
      <c r="R397" s="107"/>
      <c r="S397" s="107"/>
    </row>
    <row r="398" spans="8:19" s="109" customFormat="1" x14ac:dyDescent="0.2">
      <c r="H398" s="107"/>
      <c r="I398" s="107"/>
      <c r="J398" s="107"/>
      <c r="K398" s="107"/>
      <c r="L398" s="107"/>
      <c r="M398" s="107"/>
      <c r="N398" s="107"/>
      <c r="O398" s="107"/>
      <c r="P398" s="107"/>
      <c r="Q398" s="107"/>
      <c r="R398" s="107"/>
      <c r="S398" s="107"/>
    </row>
    <row r="399" spans="8:19" s="109" customFormat="1" x14ac:dyDescent="0.2">
      <c r="H399" s="107"/>
      <c r="I399" s="107"/>
      <c r="J399" s="107"/>
      <c r="K399" s="107"/>
      <c r="L399" s="107"/>
      <c r="M399" s="107"/>
      <c r="N399" s="107"/>
      <c r="O399" s="107"/>
      <c r="P399" s="107"/>
      <c r="Q399" s="107"/>
      <c r="R399" s="107"/>
      <c r="S399" s="107"/>
    </row>
    <row r="400" spans="8:19" s="109" customFormat="1" x14ac:dyDescent="0.2">
      <c r="H400" s="107"/>
      <c r="I400" s="107"/>
      <c r="J400" s="107"/>
      <c r="K400" s="107"/>
      <c r="L400" s="107"/>
      <c r="M400" s="107"/>
      <c r="N400" s="107"/>
      <c r="O400" s="107"/>
      <c r="P400" s="107"/>
      <c r="Q400" s="107"/>
      <c r="R400" s="107"/>
      <c r="S400" s="107"/>
    </row>
    <row r="401" spans="8:19" s="109" customFormat="1" x14ac:dyDescent="0.2">
      <c r="H401" s="107"/>
      <c r="I401" s="107"/>
      <c r="J401" s="107"/>
      <c r="K401" s="107"/>
      <c r="L401" s="107"/>
      <c r="M401" s="107"/>
      <c r="N401" s="107"/>
      <c r="O401" s="107"/>
      <c r="P401" s="107"/>
      <c r="Q401" s="107"/>
      <c r="R401" s="107"/>
      <c r="S401" s="107"/>
    </row>
    <row r="402" spans="8:19" s="109" customFormat="1" x14ac:dyDescent="0.2">
      <c r="H402" s="107"/>
      <c r="I402" s="107"/>
      <c r="J402" s="107"/>
      <c r="K402" s="107"/>
      <c r="L402" s="107"/>
      <c r="M402" s="107"/>
      <c r="N402" s="107"/>
      <c r="O402" s="107"/>
      <c r="P402" s="107"/>
      <c r="Q402" s="107"/>
      <c r="R402" s="107"/>
      <c r="S402" s="107"/>
    </row>
    <row r="403" spans="8:19" s="109" customFormat="1" x14ac:dyDescent="0.2">
      <c r="H403" s="107"/>
      <c r="I403" s="107"/>
      <c r="J403" s="107"/>
      <c r="K403" s="107"/>
      <c r="L403" s="107"/>
      <c r="M403" s="107"/>
      <c r="N403" s="107"/>
      <c r="O403" s="107"/>
      <c r="P403" s="107"/>
      <c r="Q403" s="107"/>
      <c r="R403" s="107"/>
      <c r="S403" s="107"/>
    </row>
    <row r="404" spans="8:19" s="109" customFormat="1" x14ac:dyDescent="0.2">
      <c r="H404" s="107"/>
      <c r="I404" s="107"/>
      <c r="J404" s="107"/>
      <c r="K404" s="107"/>
      <c r="L404" s="107"/>
      <c r="M404" s="107"/>
      <c r="N404" s="107"/>
      <c r="O404" s="107"/>
      <c r="P404" s="107"/>
      <c r="Q404" s="107"/>
      <c r="R404" s="107"/>
      <c r="S404" s="107"/>
    </row>
    <row r="405" spans="8:19" s="109" customFormat="1" x14ac:dyDescent="0.2">
      <c r="H405" s="107"/>
      <c r="I405" s="107"/>
      <c r="J405" s="107"/>
      <c r="K405" s="107"/>
      <c r="L405" s="107"/>
      <c r="M405" s="107"/>
      <c r="N405" s="107"/>
      <c r="O405" s="107"/>
      <c r="P405" s="107"/>
      <c r="Q405" s="107"/>
      <c r="R405" s="107"/>
      <c r="S405" s="107"/>
    </row>
    <row r="406" spans="8:19" s="109" customFormat="1" x14ac:dyDescent="0.2">
      <c r="H406" s="107"/>
      <c r="I406" s="107"/>
      <c r="J406" s="107"/>
      <c r="K406" s="107"/>
      <c r="L406" s="107"/>
      <c r="M406" s="107"/>
      <c r="N406" s="107"/>
      <c r="O406" s="107"/>
      <c r="P406" s="107"/>
      <c r="Q406" s="107"/>
      <c r="R406" s="107"/>
      <c r="S406" s="107"/>
    </row>
    <row r="407" spans="8:19" s="109" customFormat="1" x14ac:dyDescent="0.2">
      <c r="H407" s="107"/>
      <c r="I407" s="107"/>
      <c r="J407" s="107"/>
      <c r="K407" s="107"/>
      <c r="L407" s="107"/>
      <c r="M407" s="107"/>
      <c r="N407" s="107"/>
      <c r="O407" s="107"/>
      <c r="P407" s="107"/>
      <c r="Q407" s="107"/>
      <c r="R407" s="107"/>
      <c r="S407" s="107"/>
    </row>
    <row r="408" spans="8:19" s="109" customFormat="1" x14ac:dyDescent="0.2">
      <c r="H408" s="107"/>
      <c r="I408" s="107"/>
      <c r="J408" s="107"/>
      <c r="K408" s="107"/>
      <c r="L408" s="107"/>
      <c r="M408" s="107"/>
      <c r="N408" s="107"/>
      <c r="O408" s="107"/>
      <c r="P408" s="107"/>
      <c r="Q408" s="107"/>
      <c r="R408" s="107"/>
      <c r="S408" s="107"/>
    </row>
    <row r="409" spans="8:19" s="109" customFormat="1" x14ac:dyDescent="0.2">
      <c r="H409" s="107"/>
      <c r="I409" s="107"/>
      <c r="J409" s="107"/>
      <c r="K409" s="107"/>
      <c r="L409" s="107"/>
      <c r="M409" s="107"/>
      <c r="N409" s="107"/>
      <c r="O409" s="107"/>
      <c r="P409" s="107"/>
      <c r="Q409" s="107"/>
      <c r="R409" s="107"/>
      <c r="S409" s="107"/>
    </row>
    <row r="410" spans="8:19" s="109" customFormat="1" x14ac:dyDescent="0.2">
      <c r="H410" s="107"/>
      <c r="I410" s="107"/>
      <c r="J410" s="107"/>
      <c r="K410" s="107"/>
      <c r="L410" s="107"/>
      <c r="M410" s="107"/>
      <c r="N410" s="107"/>
      <c r="O410" s="107"/>
      <c r="P410" s="107"/>
      <c r="Q410" s="107"/>
      <c r="R410" s="107"/>
      <c r="S410" s="107"/>
    </row>
    <row r="411" spans="8:19" s="109" customFormat="1" x14ac:dyDescent="0.2">
      <c r="H411" s="107"/>
      <c r="I411" s="107"/>
      <c r="J411" s="107"/>
      <c r="K411" s="107"/>
      <c r="L411" s="107"/>
      <c r="M411" s="107"/>
      <c r="N411" s="107"/>
      <c r="O411" s="107"/>
      <c r="P411" s="107"/>
      <c r="Q411" s="107"/>
      <c r="R411" s="107"/>
      <c r="S411" s="107"/>
    </row>
    <row r="412" spans="8:19" s="109" customFormat="1" x14ac:dyDescent="0.2">
      <c r="H412" s="107"/>
      <c r="I412" s="107"/>
      <c r="J412" s="107"/>
      <c r="K412" s="107"/>
      <c r="L412" s="107"/>
      <c r="M412" s="107"/>
      <c r="N412" s="107"/>
      <c r="O412" s="107"/>
      <c r="P412" s="107"/>
      <c r="Q412" s="107"/>
      <c r="R412" s="107"/>
      <c r="S412" s="107"/>
    </row>
    <row r="413" spans="8:19" s="109" customFormat="1" x14ac:dyDescent="0.2">
      <c r="H413" s="107"/>
      <c r="I413" s="107"/>
      <c r="J413" s="107"/>
      <c r="K413" s="107"/>
      <c r="L413" s="107"/>
      <c r="M413" s="107"/>
      <c r="N413" s="107"/>
      <c r="O413" s="107"/>
      <c r="P413" s="107"/>
      <c r="Q413" s="107"/>
      <c r="R413" s="107"/>
      <c r="S413" s="107"/>
    </row>
    <row r="414" spans="8:19" s="109" customFormat="1" x14ac:dyDescent="0.2">
      <c r="H414" s="107"/>
      <c r="I414" s="107"/>
      <c r="J414" s="107"/>
      <c r="K414" s="107"/>
      <c r="L414" s="107"/>
      <c r="M414" s="107"/>
      <c r="N414" s="107"/>
      <c r="O414" s="107"/>
      <c r="P414" s="107"/>
      <c r="Q414" s="107"/>
      <c r="R414" s="107"/>
      <c r="S414" s="107"/>
    </row>
    <row r="415" spans="8:19" s="109" customFormat="1" x14ac:dyDescent="0.2">
      <c r="H415" s="107"/>
      <c r="I415" s="107"/>
      <c r="J415" s="107"/>
      <c r="K415" s="107"/>
      <c r="L415" s="107"/>
      <c r="M415" s="107"/>
      <c r="N415" s="107"/>
      <c r="O415" s="107"/>
      <c r="P415" s="107"/>
      <c r="Q415" s="107"/>
      <c r="R415" s="107"/>
      <c r="S415" s="107"/>
    </row>
    <row r="416" spans="8:19" s="109" customFormat="1" x14ac:dyDescent="0.2">
      <c r="H416" s="107"/>
      <c r="I416" s="107"/>
      <c r="J416" s="107"/>
      <c r="K416" s="107"/>
      <c r="L416" s="107"/>
      <c r="M416" s="107"/>
      <c r="N416" s="107"/>
      <c r="O416" s="107"/>
      <c r="P416" s="107"/>
      <c r="Q416" s="107"/>
      <c r="R416" s="107"/>
      <c r="S416" s="107"/>
    </row>
    <row r="417" spans="8:19" s="109" customFormat="1" x14ac:dyDescent="0.2">
      <c r="H417" s="107"/>
      <c r="I417" s="107"/>
      <c r="J417" s="107"/>
      <c r="K417" s="107"/>
      <c r="L417" s="107"/>
      <c r="M417" s="107"/>
      <c r="N417" s="107"/>
      <c r="O417" s="107"/>
      <c r="P417" s="107"/>
      <c r="Q417" s="107"/>
      <c r="R417" s="107"/>
      <c r="S417" s="107"/>
    </row>
    <row r="418" spans="8:19" s="109" customFormat="1" x14ac:dyDescent="0.2">
      <c r="H418" s="107"/>
      <c r="I418" s="107"/>
      <c r="J418" s="107"/>
      <c r="K418" s="107"/>
      <c r="L418" s="107"/>
      <c r="M418" s="107"/>
      <c r="N418" s="107"/>
      <c r="O418" s="107"/>
      <c r="P418" s="107"/>
      <c r="Q418" s="107"/>
      <c r="R418" s="107"/>
      <c r="S418" s="107"/>
    </row>
    <row r="419" spans="8:19" s="109" customFormat="1" x14ac:dyDescent="0.2">
      <c r="H419" s="107"/>
      <c r="I419" s="107"/>
      <c r="J419" s="107"/>
      <c r="K419" s="107"/>
      <c r="L419" s="107"/>
      <c r="M419" s="107"/>
      <c r="N419" s="107"/>
      <c r="O419" s="107"/>
      <c r="P419" s="107"/>
      <c r="Q419" s="107"/>
      <c r="R419" s="107"/>
      <c r="S419" s="107"/>
    </row>
    <row r="420" spans="8:19" s="109" customFormat="1" x14ac:dyDescent="0.2">
      <c r="H420" s="107"/>
      <c r="I420" s="107"/>
      <c r="J420" s="107"/>
      <c r="K420" s="107"/>
      <c r="L420" s="107"/>
      <c r="M420" s="107"/>
      <c r="N420" s="107"/>
      <c r="O420" s="107"/>
      <c r="P420" s="107"/>
      <c r="Q420" s="107"/>
      <c r="R420" s="107"/>
      <c r="S420" s="107"/>
    </row>
    <row r="421" spans="8:19" s="109" customFormat="1" x14ac:dyDescent="0.2">
      <c r="H421" s="107"/>
      <c r="I421" s="107"/>
      <c r="J421" s="107"/>
      <c r="K421" s="107"/>
      <c r="L421" s="107"/>
      <c r="M421" s="107"/>
      <c r="N421" s="107"/>
      <c r="O421" s="107"/>
      <c r="P421" s="107"/>
      <c r="Q421" s="107"/>
      <c r="R421" s="107"/>
      <c r="S421" s="107"/>
    </row>
    <row r="422" spans="8:19" s="109" customFormat="1" x14ac:dyDescent="0.2">
      <c r="H422" s="107"/>
      <c r="I422" s="107"/>
      <c r="J422" s="107"/>
      <c r="K422" s="107"/>
      <c r="L422" s="107"/>
      <c r="M422" s="107"/>
      <c r="N422" s="107"/>
      <c r="O422" s="107"/>
      <c r="P422" s="107"/>
      <c r="Q422" s="107"/>
      <c r="R422" s="107"/>
      <c r="S422" s="107"/>
    </row>
    <row r="423" spans="8:19" s="109" customFormat="1" x14ac:dyDescent="0.2">
      <c r="H423" s="107"/>
      <c r="I423" s="107"/>
      <c r="J423" s="107"/>
      <c r="K423" s="107"/>
      <c r="L423" s="107"/>
      <c r="M423" s="107"/>
      <c r="N423" s="107"/>
      <c r="O423" s="107"/>
      <c r="P423" s="107"/>
      <c r="Q423" s="107"/>
      <c r="R423" s="107"/>
      <c r="S423" s="107"/>
    </row>
    <row r="424" spans="8:19" s="109" customFormat="1" x14ac:dyDescent="0.2">
      <c r="H424" s="107"/>
      <c r="I424" s="107"/>
      <c r="J424" s="107"/>
      <c r="K424" s="107"/>
      <c r="L424" s="107"/>
      <c r="M424" s="107"/>
      <c r="N424" s="107"/>
      <c r="O424" s="107"/>
      <c r="P424" s="107"/>
      <c r="Q424" s="107"/>
      <c r="R424" s="107"/>
      <c r="S424" s="107"/>
    </row>
    <row r="425" spans="8:19" s="109" customFormat="1" x14ac:dyDescent="0.2">
      <c r="H425" s="107"/>
      <c r="I425" s="107"/>
      <c r="J425" s="107"/>
      <c r="K425" s="107"/>
      <c r="L425" s="107"/>
      <c r="M425" s="107"/>
      <c r="N425" s="107"/>
      <c r="O425" s="107"/>
      <c r="P425" s="107"/>
      <c r="Q425" s="107"/>
      <c r="R425" s="107"/>
      <c r="S425" s="107"/>
    </row>
    <row r="426" spans="8:19" s="109" customFormat="1" x14ac:dyDescent="0.2">
      <c r="H426" s="107"/>
      <c r="I426" s="107"/>
      <c r="J426" s="107"/>
      <c r="K426" s="107"/>
      <c r="L426" s="107"/>
      <c r="M426" s="107"/>
      <c r="N426" s="107"/>
      <c r="O426" s="107"/>
      <c r="P426" s="107"/>
      <c r="Q426" s="107"/>
      <c r="R426" s="107"/>
      <c r="S426" s="107"/>
    </row>
    <row r="427" spans="8:19" s="109" customFormat="1" x14ac:dyDescent="0.2">
      <c r="H427" s="107"/>
      <c r="I427" s="107"/>
      <c r="J427" s="107"/>
      <c r="K427" s="107"/>
      <c r="L427" s="107"/>
      <c r="M427" s="107"/>
      <c r="N427" s="107"/>
      <c r="O427" s="107"/>
      <c r="P427" s="107"/>
      <c r="Q427" s="107"/>
      <c r="R427" s="107"/>
      <c r="S427" s="107"/>
    </row>
    <row r="428" spans="8:19" s="109" customFormat="1" x14ac:dyDescent="0.2">
      <c r="H428" s="107"/>
      <c r="I428" s="107"/>
      <c r="J428" s="107"/>
      <c r="K428" s="107"/>
      <c r="L428" s="107"/>
      <c r="M428" s="107"/>
      <c r="N428" s="107"/>
      <c r="O428" s="107"/>
      <c r="P428" s="107"/>
      <c r="Q428" s="107"/>
      <c r="R428" s="107"/>
      <c r="S428" s="107"/>
    </row>
    <row r="429" spans="8:19" s="109" customFormat="1" x14ac:dyDescent="0.2">
      <c r="H429" s="107"/>
      <c r="I429" s="107"/>
      <c r="J429" s="107"/>
      <c r="K429" s="107"/>
      <c r="L429" s="107"/>
      <c r="M429" s="107"/>
      <c r="N429" s="107"/>
      <c r="O429" s="107"/>
      <c r="P429" s="107"/>
      <c r="Q429" s="107"/>
      <c r="R429" s="107"/>
      <c r="S429" s="107"/>
    </row>
    <row r="430" spans="8:19" s="109" customFormat="1" x14ac:dyDescent="0.2">
      <c r="H430" s="107"/>
      <c r="I430" s="107"/>
      <c r="J430" s="107"/>
      <c r="K430" s="107"/>
      <c r="L430" s="107"/>
      <c r="M430" s="107"/>
      <c r="N430" s="107"/>
      <c r="O430" s="107"/>
      <c r="P430" s="107"/>
      <c r="Q430" s="107"/>
      <c r="R430" s="107"/>
      <c r="S430" s="107"/>
    </row>
    <row r="431" spans="8:19" s="109" customFormat="1" x14ac:dyDescent="0.2">
      <c r="H431" s="107"/>
      <c r="I431" s="107"/>
      <c r="J431" s="107"/>
      <c r="K431" s="107"/>
      <c r="L431" s="107"/>
      <c r="M431" s="107"/>
      <c r="N431" s="107"/>
      <c r="O431" s="107"/>
      <c r="P431" s="107"/>
      <c r="Q431" s="107"/>
      <c r="R431" s="107"/>
      <c r="S431" s="107"/>
    </row>
    <row r="432" spans="8:19" s="109" customFormat="1" x14ac:dyDescent="0.2">
      <c r="H432" s="107"/>
      <c r="I432" s="107"/>
      <c r="J432" s="107"/>
      <c r="K432" s="107"/>
      <c r="L432" s="107"/>
      <c r="M432" s="107"/>
      <c r="N432" s="107"/>
      <c r="O432" s="107"/>
      <c r="P432" s="107"/>
      <c r="Q432" s="107"/>
      <c r="R432" s="107"/>
      <c r="S432" s="107"/>
    </row>
    <row r="433" spans="8:19" s="109" customFormat="1" x14ac:dyDescent="0.2">
      <c r="H433" s="107"/>
      <c r="I433" s="107"/>
      <c r="J433" s="107"/>
      <c r="K433" s="107"/>
      <c r="L433" s="107"/>
      <c r="M433" s="107"/>
      <c r="N433" s="107"/>
      <c r="O433" s="107"/>
      <c r="P433" s="107"/>
      <c r="Q433" s="107"/>
      <c r="R433" s="107"/>
      <c r="S433" s="107"/>
    </row>
    <row r="434" spans="8:19" s="109" customFormat="1" x14ac:dyDescent="0.2">
      <c r="H434" s="107"/>
      <c r="I434" s="107"/>
      <c r="J434" s="107"/>
      <c r="K434" s="107"/>
      <c r="L434" s="107"/>
      <c r="M434" s="107"/>
      <c r="N434" s="107"/>
      <c r="O434" s="107"/>
      <c r="P434" s="107"/>
      <c r="Q434" s="107"/>
      <c r="R434" s="107"/>
      <c r="S434" s="107"/>
    </row>
    <row r="435" spans="8:19" s="109" customFormat="1" x14ac:dyDescent="0.2">
      <c r="H435" s="107"/>
      <c r="I435" s="107"/>
      <c r="J435" s="107"/>
      <c r="K435" s="107"/>
      <c r="L435" s="107"/>
      <c r="M435" s="107"/>
      <c r="N435" s="107"/>
      <c r="O435" s="107"/>
      <c r="P435" s="107"/>
      <c r="Q435" s="107"/>
      <c r="R435" s="107"/>
      <c r="S435" s="107"/>
    </row>
    <row r="436" spans="8:19" s="109" customFormat="1" x14ac:dyDescent="0.2">
      <c r="H436" s="107"/>
      <c r="I436" s="107"/>
      <c r="J436" s="107"/>
      <c r="K436" s="107"/>
      <c r="L436" s="107"/>
      <c r="M436" s="107"/>
      <c r="N436" s="107"/>
      <c r="O436" s="107"/>
      <c r="P436" s="107"/>
      <c r="Q436" s="107"/>
      <c r="R436" s="107"/>
      <c r="S436" s="107"/>
    </row>
    <row r="437" spans="8:19" s="109" customFormat="1" x14ac:dyDescent="0.2">
      <c r="H437" s="107"/>
      <c r="I437" s="107"/>
      <c r="J437" s="107"/>
      <c r="K437" s="107"/>
      <c r="L437" s="107"/>
      <c r="M437" s="107"/>
      <c r="N437" s="107"/>
      <c r="O437" s="107"/>
      <c r="P437" s="107"/>
      <c r="Q437" s="107"/>
      <c r="R437" s="107"/>
      <c r="S437" s="107"/>
    </row>
    <row r="438" spans="8:19" s="109" customFormat="1" x14ac:dyDescent="0.2">
      <c r="H438" s="107"/>
      <c r="I438" s="107"/>
      <c r="J438" s="107"/>
      <c r="K438" s="107"/>
      <c r="L438" s="107"/>
      <c r="M438" s="107"/>
      <c r="N438" s="107"/>
      <c r="O438" s="107"/>
      <c r="P438" s="107"/>
      <c r="Q438" s="107"/>
      <c r="R438" s="107"/>
      <c r="S438" s="107"/>
    </row>
    <row r="439" spans="8:19" s="109" customFormat="1" x14ac:dyDescent="0.2">
      <c r="H439" s="107"/>
      <c r="I439" s="107"/>
      <c r="J439" s="107"/>
      <c r="K439" s="107"/>
      <c r="L439" s="107"/>
      <c r="M439" s="107"/>
      <c r="N439" s="107"/>
      <c r="O439" s="107"/>
      <c r="P439" s="107"/>
      <c r="Q439" s="107"/>
      <c r="R439" s="107"/>
      <c r="S439" s="107"/>
    </row>
    <row r="440" spans="8:19" s="109" customFormat="1" x14ac:dyDescent="0.2">
      <c r="H440" s="107"/>
      <c r="I440" s="107"/>
      <c r="J440" s="107"/>
      <c r="K440" s="107"/>
      <c r="L440" s="107"/>
      <c r="M440" s="107"/>
      <c r="N440" s="107"/>
      <c r="O440" s="107"/>
      <c r="P440" s="107"/>
      <c r="Q440" s="107"/>
      <c r="R440" s="107"/>
      <c r="S440" s="107"/>
    </row>
    <row r="441" spans="8:19" s="109" customFormat="1" x14ac:dyDescent="0.2">
      <c r="H441" s="107"/>
      <c r="I441" s="107"/>
      <c r="J441" s="107"/>
      <c r="K441" s="107"/>
      <c r="L441" s="107"/>
      <c r="M441" s="107"/>
      <c r="N441" s="107"/>
      <c r="O441" s="107"/>
      <c r="P441" s="107"/>
      <c r="Q441" s="107"/>
      <c r="R441" s="107"/>
      <c r="S441" s="107"/>
    </row>
    <row r="442" spans="8:19" s="109" customFormat="1" x14ac:dyDescent="0.2">
      <c r="H442" s="107"/>
      <c r="I442" s="107"/>
      <c r="J442" s="107"/>
      <c r="K442" s="107"/>
      <c r="L442" s="107"/>
      <c r="M442" s="107"/>
      <c r="N442" s="107"/>
      <c r="O442" s="107"/>
      <c r="P442" s="107"/>
      <c r="Q442" s="107"/>
      <c r="R442" s="107"/>
      <c r="S442" s="107"/>
    </row>
    <row r="443" spans="8:19" s="109" customFormat="1" x14ac:dyDescent="0.2">
      <c r="H443" s="107"/>
      <c r="I443" s="107"/>
      <c r="J443" s="107"/>
      <c r="K443" s="107"/>
      <c r="L443" s="107"/>
      <c r="M443" s="107"/>
      <c r="N443" s="107"/>
      <c r="O443" s="107"/>
      <c r="P443" s="107"/>
      <c r="Q443" s="107"/>
      <c r="R443" s="107"/>
      <c r="S443" s="107"/>
    </row>
    <row r="444" spans="8:19" s="109" customFormat="1" x14ac:dyDescent="0.2">
      <c r="H444" s="107"/>
      <c r="I444" s="107"/>
      <c r="J444" s="107"/>
      <c r="K444" s="107"/>
      <c r="L444" s="107"/>
      <c r="M444" s="107"/>
      <c r="N444" s="107"/>
      <c r="O444" s="107"/>
      <c r="P444" s="107"/>
      <c r="Q444" s="107"/>
      <c r="R444" s="107"/>
      <c r="S444" s="107"/>
    </row>
    <row r="445" spans="8:19" s="109" customFormat="1" x14ac:dyDescent="0.2">
      <c r="H445" s="107"/>
      <c r="I445" s="107"/>
      <c r="J445" s="107"/>
      <c r="K445" s="107"/>
      <c r="L445" s="107"/>
      <c r="M445" s="107"/>
      <c r="N445" s="107"/>
      <c r="O445" s="107"/>
      <c r="P445" s="107"/>
      <c r="Q445" s="107"/>
      <c r="R445" s="107"/>
      <c r="S445" s="107"/>
    </row>
    <row r="446" spans="8:19" s="109" customFormat="1" x14ac:dyDescent="0.2">
      <c r="H446" s="107"/>
      <c r="I446" s="107"/>
      <c r="J446" s="107"/>
      <c r="K446" s="107"/>
      <c r="L446" s="107"/>
      <c r="M446" s="107"/>
      <c r="N446" s="107"/>
      <c r="O446" s="107"/>
      <c r="P446" s="107"/>
      <c r="Q446" s="107"/>
      <c r="R446" s="107"/>
      <c r="S446" s="107"/>
    </row>
    <row r="447" spans="8:19" s="109" customFormat="1" x14ac:dyDescent="0.2">
      <c r="H447" s="107"/>
      <c r="I447" s="107"/>
      <c r="J447" s="107"/>
      <c r="K447" s="107"/>
      <c r="L447" s="107"/>
      <c r="M447" s="107"/>
      <c r="N447" s="107"/>
      <c r="O447" s="107"/>
      <c r="P447" s="107"/>
      <c r="Q447" s="107"/>
      <c r="R447" s="107"/>
      <c r="S447" s="107"/>
    </row>
    <row r="448" spans="8:19" s="109" customFormat="1" x14ac:dyDescent="0.2">
      <c r="H448" s="107"/>
      <c r="I448" s="107"/>
      <c r="J448" s="107"/>
      <c r="K448" s="107"/>
      <c r="L448" s="107"/>
      <c r="M448" s="107"/>
      <c r="N448" s="107"/>
      <c r="O448" s="107"/>
      <c r="P448" s="107"/>
      <c r="Q448" s="107"/>
      <c r="R448" s="107"/>
      <c r="S448" s="107"/>
    </row>
    <row r="449" spans="1:19" s="109" customFormat="1" x14ac:dyDescent="0.2">
      <c r="H449" s="107"/>
      <c r="I449" s="107"/>
      <c r="J449" s="107"/>
      <c r="K449" s="107"/>
      <c r="L449" s="107"/>
      <c r="M449" s="107"/>
      <c r="N449" s="107"/>
      <c r="O449" s="107"/>
      <c r="P449" s="107"/>
      <c r="Q449" s="107"/>
      <c r="R449" s="107"/>
      <c r="S449" s="107"/>
    </row>
    <row r="450" spans="1:19" s="109" customFormat="1" x14ac:dyDescent="0.2">
      <c r="H450" s="107"/>
      <c r="I450" s="107"/>
      <c r="J450" s="107"/>
      <c r="K450" s="107"/>
      <c r="L450" s="107"/>
      <c r="M450" s="107"/>
      <c r="N450" s="107"/>
      <c r="O450" s="107"/>
      <c r="P450" s="107"/>
      <c r="Q450" s="107"/>
      <c r="R450" s="107"/>
      <c r="S450" s="107"/>
    </row>
    <row r="451" spans="1:19" s="109" customFormat="1" x14ac:dyDescent="0.2">
      <c r="H451" s="107"/>
      <c r="I451" s="107"/>
      <c r="J451" s="107"/>
      <c r="K451" s="107"/>
      <c r="L451" s="107"/>
      <c r="M451" s="107"/>
      <c r="N451" s="107"/>
      <c r="O451" s="107"/>
      <c r="P451" s="107"/>
      <c r="Q451" s="107"/>
      <c r="R451" s="107"/>
      <c r="S451" s="107"/>
    </row>
    <row r="452" spans="1:19" s="109" customFormat="1" x14ac:dyDescent="0.2">
      <c r="H452" s="107"/>
      <c r="I452" s="107"/>
      <c r="J452" s="107"/>
      <c r="K452" s="107"/>
      <c r="L452" s="107"/>
      <c r="M452" s="107"/>
      <c r="N452" s="107"/>
      <c r="O452" s="107"/>
      <c r="P452" s="107"/>
      <c r="Q452" s="107"/>
      <c r="R452" s="107"/>
      <c r="S452" s="107"/>
    </row>
    <row r="453" spans="1:19" s="109" customFormat="1" x14ac:dyDescent="0.2">
      <c r="H453" s="107"/>
      <c r="I453" s="107"/>
      <c r="J453" s="107"/>
      <c r="K453" s="107"/>
      <c r="L453" s="107"/>
      <c r="M453" s="107"/>
      <c r="N453" s="107"/>
      <c r="O453" s="107"/>
      <c r="P453" s="107"/>
      <c r="Q453" s="107"/>
      <c r="R453" s="107"/>
      <c r="S453" s="107"/>
    </row>
    <row r="454" spans="1:19" s="109" customFormat="1" x14ac:dyDescent="0.2">
      <c r="H454" s="107"/>
      <c r="I454" s="107"/>
      <c r="J454" s="107"/>
      <c r="K454" s="107"/>
      <c r="L454" s="107"/>
      <c r="M454" s="107"/>
      <c r="N454" s="107"/>
      <c r="O454" s="107"/>
      <c r="P454" s="107"/>
      <c r="Q454" s="107"/>
      <c r="R454" s="107"/>
      <c r="S454" s="107"/>
    </row>
    <row r="455" spans="1:19" s="109" customFormat="1" x14ac:dyDescent="0.2">
      <c r="H455" s="107"/>
      <c r="I455" s="107"/>
      <c r="J455" s="107"/>
      <c r="K455" s="107"/>
      <c r="L455" s="107"/>
      <c r="M455" s="107"/>
      <c r="N455" s="107"/>
      <c r="O455" s="107"/>
      <c r="P455" s="107"/>
      <c r="Q455" s="107"/>
      <c r="R455" s="107"/>
      <c r="S455" s="107"/>
    </row>
    <row r="456" spans="1:19" s="109" customFormat="1" x14ac:dyDescent="0.2">
      <c r="H456" s="107"/>
      <c r="I456" s="107"/>
      <c r="J456" s="107"/>
      <c r="K456" s="107"/>
      <c r="L456" s="107"/>
      <c r="M456" s="107"/>
      <c r="N456" s="107"/>
      <c r="O456" s="107"/>
      <c r="P456" s="107"/>
      <c r="Q456" s="107"/>
      <c r="R456" s="107"/>
      <c r="S456" s="107"/>
    </row>
    <row r="457" spans="1:19" s="109" customFormat="1" x14ac:dyDescent="0.2">
      <c r="A457" s="3"/>
      <c r="B457" s="3"/>
      <c r="C457" s="3"/>
      <c r="H457" s="107"/>
      <c r="I457" s="107"/>
      <c r="J457" s="107"/>
      <c r="K457" s="107"/>
      <c r="L457" s="107"/>
      <c r="M457" s="107"/>
      <c r="N457" s="107"/>
      <c r="O457" s="107"/>
      <c r="P457" s="107"/>
      <c r="Q457" s="107"/>
      <c r="R457" s="107"/>
      <c r="S457" s="107"/>
    </row>
    <row r="458" spans="1:19" s="109" customFormat="1" x14ac:dyDescent="0.2">
      <c r="A458" s="3"/>
      <c r="B458" s="3"/>
      <c r="C458" s="3"/>
      <c r="H458" s="107"/>
      <c r="I458" s="107"/>
      <c r="J458" s="107"/>
      <c r="K458" s="107"/>
      <c r="L458" s="107"/>
      <c r="M458" s="107"/>
      <c r="N458" s="107"/>
      <c r="O458" s="107"/>
      <c r="P458" s="107"/>
      <c r="Q458" s="107"/>
      <c r="R458" s="107"/>
      <c r="S458" s="107"/>
    </row>
    <row r="459" spans="1:19" s="109" customFormat="1" x14ac:dyDescent="0.2">
      <c r="A459" s="3"/>
      <c r="B459" s="3"/>
      <c r="C459" s="3"/>
      <c r="H459" s="107"/>
      <c r="I459" s="107"/>
      <c r="J459" s="107"/>
      <c r="K459" s="107"/>
      <c r="L459" s="107"/>
      <c r="M459" s="107"/>
      <c r="N459" s="107"/>
      <c r="O459" s="107"/>
      <c r="P459" s="107"/>
      <c r="Q459" s="107"/>
      <c r="R459" s="107"/>
      <c r="S459" s="107"/>
    </row>
    <row r="460" spans="1:19" s="109" customFormat="1" x14ac:dyDescent="0.2">
      <c r="A460" s="3"/>
      <c r="B460" s="3"/>
      <c r="C460" s="3"/>
      <c r="H460" s="107"/>
      <c r="I460" s="107"/>
      <c r="J460" s="107"/>
      <c r="K460" s="107"/>
      <c r="L460" s="107"/>
      <c r="M460" s="107"/>
      <c r="N460" s="107"/>
      <c r="O460" s="107"/>
      <c r="P460" s="107"/>
      <c r="Q460" s="107"/>
      <c r="R460" s="107"/>
      <c r="S460" s="107"/>
    </row>
    <row r="461" spans="1:19" s="109" customFormat="1" x14ac:dyDescent="0.2">
      <c r="A461" s="3"/>
      <c r="B461" s="3"/>
      <c r="C461" s="3"/>
      <c r="H461" s="107"/>
      <c r="I461" s="107"/>
      <c r="J461" s="107"/>
      <c r="K461" s="107"/>
      <c r="L461" s="107"/>
      <c r="M461" s="107"/>
      <c r="N461" s="107"/>
      <c r="O461" s="107"/>
      <c r="P461" s="107"/>
      <c r="Q461" s="107"/>
      <c r="R461" s="107"/>
      <c r="S461" s="107"/>
    </row>
    <row r="462" spans="1:19" s="109" customFormat="1" x14ac:dyDescent="0.2">
      <c r="A462" s="3"/>
      <c r="B462" s="3"/>
      <c r="C462" s="3"/>
      <c r="H462" s="107"/>
      <c r="I462" s="107"/>
      <c r="J462" s="107"/>
      <c r="K462" s="107"/>
      <c r="L462" s="107"/>
      <c r="M462" s="107"/>
      <c r="N462" s="107"/>
      <c r="O462" s="107"/>
      <c r="P462" s="107"/>
      <c r="Q462" s="107"/>
      <c r="R462" s="107"/>
      <c r="S462" s="107"/>
    </row>
    <row r="463" spans="1:19" s="109" customFormat="1" x14ac:dyDescent="0.2">
      <c r="A463" s="3"/>
      <c r="B463" s="3"/>
      <c r="C463" s="3"/>
      <c r="H463" s="107"/>
      <c r="I463" s="107"/>
      <c r="J463" s="107"/>
      <c r="K463" s="107"/>
      <c r="L463" s="107"/>
      <c r="M463" s="107"/>
      <c r="N463" s="107"/>
      <c r="O463" s="107"/>
      <c r="P463" s="107"/>
      <c r="Q463" s="107"/>
      <c r="R463" s="107"/>
      <c r="S463" s="107"/>
    </row>
    <row r="464" spans="1:19" s="109" customFormat="1" x14ac:dyDescent="0.2">
      <c r="A464" s="3"/>
      <c r="B464" s="3"/>
      <c r="C464" s="3"/>
      <c r="H464" s="107"/>
      <c r="I464" s="107"/>
      <c r="J464" s="107"/>
      <c r="K464" s="107"/>
      <c r="L464" s="107"/>
      <c r="M464" s="107"/>
      <c r="N464" s="107"/>
      <c r="O464" s="107"/>
      <c r="P464" s="107"/>
      <c r="Q464" s="107"/>
      <c r="R464" s="107"/>
      <c r="S464" s="107"/>
    </row>
  </sheetData>
  <sheetProtection algorithmName="SHA-512" hashValue="tMIZXOKbuvCyfRbKTgV2l8rVbcieoMiok50LaXD70xbQbOnBRV8OdZlOcplbaQSKdkNs3n0GKmP3zCZOQqNj6A==" saltValue="BufdUhg5NxSkaB7pOPr5dg==" spinCount="100000" sheet="1" objects="1" scenarios="1" formatColumns="0" formatRow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5E7E3-6F9A-4E57-A0C9-971C369518DF}">
  <dimension ref="B2:F202"/>
  <sheetViews>
    <sheetView workbookViewId="0">
      <selection activeCell="B3" sqref="B3:C30"/>
    </sheetView>
  </sheetViews>
  <sheetFormatPr defaultRowHeight="12.75" x14ac:dyDescent="0.2"/>
  <cols>
    <col min="3" max="3" width="11.42578125" customWidth="1"/>
    <col min="5" max="5" width="22" bestFit="1" customWidth="1"/>
    <col min="6" max="6" width="12.140625" customWidth="1"/>
  </cols>
  <sheetData>
    <row r="2" spans="2:6" x14ac:dyDescent="0.2">
      <c r="C2" s="50"/>
      <c r="E2" s="50"/>
      <c r="F2" s="1"/>
    </row>
    <row r="3" spans="2:6" x14ac:dyDescent="0.2">
      <c r="B3" s="1">
        <v>46815</v>
      </c>
      <c r="C3" s="51">
        <f t="shared" ref="C3:C28" si="0">+$B$29-B3</f>
        <v>182</v>
      </c>
      <c r="E3" s="50"/>
      <c r="F3" s="1"/>
    </row>
    <row r="4" spans="2:6" x14ac:dyDescent="0.2">
      <c r="B4" s="1">
        <v>46822</v>
      </c>
      <c r="C4" s="51">
        <f t="shared" si="0"/>
        <v>175</v>
      </c>
      <c r="E4" s="50"/>
      <c r="F4" s="1"/>
    </row>
    <row r="5" spans="2:6" x14ac:dyDescent="0.2">
      <c r="B5" s="1">
        <v>46829</v>
      </c>
      <c r="C5" s="51">
        <f t="shared" si="0"/>
        <v>168</v>
      </c>
      <c r="E5" s="50"/>
      <c r="F5" s="1"/>
    </row>
    <row r="6" spans="2:6" x14ac:dyDescent="0.2">
      <c r="B6" s="1">
        <v>46836</v>
      </c>
      <c r="C6" s="51">
        <f t="shared" si="0"/>
        <v>161</v>
      </c>
      <c r="E6" s="50"/>
      <c r="F6" s="1"/>
    </row>
    <row r="7" spans="2:6" x14ac:dyDescent="0.2">
      <c r="B7" s="1">
        <v>46843</v>
      </c>
      <c r="C7" s="51">
        <f t="shared" si="0"/>
        <v>154</v>
      </c>
      <c r="E7" s="50"/>
      <c r="F7" s="1"/>
    </row>
    <row r="8" spans="2:6" x14ac:dyDescent="0.2">
      <c r="B8" s="1">
        <v>46850</v>
      </c>
      <c r="C8" s="51">
        <f t="shared" si="0"/>
        <v>147</v>
      </c>
      <c r="E8" s="50"/>
      <c r="F8" s="1"/>
    </row>
    <row r="9" spans="2:6" x14ac:dyDescent="0.2">
      <c r="B9" s="1">
        <v>46857</v>
      </c>
      <c r="C9" s="51">
        <f t="shared" si="0"/>
        <v>140</v>
      </c>
      <c r="E9" s="50"/>
      <c r="F9" s="1"/>
    </row>
    <row r="10" spans="2:6" x14ac:dyDescent="0.2">
      <c r="B10" s="1">
        <v>46864</v>
      </c>
      <c r="C10" s="51">
        <f t="shared" si="0"/>
        <v>133</v>
      </c>
      <c r="E10" s="50"/>
      <c r="F10" s="1"/>
    </row>
    <row r="11" spans="2:6" x14ac:dyDescent="0.2">
      <c r="B11" s="1">
        <v>46871</v>
      </c>
      <c r="C11" s="51">
        <f t="shared" si="0"/>
        <v>126</v>
      </c>
      <c r="E11" s="50"/>
      <c r="F11" s="1"/>
    </row>
    <row r="12" spans="2:6" x14ac:dyDescent="0.2">
      <c r="B12" s="1">
        <v>46878</v>
      </c>
      <c r="C12" s="51">
        <f t="shared" si="0"/>
        <v>119</v>
      </c>
      <c r="E12" s="50"/>
      <c r="F12" s="1"/>
    </row>
    <row r="13" spans="2:6" x14ac:dyDescent="0.2">
      <c r="B13" s="1">
        <v>46885</v>
      </c>
      <c r="C13" s="51">
        <f t="shared" si="0"/>
        <v>112</v>
      </c>
      <c r="E13" s="50"/>
      <c r="F13" s="1"/>
    </row>
    <row r="14" spans="2:6" x14ac:dyDescent="0.2">
      <c r="B14" s="1">
        <v>46892</v>
      </c>
      <c r="C14" s="51">
        <f t="shared" si="0"/>
        <v>105</v>
      </c>
      <c r="E14" s="50"/>
      <c r="F14" s="1"/>
    </row>
    <row r="15" spans="2:6" x14ac:dyDescent="0.2">
      <c r="B15" s="1">
        <v>46899</v>
      </c>
      <c r="C15" s="51">
        <f t="shared" si="0"/>
        <v>98</v>
      </c>
      <c r="E15" s="50"/>
      <c r="F15" s="1"/>
    </row>
    <row r="16" spans="2:6" x14ac:dyDescent="0.2">
      <c r="B16" s="1">
        <v>46906</v>
      </c>
      <c r="C16" s="51">
        <f t="shared" si="0"/>
        <v>91</v>
      </c>
      <c r="E16" s="50"/>
      <c r="F16" s="1"/>
    </row>
    <row r="17" spans="2:6" x14ac:dyDescent="0.2">
      <c r="B17" s="1">
        <v>46913</v>
      </c>
      <c r="C17" s="51">
        <f t="shared" si="0"/>
        <v>84</v>
      </c>
      <c r="E17" s="50"/>
      <c r="F17" s="1"/>
    </row>
    <row r="18" spans="2:6" x14ac:dyDescent="0.2">
      <c r="B18" s="1">
        <v>46920</v>
      </c>
      <c r="C18" s="51">
        <f t="shared" si="0"/>
        <v>77</v>
      </c>
      <c r="E18" s="50"/>
      <c r="F18" s="1"/>
    </row>
    <row r="19" spans="2:6" x14ac:dyDescent="0.2">
      <c r="B19" s="1">
        <v>46927</v>
      </c>
      <c r="C19" s="51">
        <f t="shared" si="0"/>
        <v>70</v>
      </c>
      <c r="E19" s="50"/>
      <c r="F19" s="1"/>
    </row>
    <row r="20" spans="2:6" x14ac:dyDescent="0.2">
      <c r="B20" s="1">
        <v>46934</v>
      </c>
      <c r="C20" s="51">
        <f t="shared" si="0"/>
        <v>63</v>
      </c>
      <c r="E20" s="50"/>
      <c r="F20" s="1"/>
    </row>
    <row r="21" spans="2:6" x14ac:dyDescent="0.2">
      <c r="B21" s="1">
        <v>46941</v>
      </c>
      <c r="C21" s="51">
        <f t="shared" si="0"/>
        <v>56</v>
      </c>
      <c r="E21" s="50"/>
      <c r="F21" s="1"/>
    </row>
    <row r="22" spans="2:6" x14ac:dyDescent="0.2">
      <c r="B22" s="1">
        <v>46948</v>
      </c>
      <c r="C22" s="51">
        <f t="shared" si="0"/>
        <v>49</v>
      </c>
      <c r="E22" s="50"/>
      <c r="F22" s="1"/>
    </row>
    <row r="23" spans="2:6" x14ac:dyDescent="0.2">
      <c r="B23" s="1">
        <v>46955</v>
      </c>
      <c r="C23" s="51">
        <f t="shared" si="0"/>
        <v>42</v>
      </c>
      <c r="E23" s="50"/>
      <c r="F23" s="1"/>
    </row>
    <row r="24" spans="2:6" x14ac:dyDescent="0.2">
      <c r="B24" s="1">
        <v>46962</v>
      </c>
      <c r="C24" s="51">
        <f t="shared" si="0"/>
        <v>35</v>
      </c>
      <c r="E24" s="50"/>
      <c r="F24" s="1"/>
    </row>
    <row r="25" spans="2:6" x14ac:dyDescent="0.2">
      <c r="B25" s="1">
        <v>46969</v>
      </c>
      <c r="C25" s="51">
        <f t="shared" si="0"/>
        <v>28</v>
      </c>
      <c r="E25" s="50"/>
      <c r="F25" s="1"/>
    </row>
    <row r="26" spans="2:6" x14ac:dyDescent="0.2">
      <c r="B26" s="1">
        <v>46976</v>
      </c>
      <c r="C26" s="51">
        <f t="shared" si="0"/>
        <v>21</v>
      </c>
      <c r="E26" s="50"/>
      <c r="F26" s="1"/>
    </row>
    <row r="27" spans="2:6" x14ac:dyDescent="0.2">
      <c r="B27" s="1">
        <v>46983</v>
      </c>
      <c r="C27" s="51">
        <f t="shared" si="0"/>
        <v>14</v>
      </c>
      <c r="E27" s="50"/>
      <c r="F27" s="1"/>
    </row>
    <row r="28" spans="2:6" x14ac:dyDescent="0.2">
      <c r="B28" s="1">
        <v>46990</v>
      </c>
      <c r="C28" s="51">
        <f t="shared" si="0"/>
        <v>7</v>
      </c>
      <c r="E28" s="50"/>
      <c r="F28" s="1"/>
    </row>
    <row r="29" spans="2:6" x14ac:dyDescent="0.2">
      <c r="B29" s="1">
        <v>46997</v>
      </c>
      <c r="C29" s="51">
        <f>+$B$29-B29</f>
        <v>0</v>
      </c>
    </row>
    <row r="30" spans="2:6" x14ac:dyDescent="0.2">
      <c r="B30" s="1"/>
    </row>
    <row r="31" spans="2:6" x14ac:dyDescent="0.2">
      <c r="B31" s="1"/>
    </row>
    <row r="32" spans="2:6" x14ac:dyDescent="0.2">
      <c r="B32" s="1"/>
    </row>
    <row r="33" spans="2:3" x14ac:dyDescent="0.2">
      <c r="B33" s="1"/>
      <c r="C33" s="50"/>
    </row>
    <row r="34" spans="2:3" x14ac:dyDescent="0.2">
      <c r="B34" s="1"/>
    </row>
    <row r="35" spans="2:3" x14ac:dyDescent="0.2">
      <c r="B35" s="1"/>
    </row>
    <row r="36" spans="2:3" x14ac:dyDescent="0.2">
      <c r="B36" s="1"/>
    </row>
    <row r="37" spans="2:3" x14ac:dyDescent="0.2">
      <c r="B37" s="1"/>
    </row>
    <row r="38" spans="2:3" x14ac:dyDescent="0.2">
      <c r="B38" s="1"/>
    </row>
    <row r="39" spans="2:3" x14ac:dyDescent="0.2">
      <c r="B39" s="1"/>
    </row>
    <row r="40" spans="2:3" x14ac:dyDescent="0.2">
      <c r="B40" s="1"/>
      <c r="C40" s="50"/>
    </row>
    <row r="41" spans="2:3" x14ac:dyDescent="0.2">
      <c r="B41" s="1"/>
    </row>
    <row r="42" spans="2:3" x14ac:dyDescent="0.2">
      <c r="B42" s="1"/>
    </row>
    <row r="43" spans="2:3" x14ac:dyDescent="0.2">
      <c r="B43" s="1"/>
    </row>
    <row r="44" spans="2:3" x14ac:dyDescent="0.2">
      <c r="B44" s="1"/>
    </row>
    <row r="45" spans="2:3" x14ac:dyDescent="0.2">
      <c r="B45" s="1"/>
    </row>
    <row r="46" spans="2:3" x14ac:dyDescent="0.2">
      <c r="B46" s="1"/>
    </row>
    <row r="47" spans="2:3" x14ac:dyDescent="0.2">
      <c r="B47" s="1"/>
      <c r="C47" s="50"/>
    </row>
    <row r="48" spans="2:3" x14ac:dyDescent="0.2">
      <c r="B48" s="1"/>
    </row>
    <row r="49" spans="2:3" x14ac:dyDescent="0.2">
      <c r="B49" s="1"/>
    </row>
    <row r="50" spans="2:3" x14ac:dyDescent="0.2">
      <c r="B50" s="1"/>
    </row>
    <row r="51" spans="2:3" x14ac:dyDescent="0.2">
      <c r="B51" s="1"/>
    </row>
    <row r="52" spans="2:3" x14ac:dyDescent="0.2">
      <c r="B52" s="1"/>
    </row>
    <row r="53" spans="2:3" x14ac:dyDescent="0.2">
      <c r="B53" s="1"/>
    </row>
    <row r="54" spans="2:3" x14ac:dyDescent="0.2">
      <c r="B54" s="1"/>
      <c r="C54" s="50"/>
    </row>
    <row r="55" spans="2:3" x14ac:dyDescent="0.2">
      <c r="B55" s="1"/>
    </row>
    <row r="56" spans="2:3" x14ac:dyDescent="0.2">
      <c r="B56" s="1"/>
    </row>
    <row r="57" spans="2:3" x14ac:dyDescent="0.2">
      <c r="B57" s="1"/>
    </row>
    <row r="58" spans="2:3" x14ac:dyDescent="0.2">
      <c r="B58" s="1"/>
    </row>
    <row r="59" spans="2:3" x14ac:dyDescent="0.2">
      <c r="B59" s="1"/>
    </row>
    <row r="60" spans="2:3" x14ac:dyDescent="0.2">
      <c r="B60" s="1"/>
    </row>
    <row r="61" spans="2:3" x14ac:dyDescent="0.2">
      <c r="B61" s="1"/>
      <c r="C61" s="50"/>
    </row>
    <row r="62" spans="2:3" x14ac:dyDescent="0.2">
      <c r="B62" s="1"/>
    </row>
    <row r="63" spans="2:3" x14ac:dyDescent="0.2">
      <c r="B63" s="1"/>
    </row>
    <row r="64" spans="2:3" x14ac:dyDescent="0.2">
      <c r="B64" s="1"/>
    </row>
    <row r="65" spans="2:3" x14ac:dyDescent="0.2">
      <c r="B65" s="1"/>
    </row>
    <row r="66" spans="2:3" x14ac:dyDescent="0.2">
      <c r="B66" s="1"/>
    </row>
    <row r="67" spans="2:3" x14ac:dyDescent="0.2">
      <c r="B67" s="1"/>
    </row>
    <row r="68" spans="2:3" x14ac:dyDescent="0.2">
      <c r="B68" s="1"/>
      <c r="C68" s="50"/>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c r="C75" s="50"/>
    </row>
    <row r="76" spans="2:3" x14ac:dyDescent="0.2">
      <c r="B76" s="1"/>
    </row>
    <row r="77" spans="2:3" x14ac:dyDescent="0.2">
      <c r="B77" s="1"/>
    </row>
    <row r="78" spans="2:3" x14ac:dyDescent="0.2">
      <c r="B78" s="1"/>
    </row>
    <row r="79" spans="2:3" x14ac:dyDescent="0.2">
      <c r="B79" s="1"/>
    </row>
    <row r="80" spans="2:3" x14ac:dyDescent="0.2">
      <c r="B80" s="1"/>
    </row>
    <row r="81" spans="2:3" x14ac:dyDescent="0.2">
      <c r="B81" s="1"/>
    </row>
    <row r="82" spans="2:3" x14ac:dyDescent="0.2">
      <c r="B82" s="1"/>
      <c r="C82" s="50"/>
    </row>
    <row r="83" spans="2:3" x14ac:dyDescent="0.2">
      <c r="B83" s="1"/>
    </row>
    <row r="84" spans="2:3" x14ac:dyDescent="0.2">
      <c r="B84" s="1"/>
    </row>
    <row r="85" spans="2:3" x14ac:dyDescent="0.2">
      <c r="B85" s="1"/>
    </row>
    <row r="86" spans="2:3" x14ac:dyDescent="0.2">
      <c r="B86" s="1"/>
    </row>
    <row r="87" spans="2:3" x14ac:dyDescent="0.2">
      <c r="B87" s="1"/>
    </row>
    <row r="88" spans="2:3" x14ac:dyDescent="0.2">
      <c r="B88" s="1"/>
    </row>
    <row r="89" spans="2:3" x14ac:dyDescent="0.2">
      <c r="B89" s="1"/>
      <c r="C89" s="50"/>
    </row>
    <row r="90" spans="2:3" x14ac:dyDescent="0.2">
      <c r="B90" s="1"/>
    </row>
    <row r="91" spans="2:3" x14ac:dyDescent="0.2">
      <c r="B91" s="1"/>
    </row>
    <row r="92" spans="2:3" x14ac:dyDescent="0.2">
      <c r="B92" s="1"/>
    </row>
    <row r="93" spans="2:3" x14ac:dyDescent="0.2">
      <c r="B93" s="1"/>
    </row>
    <row r="94" spans="2:3" x14ac:dyDescent="0.2">
      <c r="B94" s="1"/>
    </row>
    <row r="95" spans="2:3" x14ac:dyDescent="0.2">
      <c r="B95" s="1"/>
    </row>
    <row r="96" spans="2:3" x14ac:dyDescent="0.2">
      <c r="B96" s="1"/>
      <c r="C96" s="50"/>
    </row>
    <row r="97" spans="2:3" x14ac:dyDescent="0.2">
      <c r="B97" s="1"/>
    </row>
    <row r="98" spans="2:3" x14ac:dyDescent="0.2">
      <c r="B98" s="1"/>
    </row>
    <row r="99" spans="2:3" x14ac:dyDescent="0.2">
      <c r="B99" s="1"/>
    </row>
    <row r="100" spans="2:3" x14ac:dyDescent="0.2">
      <c r="B100" s="1"/>
    </row>
    <row r="101" spans="2:3" x14ac:dyDescent="0.2">
      <c r="B101" s="1"/>
    </row>
    <row r="102" spans="2:3" x14ac:dyDescent="0.2">
      <c r="B102" s="1"/>
    </row>
    <row r="103" spans="2:3" x14ac:dyDescent="0.2">
      <c r="B103" s="1"/>
      <c r="C103" s="50"/>
    </row>
    <row r="104" spans="2:3" x14ac:dyDescent="0.2">
      <c r="B104" s="1"/>
    </row>
    <row r="105" spans="2:3" x14ac:dyDescent="0.2">
      <c r="B105" s="1"/>
    </row>
    <row r="106" spans="2:3" x14ac:dyDescent="0.2">
      <c r="B106" s="1"/>
    </row>
    <row r="107" spans="2:3" x14ac:dyDescent="0.2">
      <c r="B107" s="1"/>
    </row>
    <row r="108" spans="2:3" x14ac:dyDescent="0.2">
      <c r="B108" s="1"/>
    </row>
    <row r="109" spans="2:3" x14ac:dyDescent="0.2">
      <c r="B109" s="1"/>
    </row>
    <row r="110" spans="2:3" x14ac:dyDescent="0.2">
      <c r="B110" s="1"/>
      <c r="C110" s="50"/>
    </row>
    <row r="111" spans="2:3" x14ac:dyDescent="0.2">
      <c r="B111" s="1"/>
    </row>
    <row r="112" spans="2:3" x14ac:dyDescent="0.2">
      <c r="B112" s="1"/>
    </row>
    <row r="113" spans="2:3" x14ac:dyDescent="0.2">
      <c r="B113" s="1"/>
    </row>
    <row r="114" spans="2:3" x14ac:dyDescent="0.2">
      <c r="B114" s="1"/>
    </row>
    <row r="115" spans="2:3" x14ac:dyDescent="0.2">
      <c r="B115" s="1"/>
    </row>
    <row r="116" spans="2:3" x14ac:dyDescent="0.2">
      <c r="B116" s="1"/>
    </row>
    <row r="117" spans="2:3" x14ac:dyDescent="0.2">
      <c r="B117" s="1"/>
      <c r="C117" s="50"/>
    </row>
    <row r="118" spans="2:3" x14ac:dyDescent="0.2">
      <c r="B118" s="1"/>
    </row>
    <row r="119" spans="2:3" x14ac:dyDescent="0.2">
      <c r="B119" s="1"/>
    </row>
    <row r="120" spans="2:3" x14ac:dyDescent="0.2">
      <c r="B120" s="1"/>
    </row>
    <row r="121" spans="2:3" x14ac:dyDescent="0.2">
      <c r="B121" s="1"/>
    </row>
    <row r="122" spans="2:3" x14ac:dyDescent="0.2">
      <c r="B122" s="1"/>
    </row>
    <row r="123" spans="2:3" x14ac:dyDescent="0.2">
      <c r="B123" s="1"/>
    </row>
    <row r="124" spans="2:3" x14ac:dyDescent="0.2">
      <c r="B124" s="1"/>
      <c r="C124" s="50"/>
    </row>
    <row r="125" spans="2:3" x14ac:dyDescent="0.2">
      <c r="B125" s="1"/>
    </row>
    <row r="126" spans="2:3" x14ac:dyDescent="0.2">
      <c r="B126" s="1"/>
    </row>
    <row r="127" spans="2:3" x14ac:dyDescent="0.2">
      <c r="B127" s="1"/>
    </row>
    <row r="128" spans="2:3" x14ac:dyDescent="0.2">
      <c r="B128" s="1"/>
    </row>
    <row r="129" spans="2:3" x14ac:dyDescent="0.2">
      <c r="B129" s="1"/>
    </row>
    <row r="130" spans="2:3" x14ac:dyDescent="0.2">
      <c r="B130" s="1"/>
    </row>
    <row r="131" spans="2:3" x14ac:dyDescent="0.2">
      <c r="B131" s="1"/>
      <c r="C131" s="50"/>
    </row>
    <row r="132" spans="2:3" x14ac:dyDescent="0.2">
      <c r="B132" s="1"/>
    </row>
    <row r="133" spans="2:3" x14ac:dyDescent="0.2">
      <c r="B133" s="1"/>
    </row>
    <row r="134" spans="2:3" x14ac:dyDescent="0.2">
      <c r="B134" s="1"/>
    </row>
    <row r="135" spans="2:3" x14ac:dyDescent="0.2">
      <c r="B135" s="1"/>
    </row>
    <row r="136" spans="2:3" x14ac:dyDescent="0.2">
      <c r="B136" s="1"/>
    </row>
    <row r="137" spans="2:3" x14ac:dyDescent="0.2">
      <c r="B137" s="1"/>
    </row>
    <row r="138" spans="2:3" x14ac:dyDescent="0.2">
      <c r="B138" s="1"/>
      <c r="C138" s="50"/>
    </row>
    <row r="139" spans="2:3" x14ac:dyDescent="0.2">
      <c r="B139" s="1"/>
    </row>
    <row r="140" spans="2:3" x14ac:dyDescent="0.2">
      <c r="B140" s="1"/>
    </row>
    <row r="141" spans="2:3" x14ac:dyDescent="0.2">
      <c r="B141" s="1"/>
    </row>
    <row r="142" spans="2:3" x14ac:dyDescent="0.2">
      <c r="B142" s="1"/>
    </row>
    <row r="143" spans="2:3" x14ac:dyDescent="0.2">
      <c r="B143" s="1"/>
    </row>
    <row r="144" spans="2:3" x14ac:dyDescent="0.2">
      <c r="B144" s="1"/>
    </row>
    <row r="145" spans="2:3" x14ac:dyDescent="0.2">
      <c r="B145" s="1"/>
      <c r="C145" s="50"/>
    </row>
    <row r="146" spans="2:3" x14ac:dyDescent="0.2">
      <c r="B146" s="1"/>
    </row>
    <row r="147" spans="2:3" x14ac:dyDescent="0.2">
      <c r="B147" s="1"/>
    </row>
    <row r="148" spans="2:3" x14ac:dyDescent="0.2">
      <c r="B148" s="1"/>
    </row>
    <row r="149" spans="2:3" x14ac:dyDescent="0.2">
      <c r="B149" s="1"/>
    </row>
    <row r="150" spans="2:3" x14ac:dyDescent="0.2">
      <c r="B150" s="1"/>
    </row>
    <row r="151" spans="2:3" x14ac:dyDescent="0.2">
      <c r="B151" s="1"/>
    </row>
    <row r="152" spans="2:3" x14ac:dyDescent="0.2">
      <c r="B152" s="1"/>
      <c r="C152" s="50"/>
    </row>
    <row r="153" spans="2:3" x14ac:dyDescent="0.2">
      <c r="B153" s="1"/>
    </row>
    <row r="154" spans="2:3" x14ac:dyDescent="0.2">
      <c r="B154" s="1"/>
    </row>
    <row r="155" spans="2:3" x14ac:dyDescent="0.2">
      <c r="B155" s="1"/>
    </row>
    <row r="156" spans="2:3" x14ac:dyDescent="0.2">
      <c r="B156" s="1"/>
    </row>
    <row r="157" spans="2:3" x14ac:dyDescent="0.2">
      <c r="B157" s="1"/>
    </row>
    <row r="158" spans="2:3" x14ac:dyDescent="0.2">
      <c r="B158" s="1"/>
    </row>
    <row r="159" spans="2:3" x14ac:dyDescent="0.2">
      <c r="B159" s="1"/>
      <c r="C159" s="50"/>
    </row>
    <row r="160" spans="2:3" x14ac:dyDescent="0.2">
      <c r="B160" s="1"/>
    </row>
    <row r="161" spans="2:3" x14ac:dyDescent="0.2">
      <c r="B161" s="1"/>
    </row>
    <row r="162" spans="2:3" x14ac:dyDescent="0.2">
      <c r="B162" s="1"/>
    </row>
    <row r="163" spans="2:3" x14ac:dyDescent="0.2">
      <c r="B163" s="1"/>
    </row>
    <row r="164" spans="2:3" x14ac:dyDescent="0.2">
      <c r="B164" s="1"/>
    </row>
    <row r="165" spans="2:3" x14ac:dyDescent="0.2">
      <c r="B165" s="1"/>
    </row>
    <row r="166" spans="2:3" x14ac:dyDescent="0.2">
      <c r="B166" s="1"/>
      <c r="C166" s="50"/>
    </row>
    <row r="167" spans="2:3" x14ac:dyDescent="0.2">
      <c r="B167" s="1"/>
    </row>
    <row r="168" spans="2:3" x14ac:dyDescent="0.2">
      <c r="B168" s="1"/>
    </row>
    <row r="169" spans="2:3" x14ac:dyDescent="0.2">
      <c r="B169" s="1"/>
    </row>
    <row r="170" spans="2:3" x14ac:dyDescent="0.2">
      <c r="B170" s="1"/>
    </row>
    <row r="171" spans="2:3" x14ac:dyDescent="0.2">
      <c r="B171" s="1"/>
    </row>
    <row r="172" spans="2:3" x14ac:dyDescent="0.2">
      <c r="B172" s="1"/>
    </row>
    <row r="173" spans="2:3" x14ac:dyDescent="0.2">
      <c r="B173" s="1"/>
      <c r="C173" s="50"/>
    </row>
    <row r="174" spans="2:3" x14ac:dyDescent="0.2">
      <c r="B174" s="1"/>
    </row>
    <row r="175" spans="2:3" x14ac:dyDescent="0.2">
      <c r="B175" s="1"/>
    </row>
    <row r="176" spans="2:3" x14ac:dyDescent="0.2">
      <c r="B176" s="1"/>
    </row>
    <row r="177" spans="2:3" x14ac:dyDescent="0.2">
      <c r="B177" s="1"/>
    </row>
    <row r="178" spans="2:3" x14ac:dyDescent="0.2">
      <c r="B178" s="1"/>
    </row>
    <row r="179" spans="2:3" x14ac:dyDescent="0.2">
      <c r="B179" s="1"/>
    </row>
    <row r="180" spans="2:3" x14ac:dyDescent="0.2">
      <c r="B180" s="1"/>
      <c r="C180" s="50"/>
    </row>
    <row r="181" spans="2:3" x14ac:dyDescent="0.2">
      <c r="B181" s="1"/>
    </row>
    <row r="182" spans="2:3" x14ac:dyDescent="0.2">
      <c r="B182" s="1"/>
    </row>
    <row r="183" spans="2:3" x14ac:dyDescent="0.2">
      <c r="B183" s="1"/>
    </row>
    <row r="184" spans="2:3" x14ac:dyDescent="0.2">
      <c r="B184" s="1"/>
    </row>
    <row r="185" spans="2:3" x14ac:dyDescent="0.2">
      <c r="B185" s="1"/>
    </row>
    <row r="186" spans="2:3" x14ac:dyDescent="0.2">
      <c r="B186" s="1"/>
    </row>
    <row r="187" spans="2:3" x14ac:dyDescent="0.2">
      <c r="B187" s="1"/>
      <c r="C187" s="50"/>
    </row>
    <row r="188" spans="2:3" x14ac:dyDescent="0.2">
      <c r="B188" s="1"/>
    </row>
    <row r="189" spans="2:3" x14ac:dyDescent="0.2">
      <c r="B189" s="1"/>
    </row>
    <row r="190" spans="2:3" x14ac:dyDescent="0.2">
      <c r="B190" s="1"/>
    </row>
    <row r="191" spans="2:3" x14ac:dyDescent="0.2">
      <c r="B191" s="1"/>
    </row>
    <row r="192" spans="2:3" x14ac:dyDescent="0.2">
      <c r="B192" s="1"/>
    </row>
    <row r="193" spans="2:2" x14ac:dyDescent="0.2">
      <c r="B193" s="1"/>
    </row>
    <row r="194" spans="2:2" x14ac:dyDescent="0.2">
      <c r="B194" s="1"/>
    </row>
    <row r="195" spans="2:2" x14ac:dyDescent="0.2">
      <c r="B195" s="1"/>
    </row>
    <row r="196" spans="2:2" x14ac:dyDescent="0.2">
      <c r="B196" s="1"/>
    </row>
    <row r="197" spans="2:2" x14ac:dyDescent="0.2">
      <c r="B197" s="1"/>
    </row>
    <row r="198" spans="2:2" x14ac:dyDescent="0.2">
      <c r="B198" s="1"/>
    </row>
    <row r="199" spans="2:2" x14ac:dyDescent="0.2">
      <c r="B199" s="1"/>
    </row>
    <row r="200" spans="2:2" x14ac:dyDescent="0.2">
      <c r="B200" s="1"/>
    </row>
    <row r="201" spans="2:2" x14ac:dyDescent="0.2">
      <c r="B201" s="1"/>
    </row>
    <row r="202" spans="2:2" x14ac:dyDescent="0.2">
      <c r="B202" s="1"/>
    </row>
  </sheetData>
  <sheetProtection algorithmName="SHA-512" hashValue="OFH5jeHL3uLKAFdgCKav2sxUV25OKSZoyXFjpmIiLlkI71QwieR2pRY50zxhtW2bxMbg/N7Fp59bntAA/osh3A==" saltValue="Z1CkMnV+NuSjT7O3wHISmA==" spinCount="100000" sheet="1" objects="1" scenarios="1"/>
  <sortState xmlns:xlrd2="http://schemas.microsoft.com/office/spreadsheetml/2017/richdata2" ref="E2:E184">
    <sortCondition ref="E2:E18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inschrijfstaat</vt:lpstr>
      <vt:lpstr>planning</vt:lpstr>
      <vt:lpstr>emvi</vt:lpstr>
    </vt:vector>
  </TitlesOfParts>
  <Company>Gemeente Meierijstad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hwijng</dc:creator>
  <cp:lastModifiedBy>hwijng</cp:lastModifiedBy>
  <dcterms:created xsi:type="dcterms:W3CDTF">2023-03-09T11:24:05Z</dcterms:created>
  <dcterms:modified xsi:type="dcterms:W3CDTF">2023-05-23T12:56:49Z</dcterms:modified>
</cp:coreProperties>
</file>