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66925"/>
  <mc:AlternateContent xmlns:mc="http://schemas.openxmlformats.org/markup-compatibility/2006">
    <mc:Choice Requires="x15">
      <x15ac:absPath xmlns:x15ac="http://schemas.microsoft.com/office/spreadsheetml/2010/11/ac" url="https://avans-my.sharepoint.com/personal/kmc_haast_avans_nl/Documents/Documents/Lockers/Gunningsfase/BIJLAGEN/"/>
    </mc:Choice>
  </mc:AlternateContent>
  <xr:revisionPtr revIDLastSave="2817" documentId="8_{D1438101-4681-467C-ACB2-363471B97B29}" xr6:coauthVersionLast="47" xr6:coauthVersionMax="47" xr10:uidLastSave="{EA5BB28B-D3C7-4DE0-8F1C-87B5F006151A}"/>
  <bookViews>
    <workbookView xWindow="-25320" yWindow="285" windowWidth="25440" windowHeight="15390" xr2:uid="{23046843-949E-4069-B21F-DF2FB28E2DA8}"/>
  </bookViews>
  <sheets>
    <sheet name="Voorblad" sheetId="12" r:id="rId1"/>
    <sheet name="Totale inschrijfprijs" sheetId="7" r:id="rId2"/>
    <sheet name="Modulair lockersysteem" sheetId="9" r:id="rId3"/>
    <sheet name="Software" sheetId="4" r:id="rId4"/>
    <sheet name="Dienstverlening" sheetId="6" r:id="rId5"/>
    <sheet name="Inruilprijzen" sheetId="11" r:id="rId6"/>
    <sheet name="Projectkorting" sheetId="5"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4" l="1"/>
  <c r="C7" i="4" s="1"/>
  <c r="D5" i="6"/>
  <c r="D4" i="6"/>
  <c r="D3" i="6"/>
  <c r="G8" i="9"/>
  <c r="D5" i="11"/>
  <c r="D6" i="11"/>
  <c r="D7" i="11"/>
  <c r="D4" i="11"/>
  <c r="G7" i="9"/>
  <c r="G6" i="9"/>
  <c r="G5" i="9"/>
  <c r="G4" i="9"/>
  <c r="G3" i="9"/>
  <c r="G11" i="9" l="1"/>
  <c r="B3" i="7" s="1"/>
  <c r="D8" i="6"/>
  <c r="B4" i="7"/>
  <c r="D9" i="11"/>
  <c r="B13" i="7" s="1"/>
  <c r="B5" i="7" l="1"/>
  <c r="B7" i="7" s="1"/>
  <c r="B11" i="7" s="1"/>
  <c r="B15" i="7" s="1"/>
</calcChain>
</file>

<file path=xl/sharedStrings.xml><?xml version="1.0" encoding="utf-8"?>
<sst xmlns="http://schemas.openxmlformats.org/spreadsheetml/2006/main" count="97" uniqueCount="82">
  <si>
    <t>Dienstverlening</t>
  </si>
  <si>
    <t>Aantal</t>
  </si>
  <si>
    <t>Subtotaal</t>
  </si>
  <si>
    <t>Product</t>
  </si>
  <si>
    <t>Prijs</t>
  </si>
  <si>
    <t>Totaal</t>
  </si>
  <si>
    <t>Tabblad</t>
  </si>
  <si>
    <t>Totale inschrijfprijs</t>
  </si>
  <si>
    <t>Product of minimaal vergelijkbaar</t>
  </si>
  <si>
    <t>Totale inschrijfprijs dienstverlening</t>
  </si>
  <si>
    <t>Modulair lockersysteem</t>
  </si>
  <si>
    <t>Eenheid</t>
  </si>
  <si>
    <t>stuks</t>
  </si>
  <si>
    <t>Software</t>
  </si>
  <si>
    <t>Totale inschrijfprijs software</t>
  </si>
  <si>
    <t>Product/ Dienst</t>
  </si>
  <si>
    <t>*Deze aanbieding wordt gedaan overeenkomstig de bepalingen van de uitvraag “Modulair lockersysteem” en met inachtneming van de bepalingen en gegevens zoals deze zijn omschreven in genoemd de Uitvraag documenten en de eventuele Nota van Inlichtingen.</t>
  </si>
  <si>
    <t>Staffel</t>
  </si>
  <si>
    <t>Projectkorting</t>
  </si>
  <si>
    <t>€  0,- tot € 25.000,-</t>
  </si>
  <si>
    <t>€  25.000,- tot € 50.000,-</t>
  </si>
  <si>
    <t>€  50.000,- tot € 100.000,-</t>
  </si>
  <si>
    <t>€  100.000,- tot € 150.000,-</t>
  </si>
  <si>
    <t>€  150.000,- tot € 200.000,-</t>
  </si>
  <si>
    <t>Inruilprijzen</t>
  </si>
  <si>
    <t>Inruilprijs</t>
  </si>
  <si>
    <t>Totale inruilprijs</t>
  </si>
  <si>
    <t>Inschrijver:</t>
  </si>
  <si>
    <t xml:space="preserve">&lt;Naam&gt; </t>
  </si>
  <si>
    <t>Invulinstructie :</t>
  </si>
  <si>
    <t>Inschrijver dient  een prijs exclusief BTW (in Euro's) in te vullen in enkel de groen gearceerde cellen. Afgerond tot maximaal 2 cijfers achter de komma. Aanpassing van het prijsblad, behoudens de groen gearceerde velden, danwel manipulatief inschrijven leidt tot uitsluiting.</t>
  </si>
  <si>
    <t xml:space="preserve">Het prijsblad dient u te uploaden in TenderNed in Excelformat én PDF. Bij verschillen tussen deze versies prevaleert de PDF versie. </t>
  </si>
  <si>
    <t>Prijsblad</t>
  </si>
  <si>
    <t>Training en instructie op locatie*</t>
  </si>
  <si>
    <t>Voorblad</t>
  </si>
  <si>
    <t>Projectkorting*</t>
  </si>
  <si>
    <t>Losse kap</t>
  </si>
  <si>
    <t>Plint</t>
  </si>
  <si>
    <t>Aantal uur implementatie en uurtarief</t>
  </si>
  <si>
    <t>Support of afstand (helpdesk)*</t>
  </si>
  <si>
    <t>**Jaarlijkse licentiekosten zijn inclusief alle kosten, o.a. maar niet uitsluitend hostingkosten, aanpassen, koppelen, configuren &amp; documenteren software</t>
  </si>
  <si>
    <t>Monteur op locatie*</t>
  </si>
  <si>
    <t>Er is geen afnameverplichting voor bovenstaande dienstverlening.</t>
  </si>
  <si>
    <r>
      <t xml:space="preserve">*Inclusief alle kosten, o.a. maar niet uistluitend </t>
    </r>
    <r>
      <rPr>
        <sz val="11"/>
        <color theme="1"/>
        <rFont val="Calibri"/>
        <family val="2"/>
        <scheme val="minor"/>
      </rPr>
      <t>voorrijkosten, overhead kosten etc.</t>
    </r>
  </si>
  <si>
    <t>stuk</t>
  </si>
  <si>
    <t>Implementatie Lockermanagementsysteem*</t>
  </si>
  <si>
    <t>€  200.000,- tot € 250.000,-</t>
  </si>
  <si>
    <t>€  250.000,- tot € 300.000,-</t>
  </si>
  <si>
    <t>€  300.000,- tot € 350.000,-</t>
  </si>
  <si>
    <t>mm</t>
  </si>
  <si>
    <t>Locker met afmeting in mm: 350x500x900</t>
  </si>
  <si>
    <t>Locker met afmeting in mm: 500x500x180</t>
  </si>
  <si>
    <t>Locker met afmeting in mm: 350x500x350</t>
  </si>
  <si>
    <t>Prijs per stuk/ mm</t>
  </si>
  <si>
    <t>De prijs voor een modulair lockersysteem ligt vast gedurende de looptijd van de overeenkomst.</t>
  </si>
  <si>
    <t>terminal (op basis van 1 op 50)</t>
  </si>
  <si>
    <t>*Alle kosten voor de volledige implementatie van het lockermanagementsysteem.</t>
  </si>
  <si>
    <t>Weegfactor uitgedrukt in aantal uur</t>
  </si>
  <si>
    <t>Geleverde lockers door Inschrijver</t>
  </si>
  <si>
    <t>*Hierin zitten alle kosten voor het leveren en gebruiksklaar opleveren van een modulair lockersysteem, zoals aangegeven op onderstaande afbeelding inclusief al het (klein) materiaal.</t>
  </si>
  <si>
    <t>* Indien Inschrijver geen opbrengsten, maar kosten in rekening wil brengen voor het afvoeren van de lockers, dan dient er een negatief bedrag ingevuld te worden.</t>
  </si>
  <si>
    <t>€  350.000,- tot € 4000.000,-</t>
  </si>
  <si>
    <t>€  400.000,- tot € 450.000,-</t>
  </si>
  <si>
    <t>€  450.000,- tot € 500.000,-</t>
  </si>
  <si>
    <t>*Projectkorting is van toepassing op de totale opdrachtwaarde waarbij niet afzonderlijk per locatie wordt gekeken.</t>
  </si>
  <si>
    <t>Uurtarief*</t>
  </si>
  <si>
    <t>Jaarlijkse Licentiekosten lockermanagementssyteem op basis van potentieel 30.000-35.000 gebruikers en gelijktijdig gebruik van maximaal 4000 lockers**</t>
  </si>
  <si>
    <t>1 kast met 4 lockers met afmeting 350x500x900*</t>
  </si>
  <si>
    <t>1 kast met 10 lockers met afmeting 500x500x180*</t>
  </si>
  <si>
    <t>1 kast met 10 lockers met afmeting 350x500x350*</t>
  </si>
  <si>
    <t>terminal</t>
  </si>
  <si>
    <t>Inruil prijs per kast/ terminal</t>
  </si>
  <si>
    <t>€ 500.000 en hoger</t>
  </si>
  <si>
    <t>Totaal - projectkorting</t>
  </si>
  <si>
    <t>*Op basis van de in het tabblad 'Projectkorting' ingevulde percentages.</t>
  </si>
  <si>
    <t>Deze aanbieding wordt gedaan overeenkomstig de bepalingen van de uitvraag “Levering lockers” en met inachtneming van de bepalingen en gegevens zoals deze zijn omschreven in genoemd de Uitvraag documenten en de eventuele Nota van Inlichtingen.</t>
  </si>
  <si>
    <t>Totale inschrijfprijs  lockersystemen*</t>
  </si>
  <si>
    <t>150 uur</t>
  </si>
  <si>
    <t>Totaal 75 Modulaire lockersystemen (de afbeelding hieronder betreft 1 Modulair Lockersysteem)</t>
  </si>
  <si>
    <t>Prijs jaarlijks</t>
  </si>
  <si>
    <t>Prijs voor 4 jaar</t>
  </si>
  <si>
    <t>Aangeboden product (merk en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</si>
</sst>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color rgb="FF000000"/>
      <name val="Calibri"/>
      <family val="2"/>
      <scheme val="minor"/>
    </font>
    <font>
      <sz val="10"/>
      <color theme="1"/>
      <name val="Calibri"/>
      <family val="2"/>
      <scheme val="minor"/>
    </font>
    <font>
      <sz val="12"/>
      <color theme="1"/>
      <name val="Calibri"/>
      <family val="2"/>
      <scheme val="minor"/>
    </font>
    <font>
      <sz val="11"/>
      <color rgb="FF000000"/>
      <name val="Calibri"/>
      <family val="2"/>
      <scheme val="minor"/>
    </font>
    <font>
      <b/>
      <sz val="14"/>
      <color rgb="FF000000"/>
      <name val="Calibri"/>
      <family val="2"/>
      <scheme val="minor"/>
    </font>
    <font>
      <b/>
      <sz val="14"/>
      <color rgb="FF006100"/>
      <name val="Calibri"/>
      <family val="2"/>
      <scheme val="minor"/>
    </font>
    <font>
      <b/>
      <sz val="12"/>
      <color rgb="FF000000"/>
      <name val="Calibri"/>
      <family val="2"/>
      <scheme val="minor"/>
    </font>
    <font>
      <b/>
      <sz val="20"/>
      <color theme="1"/>
      <name val="Calibri"/>
      <family val="2"/>
      <scheme val="minor"/>
    </font>
    <font>
      <sz val="10"/>
      <color indexed="8"/>
      <name val="Verdana"/>
      <family val="2"/>
    </font>
  </fonts>
  <fills count="11">
    <fill>
      <patternFill patternType="none"/>
    </fill>
    <fill>
      <patternFill patternType="gray125"/>
    </fill>
    <fill>
      <patternFill patternType="solid">
        <fgColor rgb="FFA5A5A5"/>
      </patternFill>
    </fill>
    <fill>
      <patternFill patternType="solid">
        <fgColor theme="0"/>
        <bgColor indexed="64"/>
      </patternFill>
    </fill>
    <fill>
      <patternFill patternType="solid">
        <fgColor rgb="FFC00000"/>
        <bgColor indexed="64"/>
      </patternFill>
    </fill>
    <fill>
      <patternFill patternType="solid">
        <fgColor rgb="FFFFFF00"/>
        <bgColor indexed="64"/>
      </patternFill>
    </fill>
    <fill>
      <patternFill patternType="solid">
        <fgColor rgb="FFD9D9D9"/>
        <bgColor rgb="FF000000"/>
      </patternFill>
    </fill>
    <fill>
      <patternFill patternType="solid">
        <fgColor rgb="FFC6EFCE"/>
        <bgColor rgb="FF000000"/>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0000"/>
        <bgColor indexed="64"/>
      </patternFill>
    </fill>
  </fills>
  <borders count="47">
    <border>
      <left/>
      <right/>
      <top/>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double">
        <color rgb="FF3F3F3F"/>
      </left>
      <right style="double">
        <color rgb="FF3F3F3F"/>
      </right>
      <top style="double">
        <color rgb="FF3F3F3F"/>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double">
        <color rgb="FF3F3F3F"/>
      </left>
      <right/>
      <top style="double">
        <color rgb="FF3F3F3F"/>
      </top>
      <bottom style="double">
        <color rgb="FF3F3F3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double">
        <color rgb="FF3F3F3F"/>
      </left>
      <right/>
      <top style="double">
        <color rgb="FF3F3F3F"/>
      </top>
      <bottom/>
      <diagonal/>
    </border>
    <border>
      <left/>
      <right/>
      <top style="double">
        <color rgb="FF3F3F3F"/>
      </top>
      <bottom style="double">
        <color rgb="FF3F3F3F"/>
      </bottom>
      <diagonal/>
    </border>
    <border>
      <left style="medium">
        <color indexed="64"/>
      </left>
      <right style="double">
        <color rgb="FF3F3F3F"/>
      </right>
      <top style="medium">
        <color indexed="64"/>
      </top>
      <bottom/>
      <diagonal/>
    </border>
    <border>
      <left style="double">
        <color rgb="FF3F3F3F"/>
      </left>
      <right style="medium">
        <color indexed="64"/>
      </right>
      <top style="medium">
        <color indexed="64"/>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top style="thin">
        <color auto="1"/>
      </top>
      <bottom style="thin">
        <color auto="1"/>
      </bottom>
      <diagonal/>
    </border>
    <border>
      <left/>
      <right style="medium">
        <color indexed="64"/>
      </right>
      <top style="thin">
        <color indexed="64"/>
      </top>
      <bottom style="thin">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style="thin">
        <color auto="1"/>
      </left>
      <right/>
      <top style="medium">
        <color indexed="64"/>
      </top>
      <bottom style="thin">
        <color auto="1"/>
      </bottom>
      <diagonal/>
    </border>
    <border>
      <left style="thin">
        <color auto="1"/>
      </left>
      <right/>
      <top style="thin">
        <color auto="1"/>
      </top>
      <bottom style="medium">
        <color indexed="64"/>
      </bottom>
      <diagonal/>
    </border>
    <border>
      <left/>
      <right/>
      <top style="medium">
        <color indexed="64"/>
      </top>
      <bottom style="medium">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2" borderId="1" applyNumberFormat="0" applyAlignment="0" applyProtection="0"/>
    <xf numFmtId="0" fontId="6" fillId="0" borderId="0"/>
  </cellStyleXfs>
  <cellXfs count="119">
    <xf numFmtId="0" fontId="0" fillId="0" borderId="0" xfId="0"/>
    <xf numFmtId="0" fontId="3" fillId="0" borderId="0" xfId="0" applyFont="1"/>
    <xf numFmtId="0" fontId="5" fillId="0" borderId="2" xfId="4" applyFont="1" applyBorder="1"/>
    <xf numFmtId="0" fontId="4" fillId="3" borderId="2" xfId="0" applyFont="1" applyFill="1" applyBorder="1" applyAlignment="1">
      <alignment horizontal="center" wrapText="1"/>
    </xf>
    <xf numFmtId="44" fontId="4" fillId="3" borderId="2" xfId="0" applyNumberFormat="1" applyFont="1" applyFill="1" applyBorder="1" applyAlignment="1">
      <alignment wrapText="1"/>
    </xf>
    <xf numFmtId="0" fontId="0" fillId="0" borderId="2" xfId="0" applyBorder="1"/>
    <xf numFmtId="0" fontId="0" fillId="0" borderId="2" xfId="0" applyBorder="1" applyAlignment="1">
      <alignment wrapText="1"/>
    </xf>
    <xf numFmtId="0" fontId="0" fillId="0" borderId="0" xfId="0" applyAlignment="1">
      <alignment wrapText="1"/>
    </xf>
    <xf numFmtId="0" fontId="3" fillId="0" borderId="2" xfId="0" applyFont="1" applyBorder="1" applyAlignment="1">
      <alignment wrapText="1"/>
    </xf>
    <xf numFmtId="0" fontId="2" fillId="4" borderId="4" xfId="3" applyFill="1" applyBorder="1"/>
    <xf numFmtId="0" fontId="2" fillId="4" borderId="1" xfId="3" applyFill="1" applyAlignment="1">
      <alignment horizontal="left" vertical="center"/>
    </xf>
    <xf numFmtId="0" fontId="2" fillId="4" borderId="1" xfId="3" applyFill="1" applyAlignment="1">
      <alignment horizontal="center" vertical="center"/>
    </xf>
    <xf numFmtId="0" fontId="2" fillId="4" borderId="1" xfId="3" applyFill="1" applyAlignment="1">
      <alignment horizontal="center" vertical="center" wrapText="1"/>
    </xf>
    <xf numFmtId="44" fontId="0" fillId="0" borderId="3" xfId="0" applyNumberFormat="1" applyBorder="1"/>
    <xf numFmtId="44" fontId="0" fillId="0" borderId="2" xfId="0" applyNumberFormat="1" applyBorder="1"/>
    <xf numFmtId="44" fontId="0" fillId="0" borderId="2" xfId="1" applyFont="1" applyBorder="1"/>
    <xf numFmtId="44" fontId="0" fillId="0" borderId="0" xfId="1" applyFont="1"/>
    <xf numFmtId="9" fontId="0" fillId="0" borderId="2" xfId="2" applyFont="1" applyBorder="1"/>
    <xf numFmtId="0" fontId="7" fillId="3" borderId="2" xfId="0" applyFont="1" applyFill="1" applyBorder="1" applyAlignment="1">
      <alignment wrapText="1"/>
    </xf>
    <xf numFmtId="0" fontId="0" fillId="0" borderId="0" xfId="0" applyAlignment="1">
      <alignment horizontal="left" vertical="top" wrapText="1"/>
    </xf>
    <xf numFmtId="0" fontId="3" fillId="0" borderId="10" xfId="0" applyFont="1" applyBorder="1" applyAlignment="1">
      <alignment wrapText="1"/>
    </xf>
    <xf numFmtId="44" fontId="0" fillId="0" borderId="24" xfId="1" applyFont="1" applyBorder="1"/>
    <xf numFmtId="0" fontId="2" fillId="4" borderId="27" xfId="3" applyFill="1" applyBorder="1"/>
    <xf numFmtId="0" fontId="0" fillId="0" borderId="24" xfId="0" applyBorder="1" applyAlignment="1">
      <alignment wrapText="1"/>
    </xf>
    <xf numFmtId="10" fontId="0" fillId="8" borderId="2" xfId="2" applyNumberFormat="1" applyFont="1" applyFill="1" applyBorder="1" applyAlignment="1" applyProtection="1">
      <alignment horizontal="center"/>
      <protection locked="0"/>
    </xf>
    <xf numFmtId="10" fontId="0" fillId="8" borderId="8" xfId="2" applyNumberFormat="1" applyFont="1" applyFill="1" applyBorder="1" applyAlignment="1" applyProtection="1">
      <alignment horizontal="center"/>
      <protection locked="0"/>
    </xf>
    <xf numFmtId="0" fontId="11" fillId="0" borderId="0" xfId="0" applyFont="1"/>
    <xf numFmtId="0" fontId="12" fillId="0" borderId="0" xfId="0" applyFont="1"/>
    <xf numFmtId="0" fontId="3" fillId="0" borderId="5" xfId="0" applyFont="1" applyBorder="1"/>
    <xf numFmtId="0" fontId="2" fillId="4" borderId="29" xfId="3" applyFill="1" applyBorder="1"/>
    <xf numFmtId="0" fontId="2" fillId="4" borderId="30" xfId="3" applyFill="1" applyBorder="1"/>
    <xf numFmtId="0" fontId="0" fillId="0" borderId="31" xfId="0" applyBorder="1"/>
    <xf numFmtId="44" fontId="3" fillId="0" borderId="6" xfId="0" applyNumberFormat="1" applyFont="1" applyBorder="1"/>
    <xf numFmtId="0" fontId="0" fillId="0" borderId="33" xfId="0" applyBorder="1"/>
    <xf numFmtId="0" fontId="0" fillId="0" borderId="34" xfId="0" applyBorder="1"/>
    <xf numFmtId="9" fontId="0" fillId="3" borderId="35" xfId="2" applyFont="1" applyFill="1" applyBorder="1"/>
    <xf numFmtId="0" fontId="0" fillId="0" borderId="36" xfId="0" applyBorder="1"/>
    <xf numFmtId="44" fontId="0" fillId="0" borderId="35" xfId="0" applyNumberFormat="1" applyBorder="1"/>
    <xf numFmtId="0" fontId="3" fillId="5" borderId="0" xfId="0" applyFont="1" applyFill="1" applyAlignment="1">
      <alignment wrapText="1"/>
    </xf>
    <xf numFmtId="0" fontId="0" fillId="0" borderId="39" xfId="0" applyBorder="1"/>
    <xf numFmtId="44" fontId="0" fillId="0" borderId="6" xfId="1" applyFont="1" applyBorder="1"/>
    <xf numFmtId="0" fontId="2" fillId="10" borderId="4" xfId="3" applyFill="1" applyBorder="1"/>
    <xf numFmtId="0" fontId="0" fillId="0" borderId="0" xfId="0" applyAlignment="1">
      <alignment horizontal="center"/>
    </xf>
    <xf numFmtId="9" fontId="0" fillId="0" borderId="2" xfId="2" applyFont="1" applyFill="1" applyBorder="1"/>
    <xf numFmtId="0" fontId="0" fillId="9" borderId="2" xfId="0" applyFill="1" applyBorder="1"/>
    <xf numFmtId="0" fontId="0" fillId="9" borderId="2" xfId="0" applyFill="1" applyBorder="1" applyAlignment="1">
      <alignment wrapText="1"/>
    </xf>
    <xf numFmtId="44" fontId="5" fillId="9" borderId="2" xfId="1" applyFont="1" applyFill="1" applyBorder="1" applyAlignment="1" applyProtection="1">
      <alignment horizontal="center"/>
    </xf>
    <xf numFmtId="44" fontId="0" fillId="9" borderId="32" xfId="1" applyFont="1" applyFill="1" applyBorder="1"/>
    <xf numFmtId="0" fontId="2" fillId="9" borderId="2" xfId="0" applyFont="1" applyFill="1" applyBorder="1"/>
    <xf numFmtId="0" fontId="2" fillId="4" borderId="41" xfId="0" applyFont="1" applyFill="1" applyBorder="1"/>
    <xf numFmtId="0" fontId="2" fillId="4" borderId="42" xfId="0" applyFont="1" applyFill="1" applyBorder="1"/>
    <xf numFmtId="0" fontId="2" fillId="4" borderId="43" xfId="0" applyFont="1" applyFill="1" applyBorder="1"/>
    <xf numFmtId="0" fontId="3" fillId="9" borderId="31" xfId="0" applyFont="1" applyFill="1" applyBorder="1"/>
    <xf numFmtId="0" fontId="2" fillId="9" borderId="32" xfId="0" applyFont="1" applyFill="1" applyBorder="1"/>
    <xf numFmtId="0" fontId="0" fillId="0" borderId="31" xfId="0" applyBorder="1" applyAlignment="1">
      <alignment wrapText="1"/>
    </xf>
    <xf numFmtId="0" fontId="0" fillId="0" borderId="38" xfId="0" applyBorder="1" applyAlignment="1">
      <alignment wrapText="1"/>
    </xf>
    <xf numFmtId="0" fontId="0" fillId="0" borderId="5" xfId="0" applyBorder="1"/>
    <xf numFmtId="44" fontId="0" fillId="9" borderId="40" xfId="1" applyFont="1" applyFill="1" applyBorder="1"/>
    <xf numFmtId="0" fontId="2" fillId="9" borderId="8" xfId="0" applyFont="1" applyFill="1" applyBorder="1"/>
    <xf numFmtId="0" fontId="0" fillId="0" borderId="45" xfId="0" applyBorder="1"/>
    <xf numFmtId="0" fontId="0" fillId="0" borderId="46" xfId="0" applyBorder="1"/>
    <xf numFmtId="0" fontId="2" fillId="4" borderId="44" xfId="0" applyFont="1" applyFill="1" applyBorder="1" applyAlignment="1">
      <alignment wrapText="1"/>
    </xf>
    <xf numFmtId="44" fontId="0" fillId="3" borderId="32" xfId="1" applyFont="1" applyFill="1" applyBorder="1" applyAlignment="1" applyProtection="1">
      <alignment horizontal="center"/>
      <protection locked="0"/>
    </xf>
    <xf numFmtId="0" fontId="0" fillId="9" borderId="31" xfId="0" applyFill="1" applyBorder="1"/>
    <xf numFmtId="9" fontId="0" fillId="9" borderId="32" xfId="2" applyFont="1" applyFill="1" applyBorder="1"/>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7" fillId="0" borderId="37" xfId="0" applyFont="1" applyBorder="1" applyAlignment="1">
      <alignment horizontal="left" vertical="top" wrapText="1"/>
    </xf>
    <xf numFmtId="0" fontId="2" fillId="4" borderId="7" xfId="3" applyFill="1" applyBorder="1" applyAlignment="1">
      <alignment horizontal="center"/>
    </xf>
    <xf numFmtId="0" fontId="2" fillId="4" borderId="28" xfId="3" applyFill="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0" xfId="0"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8" fillId="6" borderId="13" xfId="0" applyFont="1" applyFill="1" applyBorder="1" applyAlignment="1">
      <alignment horizontal="right"/>
    </xf>
    <xf numFmtId="0" fontId="8" fillId="6" borderId="14" xfId="0" applyFont="1" applyFill="1" applyBorder="1" applyAlignment="1">
      <alignment horizontal="right"/>
    </xf>
    <xf numFmtId="0" fontId="8" fillId="6" borderId="15" xfId="0" applyFont="1" applyFill="1" applyBorder="1" applyAlignment="1">
      <alignment horizontal="right"/>
    </xf>
    <xf numFmtId="0" fontId="10" fillId="0" borderId="8" xfId="0" applyFont="1" applyBorder="1" applyAlignment="1">
      <alignment horizontal="center"/>
    </xf>
    <xf numFmtId="0" fontId="10" fillId="0" borderId="9" xfId="0" applyFont="1" applyBorder="1" applyAlignment="1">
      <alignment horizontal="center"/>
    </xf>
    <xf numFmtId="0" fontId="7" fillId="0" borderId="11" xfId="0" applyFont="1" applyBorder="1" applyAlignment="1">
      <alignment horizontal="left" vertical="top" wrapText="1"/>
    </xf>
    <xf numFmtId="0" fontId="7" fillId="0" borderId="12" xfId="0" applyFont="1" applyBorder="1" applyAlignment="1">
      <alignment horizontal="left" vertical="top" wrapText="1"/>
    </xf>
    <xf numFmtId="0" fontId="7" fillId="0" borderId="8" xfId="0" applyFont="1" applyBorder="1" applyAlignment="1">
      <alignment horizontal="left" wrapText="1"/>
    </xf>
    <xf numFmtId="0" fontId="7" fillId="0" borderId="9" xfId="0" applyFont="1" applyBorder="1" applyAlignment="1">
      <alignment horizontal="left" wrapText="1"/>
    </xf>
    <xf numFmtId="0" fontId="0" fillId="0" borderId="0" xfId="0" applyAlignment="1">
      <alignment horizontal="left" vertical="top" wrapText="1"/>
    </xf>
    <xf numFmtId="0" fontId="0" fillId="0" borderId="25" xfId="0" applyBorder="1" applyAlignment="1">
      <alignment horizontal="center"/>
    </xf>
    <xf numFmtId="0" fontId="0" fillId="0" borderId="26" xfId="0" applyBorder="1" applyAlignment="1">
      <alignment horizontal="center"/>
    </xf>
    <xf numFmtId="44" fontId="0" fillId="9" borderId="2" xfId="1" applyFont="1" applyFill="1" applyBorder="1"/>
    <xf numFmtId="0" fontId="9" fillId="7" borderId="13" xfId="0" applyFont="1" applyFill="1" applyBorder="1" applyAlignment="1" applyProtection="1">
      <alignment horizontal="left"/>
      <protection locked="0"/>
    </xf>
    <xf numFmtId="0" fontId="9" fillId="7" borderId="14" xfId="0" applyFont="1" applyFill="1" applyBorder="1" applyAlignment="1" applyProtection="1">
      <alignment horizontal="left"/>
      <protection locked="0"/>
    </xf>
    <xf numFmtId="9" fontId="0" fillId="8" borderId="32" xfId="2" applyFont="1" applyFill="1" applyBorder="1" applyProtection="1">
      <protection locked="0"/>
    </xf>
    <xf numFmtId="0" fontId="0" fillId="8" borderId="2" xfId="0" applyFill="1" applyBorder="1" applyAlignment="1" applyProtection="1">
      <alignment wrapText="1"/>
      <protection locked="0"/>
    </xf>
    <xf numFmtId="44" fontId="0" fillId="8" borderId="2" xfId="1" applyFont="1" applyFill="1" applyBorder="1" applyProtection="1">
      <protection locked="0"/>
    </xf>
    <xf numFmtId="0" fontId="0" fillId="8" borderId="24" xfId="0" applyFill="1" applyBorder="1" applyAlignment="1" applyProtection="1">
      <alignment wrapText="1"/>
      <protection locked="0"/>
    </xf>
    <xf numFmtId="44" fontId="0" fillId="8" borderId="24" xfId="1" applyFont="1" applyFill="1" applyBorder="1" applyProtection="1">
      <protection locked="0"/>
    </xf>
    <xf numFmtId="0" fontId="0" fillId="8" borderId="10" xfId="0" applyFill="1" applyBorder="1" applyProtection="1">
      <protection locked="0"/>
    </xf>
    <xf numFmtId="44" fontId="0" fillId="8" borderId="2" xfId="1" applyFont="1" applyFill="1" applyBorder="1" applyAlignment="1" applyProtection="1">
      <alignment wrapText="1"/>
      <protection locked="0"/>
    </xf>
    <xf numFmtId="44" fontId="5" fillId="8" borderId="2" xfId="1" applyFont="1" applyFill="1" applyBorder="1" applyAlignment="1" applyProtection="1">
      <alignment horizontal="center"/>
      <protection locked="0"/>
    </xf>
    <xf numFmtId="44" fontId="7" fillId="8" borderId="8" xfId="1" applyFont="1" applyFill="1" applyBorder="1" applyAlignment="1" applyProtection="1">
      <alignment wrapText="1"/>
      <protection locked="0"/>
    </xf>
    <xf numFmtId="44" fontId="0" fillId="8" borderId="8" xfId="1" applyFont="1" applyFill="1" applyBorder="1" applyProtection="1">
      <protection locked="0"/>
    </xf>
    <xf numFmtId="0" fontId="11" fillId="0" borderId="0" xfId="0" applyFont="1" applyProtection="1"/>
    <xf numFmtId="0" fontId="0" fillId="0" borderId="0" xfId="0" applyProtection="1"/>
    <xf numFmtId="0" fontId="2" fillId="4" borderId="2" xfId="0" applyFont="1" applyFill="1" applyBorder="1" applyProtection="1"/>
    <xf numFmtId="0" fontId="2" fillId="4" borderId="8" xfId="0" applyFont="1" applyFill="1" applyBorder="1" applyProtection="1"/>
    <xf numFmtId="0" fontId="0" fillId="0" borderId="16" xfId="0" applyBorder="1" applyAlignment="1" applyProtection="1">
      <alignment horizontal="center"/>
    </xf>
    <xf numFmtId="0" fontId="0" fillId="0" borderId="17" xfId="0" applyBorder="1" applyAlignment="1" applyProtection="1">
      <alignment horizontal="center"/>
    </xf>
    <xf numFmtId="0" fontId="0" fillId="0" borderId="18" xfId="0" applyBorder="1" applyAlignment="1" applyProtection="1">
      <alignment horizontal="center"/>
    </xf>
    <xf numFmtId="0" fontId="7" fillId="3" borderId="2" xfId="0" applyFont="1" applyFill="1" applyBorder="1" applyAlignment="1" applyProtection="1">
      <alignment wrapText="1"/>
    </xf>
    <xf numFmtId="0" fontId="0" fillId="0" borderId="19" xfId="0" applyBorder="1" applyAlignment="1" applyProtection="1">
      <alignment horizontal="center"/>
    </xf>
    <xf numFmtId="0" fontId="0" fillId="0" borderId="0" xfId="0" applyAlignment="1" applyProtection="1">
      <alignment horizontal="center"/>
    </xf>
    <xf numFmtId="0" fontId="0" fillId="0" borderId="20" xfId="0" applyBorder="1" applyAlignment="1" applyProtection="1">
      <alignment horizontal="center"/>
    </xf>
    <xf numFmtId="0" fontId="0" fillId="0" borderId="21" xfId="0" applyBorder="1" applyAlignment="1" applyProtection="1">
      <alignment horizontal="center"/>
    </xf>
    <xf numFmtId="0" fontId="0" fillId="0" borderId="22" xfId="0" applyBorder="1" applyAlignment="1" applyProtection="1">
      <alignment horizontal="center"/>
    </xf>
    <xf numFmtId="0" fontId="0" fillId="0" borderId="23" xfId="0" applyBorder="1" applyAlignment="1" applyProtection="1">
      <alignment horizontal="center"/>
    </xf>
    <xf numFmtId="0" fontId="7" fillId="3" borderId="0" xfId="0" applyFont="1" applyFill="1" applyAlignment="1" applyProtection="1">
      <alignment wrapText="1"/>
    </xf>
  </cellXfs>
  <cellStyles count="5">
    <cellStyle name="Controlecel" xfId="3" builtinId="23"/>
    <cellStyle name="Procent" xfId="2" builtinId="5"/>
    <cellStyle name="Standaard" xfId="0" builtinId="0"/>
    <cellStyle name="Standaard 2" xfId="4" xr:uid="{25C151F7-3D76-427A-B1C8-3347C5720CAA}"/>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142874</xdr:colOff>
      <xdr:row>3</xdr:row>
      <xdr:rowOff>154305</xdr:rowOff>
    </xdr:from>
    <xdr:to>
      <xdr:col>11</xdr:col>
      <xdr:colOff>468791</xdr:colOff>
      <xdr:row>5</xdr:row>
      <xdr:rowOff>554355</xdr:rowOff>
    </xdr:to>
    <xdr:pic>
      <xdr:nvPicPr>
        <xdr:cNvPr id="2" name="Afbeelding 1">
          <a:extLst>
            <a:ext uri="{FF2B5EF4-FFF2-40B4-BE49-F238E27FC236}">
              <a16:creationId xmlns:a16="http://schemas.microsoft.com/office/drawing/2014/main" id="{8F1A8290-9C29-27E4-3131-E1B6DCA79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34049" y="925830"/>
          <a:ext cx="2758602" cy="1179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24765</xdr:colOff>
      <xdr:row>1</xdr:row>
      <xdr:rowOff>62865</xdr:rowOff>
    </xdr:from>
    <xdr:to>
      <xdr:col>5</xdr:col>
      <xdr:colOff>516255</xdr:colOff>
      <xdr:row>6</xdr:row>
      <xdr:rowOff>133757</xdr:rowOff>
    </xdr:to>
    <xdr:pic>
      <xdr:nvPicPr>
        <xdr:cNvPr id="2" name="Afbeelding 1">
          <a:extLst>
            <a:ext uri="{FF2B5EF4-FFF2-40B4-BE49-F238E27FC236}">
              <a16:creationId xmlns:a16="http://schemas.microsoft.com/office/drawing/2014/main" id="{DF8C6F20-8EEC-442A-83D4-AB363A6AB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63265" y="253365"/>
          <a:ext cx="2333625" cy="9814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287655</xdr:colOff>
      <xdr:row>9</xdr:row>
      <xdr:rowOff>38100</xdr:rowOff>
    </xdr:from>
    <xdr:to>
      <xdr:col>3</xdr:col>
      <xdr:colOff>2607945</xdr:colOff>
      <xdr:row>10</xdr:row>
      <xdr:rowOff>857657</xdr:rowOff>
    </xdr:to>
    <xdr:pic>
      <xdr:nvPicPr>
        <xdr:cNvPr id="3" name="Afbeelding 2">
          <a:extLst>
            <a:ext uri="{FF2B5EF4-FFF2-40B4-BE49-F238E27FC236}">
              <a16:creationId xmlns:a16="http://schemas.microsoft.com/office/drawing/2014/main" id="{ABAF0095-0DA3-4087-81F7-85A3D4B79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59830" y="2562225"/>
          <a:ext cx="2333625" cy="9967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2</xdr:col>
      <xdr:colOff>2225675</xdr:colOff>
      <xdr:row>34</xdr:row>
      <xdr:rowOff>59690</xdr:rowOff>
    </xdr:to>
    <xdr:pic>
      <xdr:nvPicPr>
        <xdr:cNvPr id="4" name="Afbeelding 3" descr="Afbeelding met tafel&#10;&#10;Automatisch gegenereerde beschrijving">
          <a:extLst>
            <a:ext uri="{FF2B5EF4-FFF2-40B4-BE49-F238E27FC236}">
              <a16:creationId xmlns:a16="http://schemas.microsoft.com/office/drawing/2014/main" id="{F7525676-B8BC-65BC-2662-41A8601277A4}"/>
            </a:ext>
          </a:extLst>
        </xdr:cNvPr>
        <xdr:cNvPicPr>
          <a:picLocks noChangeAspect="1"/>
        </xdr:cNvPicPr>
      </xdr:nvPicPr>
      <xdr:blipFill>
        <a:blip xmlns:r="http://schemas.openxmlformats.org/officeDocument/2006/relationships" r:embed="rId2"/>
        <a:stretch>
          <a:fillRect/>
        </a:stretch>
      </xdr:blipFill>
      <xdr:spPr>
        <a:xfrm>
          <a:off x="0" y="4162425"/>
          <a:ext cx="5448935" cy="34944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53817</xdr:colOff>
      <xdr:row>1</xdr:row>
      <xdr:rowOff>29766</xdr:rowOff>
    </xdr:from>
    <xdr:to>
      <xdr:col>4</xdr:col>
      <xdr:colOff>1044893</xdr:colOff>
      <xdr:row>3</xdr:row>
      <xdr:rowOff>133588</xdr:rowOff>
    </xdr:to>
    <xdr:pic>
      <xdr:nvPicPr>
        <xdr:cNvPr id="2" name="Afbeelding 1">
          <a:extLst>
            <a:ext uri="{FF2B5EF4-FFF2-40B4-BE49-F238E27FC236}">
              <a16:creationId xmlns:a16="http://schemas.microsoft.com/office/drawing/2014/main" id="{5CC8CB76-7A5D-4E13-B938-A2214408D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93217" y="363141"/>
          <a:ext cx="2366486" cy="9020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95250</xdr:colOff>
      <xdr:row>6</xdr:row>
      <xdr:rowOff>53340</xdr:rowOff>
    </xdr:from>
    <xdr:to>
      <xdr:col>1</xdr:col>
      <xdr:colOff>1560147</xdr:colOff>
      <xdr:row>7</xdr:row>
      <xdr:rowOff>477257</xdr:rowOff>
    </xdr:to>
    <xdr:pic>
      <xdr:nvPicPr>
        <xdr:cNvPr id="2" name="Afbeelding 1">
          <a:extLst>
            <a:ext uri="{FF2B5EF4-FFF2-40B4-BE49-F238E27FC236}">
              <a16:creationId xmlns:a16="http://schemas.microsoft.com/office/drawing/2014/main" id="{2D891E64-6836-4F34-9E1D-FF2DF9E6F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4525" y="1863090"/>
          <a:ext cx="1468707" cy="6106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169545</xdr:colOff>
      <xdr:row>1</xdr:row>
      <xdr:rowOff>47625</xdr:rowOff>
    </xdr:from>
    <xdr:to>
      <xdr:col>6</xdr:col>
      <xdr:colOff>479120</xdr:colOff>
      <xdr:row>3</xdr:row>
      <xdr:rowOff>135255</xdr:rowOff>
    </xdr:to>
    <xdr:pic>
      <xdr:nvPicPr>
        <xdr:cNvPr id="2" name="Afbeelding 1">
          <a:extLst>
            <a:ext uri="{FF2B5EF4-FFF2-40B4-BE49-F238E27FC236}">
              <a16:creationId xmlns:a16="http://schemas.microsoft.com/office/drawing/2014/main" id="{303FF67C-5FBC-4C26-BA27-C414C9E50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1070" y="238125"/>
          <a:ext cx="1524965" cy="649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3</xdr:col>
      <xdr:colOff>855980</xdr:colOff>
      <xdr:row>32</xdr:row>
      <xdr:rowOff>59690</xdr:rowOff>
    </xdr:to>
    <xdr:pic>
      <xdr:nvPicPr>
        <xdr:cNvPr id="3" name="Afbeelding 2" descr="Afbeelding met tafel&#10;&#10;Automatisch gegenereerde beschrijving">
          <a:extLst>
            <a:ext uri="{FF2B5EF4-FFF2-40B4-BE49-F238E27FC236}">
              <a16:creationId xmlns:a16="http://schemas.microsoft.com/office/drawing/2014/main" id="{C2F701AD-9C83-42D3-9709-D007585A796E}"/>
            </a:ext>
          </a:extLst>
        </xdr:cNvPr>
        <xdr:cNvPicPr>
          <a:picLocks noChangeAspect="1"/>
        </xdr:cNvPicPr>
      </xdr:nvPicPr>
      <xdr:blipFill>
        <a:blip xmlns:r="http://schemas.openxmlformats.org/officeDocument/2006/relationships" r:embed="rId2"/>
        <a:stretch>
          <a:fillRect/>
        </a:stretch>
      </xdr:blipFill>
      <xdr:spPr>
        <a:xfrm>
          <a:off x="0" y="3076575"/>
          <a:ext cx="5445125" cy="349821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190500</xdr:colOff>
      <xdr:row>1</xdr:row>
      <xdr:rowOff>20955</xdr:rowOff>
    </xdr:from>
    <xdr:to>
      <xdr:col>4</xdr:col>
      <xdr:colOff>440007</xdr:colOff>
      <xdr:row>4</xdr:row>
      <xdr:rowOff>98162</xdr:rowOff>
    </xdr:to>
    <xdr:pic>
      <xdr:nvPicPr>
        <xdr:cNvPr id="2" name="Afbeelding 1">
          <a:extLst>
            <a:ext uri="{FF2B5EF4-FFF2-40B4-BE49-F238E27FC236}">
              <a16:creationId xmlns:a16="http://schemas.microsoft.com/office/drawing/2014/main" id="{BE7DDD97-0E41-4BFF-9310-8DBCB0248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4275" y="354330"/>
          <a:ext cx="1468707" cy="620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4D839-5F2A-4BD9-92C8-A9E83028C7A4}">
  <dimension ref="A1:L7"/>
  <sheetViews>
    <sheetView tabSelected="1" workbookViewId="0">
      <selection activeCell="B12" sqref="B12"/>
    </sheetView>
  </sheetViews>
  <sheetFormatPr defaultRowHeight="14.4" x14ac:dyDescent="0.3"/>
  <cols>
    <col min="7" max="7" width="31.5546875" customWidth="1"/>
  </cols>
  <sheetData>
    <row r="1" spans="1:12" ht="26.4" thickBot="1" x14ac:dyDescent="0.55000000000000004">
      <c r="A1" s="26" t="s">
        <v>34</v>
      </c>
    </row>
    <row r="2" spans="1:12" ht="15.6" thickTop="1" thickBot="1" x14ac:dyDescent="0.35">
      <c r="A2" s="68" t="s">
        <v>32</v>
      </c>
      <c r="B2" s="69"/>
      <c r="C2" s="69"/>
      <c r="D2" s="69"/>
      <c r="E2" s="69"/>
      <c r="F2" s="69"/>
      <c r="G2" s="69"/>
      <c r="H2" s="70"/>
      <c r="I2" s="71"/>
      <c r="J2" s="71"/>
      <c r="K2" s="71"/>
      <c r="L2" s="72"/>
    </row>
    <row r="3" spans="1:12" ht="37.200000000000003" customHeight="1" thickTop="1" x14ac:dyDescent="0.35">
      <c r="A3" s="79" t="s">
        <v>27</v>
      </c>
      <c r="B3" s="80"/>
      <c r="C3" s="81"/>
      <c r="D3" s="92" t="s">
        <v>28</v>
      </c>
      <c r="E3" s="93"/>
      <c r="F3" s="93"/>
      <c r="G3" s="93"/>
      <c r="H3" s="73"/>
      <c r="I3" s="74"/>
      <c r="J3" s="74"/>
      <c r="K3" s="74"/>
      <c r="L3" s="75"/>
    </row>
    <row r="4" spans="1:12" ht="15.6" x14ac:dyDescent="0.3">
      <c r="A4" s="82" t="s">
        <v>29</v>
      </c>
      <c r="B4" s="83"/>
      <c r="C4" s="83"/>
      <c r="D4" s="83"/>
      <c r="E4" s="83"/>
      <c r="F4" s="83"/>
      <c r="G4" s="83"/>
      <c r="H4" s="73"/>
      <c r="I4" s="74"/>
      <c r="J4" s="74"/>
      <c r="K4" s="74"/>
      <c r="L4" s="75"/>
    </row>
    <row r="5" spans="1:12" ht="45" customHeight="1" x14ac:dyDescent="0.3">
      <c r="A5" s="84" t="s">
        <v>30</v>
      </c>
      <c r="B5" s="85"/>
      <c r="C5" s="85"/>
      <c r="D5" s="85"/>
      <c r="E5" s="85"/>
      <c r="F5" s="85"/>
      <c r="G5" s="85"/>
      <c r="H5" s="73"/>
      <c r="I5" s="74"/>
      <c r="J5" s="74"/>
      <c r="K5" s="74"/>
      <c r="L5" s="75"/>
    </row>
    <row r="6" spans="1:12" ht="45" customHeight="1" x14ac:dyDescent="0.3">
      <c r="A6" s="65" t="s">
        <v>75</v>
      </c>
      <c r="B6" s="66"/>
      <c r="C6" s="66"/>
      <c r="D6" s="66"/>
      <c r="E6" s="66"/>
      <c r="F6" s="66"/>
      <c r="G6" s="67"/>
      <c r="H6" s="73"/>
      <c r="I6" s="74"/>
      <c r="J6" s="74"/>
      <c r="K6" s="74"/>
      <c r="L6" s="75"/>
    </row>
    <row r="7" spans="1:12" ht="33" customHeight="1" thickBot="1" x14ac:dyDescent="0.35">
      <c r="A7" s="86" t="s">
        <v>31</v>
      </c>
      <c r="B7" s="87"/>
      <c r="C7" s="87"/>
      <c r="D7" s="87"/>
      <c r="E7" s="87"/>
      <c r="F7" s="87"/>
      <c r="G7" s="87"/>
      <c r="H7" s="76"/>
      <c r="I7" s="77"/>
      <c r="J7" s="77"/>
      <c r="K7" s="77"/>
      <c r="L7" s="78"/>
    </row>
  </sheetData>
  <sheetProtection algorithmName="SHA-512" hashValue="NUOkUS3z38quRDbfRkyuExBnVcLqsbba6a0b/BYlGzXQiaO70KCxD1LTSxdJdJxmKx9CcfXVCRvyaKUBnfm3jA==" saltValue="2dZW9cXo9gu96rdgQFSbmQ==" spinCount="100000" sheet="1" objects="1" scenarios="1"/>
  <mergeCells count="8">
    <mergeCell ref="A6:G6"/>
    <mergeCell ref="A2:G2"/>
    <mergeCell ref="H2:L7"/>
    <mergeCell ref="A3:C3"/>
    <mergeCell ref="D3:G3"/>
    <mergeCell ref="A4:G4"/>
    <mergeCell ref="A5:G5"/>
    <mergeCell ref="A7:G7"/>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17678-8B1F-4A3F-ADAF-37AB68DCD0EE}">
  <dimension ref="A1:F17"/>
  <sheetViews>
    <sheetView workbookViewId="0">
      <selection activeCell="B27" sqref="B27"/>
    </sheetView>
  </sheetViews>
  <sheetFormatPr defaultRowHeight="14.4" x14ac:dyDescent="0.3"/>
  <cols>
    <col min="1" max="1" width="31.33203125" customWidth="1"/>
    <col min="2" max="2" width="16.88671875" bestFit="1" customWidth="1"/>
  </cols>
  <sheetData>
    <row r="1" spans="1:6" ht="26.4" thickBot="1" x14ac:dyDescent="0.55000000000000004">
      <c r="A1" s="26" t="s">
        <v>7</v>
      </c>
    </row>
    <row r="2" spans="1:6" x14ac:dyDescent="0.3">
      <c r="A2" s="29" t="s">
        <v>6</v>
      </c>
      <c r="B2" s="30" t="s">
        <v>4</v>
      </c>
      <c r="C2" s="71"/>
      <c r="D2" s="71"/>
      <c r="E2" s="71"/>
      <c r="F2" s="72"/>
    </row>
    <row r="3" spans="1:6" x14ac:dyDescent="0.3">
      <c r="A3" s="31" t="s">
        <v>10</v>
      </c>
      <c r="B3" s="47">
        <f>'Modulair lockersysteem'!G11</f>
        <v>0</v>
      </c>
      <c r="C3" s="74"/>
      <c r="D3" s="74"/>
      <c r="E3" s="74"/>
      <c r="F3" s="75"/>
    </row>
    <row r="4" spans="1:6" x14ac:dyDescent="0.3">
      <c r="A4" s="31" t="s">
        <v>13</v>
      </c>
      <c r="B4" s="47">
        <f>Software!C7</f>
        <v>0</v>
      </c>
      <c r="C4" s="74"/>
      <c r="D4" s="74"/>
      <c r="E4" s="74"/>
      <c r="F4" s="75"/>
    </row>
    <row r="5" spans="1:6" x14ac:dyDescent="0.3">
      <c r="A5" s="31" t="s">
        <v>0</v>
      </c>
      <c r="B5" s="47">
        <f>Dienstverlening!D8</f>
        <v>0</v>
      </c>
      <c r="C5" s="74"/>
      <c r="D5" s="74"/>
      <c r="E5" s="74"/>
      <c r="F5" s="75"/>
    </row>
    <row r="6" spans="1:6" ht="15" thickBot="1" x14ac:dyDescent="0.35">
      <c r="A6" s="31"/>
      <c r="B6" s="47"/>
      <c r="C6" s="74"/>
      <c r="D6" s="74"/>
      <c r="E6" s="74"/>
      <c r="F6" s="75"/>
    </row>
    <row r="7" spans="1:6" ht="15" thickBot="1" x14ac:dyDescent="0.35">
      <c r="A7" s="36" t="s">
        <v>5</v>
      </c>
      <c r="B7" s="13">
        <f>SUM(B3:B5)</f>
        <v>0</v>
      </c>
      <c r="C7" s="77"/>
      <c r="D7" s="77"/>
      <c r="E7" s="77"/>
      <c r="F7" s="78"/>
    </row>
    <row r="8" spans="1:6" x14ac:dyDescent="0.3">
      <c r="A8" s="33"/>
      <c r="B8" s="37"/>
    </row>
    <row r="9" spans="1:6" x14ac:dyDescent="0.3">
      <c r="A9" s="31" t="s">
        <v>35</v>
      </c>
      <c r="B9" s="94">
        <v>0</v>
      </c>
    </row>
    <row r="10" spans="1:6" x14ac:dyDescent="0.3">
      <c r="A10" s="63"/>
      <c r="B10" s="64"/>
    </row>
    <row r="11" spans="1:6" x14ac:dyDescent="0.3">
      <c r="A11" s="31" t="s">
        <v>73</v>
      </c>
      <c r="B11" s="47">
        <f>B7-(B7*B9)</f>
        <v>0</v>
      </c>
    </row>
    <row r="12" spans="1:6" x14ac:dyDescent="0.3">
      <c r="A12" s="34"/>
      <c r="B12" s="37"/>
    </row>
    <row r="13" spans="1:6" x14ac:dyDescent="0.3">
      <c r="A13" s="31" t="s">
        <v>24</v>
      </c>
      <c r="B13" s="47">
        <f>Inruilprijzen!D9*-1</f>
        <v>0</v>
      </c>
    </row>
    <row r="14" spans="1:6" ht="15" thickBot="1" x14ac:dyDescent="0.35">
      <c r="A14" s="34"/>
      <c r="B14" s="35"/>
    </row>
    <row r="15" spans="1:6" ht="15" thickBot="1" x14ac:dyDescent="0.35">
      <c r="A15" s="28" t="s">
        <v>7</v>
      </c>
      <c r="B15" s="32">
        <f>B11-B13</f>
        <v>0</v>
      </c>
    </row>
    <row r="17" spans="1:1" x14ac:dyDescent="0.3">
      <c r="A17" t="s">
        <v>74</v>
      </c>
    </row>
  </sheetData>
  <sheetProtection algorithmName="SHA-512" hashValue="IXAzKjZ+nLn4KdgdtTzVeZf/40jwj1kH5dEA8Phu2We8cxJoRR5GoDB0sXrBfLVcS7rle5waL/rjR8ZV4vJ3uA==" saltValue="3OFpjoEiCa01M/Dy9C69zw==" spinCount="100000" sheet="1" objects="1" scenarios="1"/>
  <mergeCells count="1">
    <mergeCell ref="C2:F7"/>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F6891-9498-4604-BC4F-454151062DF3}">
  <dimension ref="A1:H14"/>
  <sheetViews>
    <sheetView zoomScaleNormal="100" workbookViewId="0">
      <selection activeCell="D17" sqref="D17"/>
    </sheetView>
  </sheetViews>
  <sheetFormatPr defaultRowHeight="14.4" x14ac:dyDescent="0.3"/>
  <cols>
    <col min="1" max="1" width="23.44140625" bestFit="1" customWidth="1"/>
    <col min="2" max="2" width="23.44140625" customWidth="1"/>
    <col min="3" max="3" width="40.109375" customWidth="1"/>
    <col min="4" max="4" width="46.88671875" customWidth="1"/>
    <col min="5" max="5" width="23.88671875" bestFit="1" customWidth="1"/>
    <col min="6" max="6" width="16.77734375" bestFit="1" customWidth="1"/>
    <col min="7" max="7" width="30.109375" customWidth="1"/>
    <col min="8" max="8" width="22.21875" customWidth="1"/>
  </cols>
  <sheetData>
    <row r="1" spans="1:8" ht="26.4" thickBot="1" x14ac:dyDescent="0.55000000000000004">
      <c r="A1" s="26" t="s">
        <v>10</v>
      </c>
      <c r="B1" s="1"/>
    </row>
    <row r="2" spans="1:8" ht="15" thickTop="1" x14ac:dyDescent="0.3">
      <c r="A2" s="9" t="s">
        <v>1</v>
      </c>
      <c r="B2" s="9" t="s">
        <v>11</v>
      </c>
      <c r="C2" s="9" t="s">
        <v>8</v>
      </c>
      <c r="D2" s="9" t="s">
        <v>81</v>
      </c>
      <c r="E2" s="41" t="s">
        <v>53</v>
      </c>
      <c r="F2" s="41"/>
      <c r="G2" s="9" t="s">
        <v>5</v>
      </c>
    </row>
    <row r="3" spans="1:8" ht="33.6" customHeight="1" x14ac:dyDescent="0.3">
      <c r="A3" s="5">
        <v>4</v>
      </c>
      <c r="B3" s="5" t="s">
        <v>12</v>
      </c>
      <c r="C3" s="6" t="s">
        <v>50</v>
      </c>
      <c r="D3" s="95"/>
      <c r="E3" s="96">
        <v>0</v>
      </c>
      <c r="F3" s="43"/>
      <c r="G3" s="14">
        <f>E3*A3</f>
        <v>0</v>
      </c>
    </row>
    <row r="4" spans="1:8" ht="34.200000000000003" customHeight="1" x14ac:dyDescent="0.3">
      <c r="A4" s="5">
        <v>10</v>
      </c>
      <c r="B4" s="5" t="s">
        <v>12</v>
      </c>
      <c r="C4" s="6" t="s">
        <v>51</v>
      </c>
      <c r="D4" s="95"/>
      <c r="E4" s="96">
        <v>0</v>
      </c>
      <c r="F4" s="43"/>
      <c r="G4" s="14">
        <f>E4*A4</f>
        <v>0</v>
      </c>
    </row>
    <row r="5" spans="1:8" ht="30" customHeight="1" x14ac:dyDescent="0.3">
      <c r="A5" s="5">
        <v>20</v>
      </c>
      <c r="B5" s="5" t="s">
        <v>12</v>
      </c>
      <c r="C5" s="6" t="s">
        <v>52</v>
      </c>
      <c r="D5" s="95"/>
      <c r="E5" s="96">
        <v>0</v>
      </c>
      <c r="F5" s="43"/>
      <c r="G5" s="14">
        <f>E5*A5</f>
        <v>0</v>
      </c>
    </row>
    <row r="6" spans="1:8" ht="35.4" customHeight="1" x14ac:dyDescent="0.3">
      <c r="A6" s="5">
        <v>2600</v>
      </c>
      <c r="B6" s="5" t="s">
        <v>49</v>
      </c>
      <c r="C6" s="6" t="s">
        <v>37</v>
      </c>
      <c r="D6" s="95"/>
      <c r="E6" s="96">
        <v>0</v>
      </c>
      <c r="F6" s="43"/>
      <c r="G6" s="14">
        <f>E6*A6</f>
        <v>0</v>
      </c>
    </row>
    <row r="7" spans="1:8" ht="35.4" customHeight="1" x14ac:dyDescent="0.3">
      <c r="A7" s="5">
        <v>2600</v>
      </c>
      <c r="B7" s="5" t="s">
        <v>49</v>
      </c>
      <c r="C7" s="6" t="s">
        <v>36</v>
      </c>
      <c r="D7" s="95"/>
      <c r="E7" s="96">
        <v>0</v>
      </c>
      <c r="F7" s="43"/>
      <c r="G7" s="14">
        <f>E7*A7</f>
        <v>0</v>
      </c>
    </row>
    <row r="8" spans="1:8" ht="35.4" customHeight="1" x14ac:dyDescent="0.3">
      <c r="A8" s="5">
        <v>0.7</v>
      </c>
      <c r="B8" s="5" t="s">
        <v>44</v>
      </c>
      <c r="C8" s="6" t="s">
        <v>55</v>
      </c>
      <c r="D8" s="97"/>
      <c r="E8" s="98">
        <v>0</v>
      </c>
      <c r="F8" s="17"/>
      <c r="G8" s="14">
        <f>E8*A8</f>
        <v>0</v>
      </c>
    </row>
    <row r="9" spans="1:8" ht="15" thickBot="1" x14ac:dyDescent="0.35">
      <c r="A9" s="5"/>
      <c r="B9" s="5"/>
      <c r="C9" s="6"/>
      <c r="D9" s="23"/>
      <c r="E9" s="21"/>
      <c r="F9" s="17"/>
      <c r="G9" s="14"/>
    </row>
    <row r="10" spans="1:8" x14ac:dyDescent="0.3">
      <c r="D10" s="70"/>
      <c r="E10" s="72"/>
    </row>
    <row r="11" spans="1:8" ht="71.400000000000006" customHeight="1" x14ac:dyDescent="0.3">
      <c r="D11" s="73"/>
      <c r="E11" s="75"/>
      <c r="F11" s="20" t="s">
        <v>76</v>
      </c>
      <c r="G11" s="15">
        <f>SUM(G3:G9)*75</f>
        <v>0</v>
      </c>
      <c r="H11" s="38" t="s">
        <v>78</v>
      </c>
    </row>
    <row r="12" spans="1:8" ht="15" thickBot="1" x14ac:dyDescent="0.35">
      <c r="D12" s="76"/>
      <c r="E12" s="78"/>
    </row>
    <row r="13" spans="1:8" x14ac:dyDescent="0.3">
      <c r="A13" t="s">
        <v>59</v>
      </c>
    </row>
    <row r="14" spans="1:8" x14ac:dyDescent="0.3">
      <c r="A14" t="s">
        <v>54</v>
      </c>
    </row>
  </sheetData>
  <sheetProtection algorithmName="SHA-512" hashValue="rimEO01Wkwylb6/Os5fNy0pZeUH406ceExdpJIT4psQrpdITnuMT7RHlATjXPGKxoow/9KugkZmK5IzDGopW9g==" saltValue="CNnJAiGCUucCtDpgJF+rJQ==" spinCount="100000" sheet="1" objects="1" scenarios="1"/>
  <mergeCells count="1">
    <mergeCell ref="D10:E12"/>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BEBD3-3D18-4243-97A4-6C5E316DB84F}">
  <dimension ref="A1:G13"/>
  <sheetViews>
    <sheetView zoomScaleNormal="100" workbookViewId="0">
      <selection activeCell="B5" sqref="B5"/>
    </sheetView>
  </sheetViews>
  <sheetFormatPr defaultRowHeight="48.6" customHeight="1" x14ac:dyDescent="0.3"/>
  <cols>
    <col min="1" max="1" width="48.21875" bestFit="1" customWidth="1"/>
    <col min="2" max="2" width="34.44140625" customWidth="1"/>
    <col min="3" max="3" width="55.77734375" bestFit="1" customWidth="1"/>
    <col min="4" max="4" width="20" customWidth="1"/>
    <col min="5" max="5" width="15.88671875" customWidth="1"/>
    <col min="6" max="6" width="18.77734375" customWidth="1"/>
    <col min="7" max="7" width="18.21875" customWidth="1"/>
  </cols>
  <sheetData>
    <row r="1" spans="1:7" ht="26.4" thickBot="1" x14ac:dyDescent="0.55000000000000004">
      <c r="A1" s="26" t="s">
        <v>13</v>
      </c>
      <c r="B1" s="26"/>
    </row>
    <row r="2" spans="1:7" ht="48.6" customHeight="1" thickTop="1" x14ac:dyDescent="0.3">
      <c r="A2" s="9" t="s">
        <v>15</v>
      </c>
      <c r="B2" s="22" t="s">
        <v>38</v>
      </c>
      <c r="C2" s="22" t="s">
        <v>4</v>
      </c>
      <c r="D2" s="70"/>
      <c r="E2" s="72"/>
    </row>
    <row r="3" spans="1:7" ht="15" thickBot="1" x14ac:dyDescent="0.35">
      <c r="A3" s="44" t="s">
        <v>45</v>
      </c>
      <c r="B3" s="99"/>
      <c r="C3" s="103">
        <v>0</v>
      </c>
      <c r="D3" s="73"/>
      <c r="E3" s="75"/>
    </row>
    <row r="4" spans="1:7" ht="15.6" thickTop="1" thickBot="1" x14ac:dyDescent="0.35">
      <c r="A4" s="6"/>
      <c r="B4" s="22" t="s">
        <v>79</v>
      </c>
      <c r="C4" s="22" t="s">
        <v>80</v>
      </c>
      <c r="D4" s="76"/>
      <c r="E4" s="78"/>
    </row>
    <row r="5" spans="1:7" ht="43.2" x14ac:dyDescent="0.3">
      <c r="A5" s="45" t="s">
        <v>66</v>
      </c>
      <c r="B5" s="100">
        <v>0</v>
      </c>
      <c r="C5" s="91">
        <f>B5*4</f>
        <v>0</v>
      </c>
    </row>
    <row r="6" spans="1:7" ht="14.4" x14ac:dyDescent="0.3"/>
    <row r="7" spans="1:7" ht="19.2" customHeight="1" x14ac:dyDescent="0.3">
      <c r="A7" s="8" t="s">
        <v>14</v>
      </c>
      <c r="B7" s="8"/>
      <c r="C7" s="15">
        <f>SUM(C3+(C5*4))</f>
        <v>0</v>
      </c>
      <c r="D7" s="16"/>
      <c r="E7" s="16"/>
    </row>
    <row r="8" spans="1:7" ht="18" customHeight="1" x14ac:dyDescent="0.3">
      <c r="D8" s="19"/>
      <c r="E8" s="19"/>
      <c r="F8" s="19"/>
      <c r="G8" s="19"/>
    </row>
    <row r="9" spans="1:7" ht="14.4" hidden="1" customHeight="1" x14ac:dyDescent="0.3">
      <c r="A9" s="19" t="s">
        <v>16</v>
      </c>
      <c r="B9" s="19"/>
      <c r="C9" s="19"/>
      <c r="D9" s="19"/>
      <c r="E9" s="19"/>
      <c r="F9" s="19"/>
      <c r="G9" s="19"/>
    </row>
    <row r="10" spans="1:7" ht="48.6" hidden="1" customHeight="1" x14ac:dyDescent="0.3">
      <c r="A10" s="88"/>
      <c r="B10" s="88"/>
      <c r="C10" s="88"/>
      <c r="D10" s="88"/>
      <c r="E10" s="88"/>
      <c r="F10" s="88"/>
      <c r="G10" s="88"/>
    </row>
    <row r="11" spans="1:7" ht="48.6" customHeight="1" x14ac:dyDescent="0.3">
      <c r="A11" s="19" t="s">
        <v>56</v>
      </c>
      <c r="B11" s="19"/>
      <c r="C11" s="19"/>
      <c r="D11" s="19"/>
      <c r="E11" s="19"/>
      <c r="F11" s="19"/>
      <c r="G11" s="19"/>
    </row>
    <row r="12" spans="1:7" ht="48.6" customHeight="1" x14ac:dyDescent="0.3">
      <c r="A12" s="19" t="s">
        <v>40</v>
      </c>
      <c r="B12" s="19"/>
      <c r="C12" s="19"/>
      <c r="D12" s="19"/>
      <c r="E12" s="19"/>
      <c r="F12" s="19"/>
      <c r="G12" s="19"/>
    </row>
    <row r="13" spans="1:7" ht="48.6" customHeight="1" x14ac:dyDescent="0.3">
      <c r="B13" s="7"/>
    </row>
  </sheetData>
  <sheetProtection algorithmName="SHA-512" hashValue="fhpLlniXXZ4hHjNbdFEIS4dJW+cDVzLdci/H+Nt/NJXCYuAYYngWnS09+iRSJx3B5EFsgkiIVijWMPhh0qrwCA==" saltValue="9PC9cTq5d/sftsGYp9aNow==" spinCount="100000" sheet="1" objects="1" scenarios="1"/>
  <mergeCells count="2">
    <mergeCell ref="D2:E4"/>
    <mergeCell ref="A10:G10"/>
  </mergeCell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90A46-9646-46FE-92AD-06A3709B2AF5}">
  <dimension ref="A1:F11"/>
  <sheetViews>
    <sheetView workbookViewId="0">
      <selection activeCell="C6" sqref="C6"/>
    </sheetView>
  </sheetViews>
  <sheetFormatPr defaultRowHeight="14.4" x14ac:dyDescent="0.3"/>
  <cols>
    <col min="1" max="1" width="27.5546875" customWidth="1"/>
    <col min="2" max="2" width="25.6640625" bestFit="1" customWidth="1"/>
    <col min="3" max="3" width="14.6640625" customWidth="1"/>
    <col min="4" max="4" width="15.77734375" customWidth="1"/>
  </cols>
  <sheetData>
    <row r="1" spans="1:6" ht="26.4" thickBot="1" x14ac:dyDescent="0.55000000000000004">
      <c r="A1" s="26" t="s">
        <v>0</v>
      </c>
    </row>
    <row r="2" spans="1:6" ht="42.6" customHeight="1" thickTop="1" thickBot="1" x14ac:dyDescent="0.35">
      <c r="A2" s="10" t="s">
        <v>0</v>
      </c>
      <c r="B2" s="12" t="s">
        <v>57</v>
      </c>
      <c r="C2" s="12" t="s">
        <v>65</v>
      </c>
      <c r="D2" s="11" t="s">
        <v>2</v>
      </c>
    </row>
    <row r="3" spans="1:6" ht="15" thickTop="1" x14ac:dyDescent="0.3">
      <c r="A3" s="2" t="s">
        <v>33</v>
      </c>
      <c r="B3" s="3" t="s">
        <v>77</v>
      </c>
      <c r="C3" s="101"/>
      <c r="D3" s="4">
        <f>150*C3</f>
        <v>0</v>
      </c>
    </row>
    <row r="4" spans="1:6" x14ac:dyDescent="0.3">
      <c r="A4" s="2" t="s">
        <v>39</v>
      </c>
      <c r="B4" s="3" t="s">
        <v>77</v>
      </c>
      <c r="C4" s="101"/>
      <c r="D4" s="4">
        <f>150*C4</f>
        <v>0</v>
      </c>
      <c r="F4" s="1"/>
    </row>
    <row r="5" spans="1:6" x14ac:dyDescent="0.3">
      <c r="A5" s="2" t="s">
        <v>41</v>
      </c>
      <c r="B5" s="3" t="s">
        <v>77</v>
      </c>
      <c r="C5" s="101"/>
      <c r="D5" s="4">
        <f>150*C5</f>
        <v>0</v>
      </c>
    </row>
    <row r="6" spans="1:6" ht="15" thickBot="1" x14ac:dyDescent="0.35">
      <c r="A6" s="2"/>
      <c r="B6" s="3"/>
      <c r="C6" s="46"/>
      <c r="D6" s="4"/>
    </row>
    <row r="7" spans="1:6" ht="15" thickBot="1" x14ac:dyDescent="0.35">
      <c r="B7" s="89"/>
    </row>
    <row r="8" spans="1:6" ht="43.8" thickBot="1" x14ac:dyDescent="0.35">
      <c r="B8" s="90"/>
      <c r="C8" s="7" t="s">
        <v>9</v>
      </c>
      <c r="D8" s="13">
        <f>SUM(D3:D5)</f>
        <v>0</v>
      </c>
    </row>
    <row r="10" spans="1:6" ht="14.4" customHeight="1" x14ac:dyDescent="0.3">
      <c r="A10" t="s">
        <v>43</v>
      </c>
    </row>
    <row r="11" spans="1:6" x14ac:dyDescent="0.3">
      <c r="A11" t="s">
        <v>42</v>
      </c>
    </row>
  </sheetData>
  <sheetProtection algorithmName="SHA-512" hashValue="HzCAjFCLxQcPR1JXijDDecH5YOK/7lbbMUrBT6oQfOc7mcuulq3TRcVvSAL8cVLkmT2a3sbqMacyYgI+jY7ULw==" saltValue="l9yJvARo6eOqB61fLuyh+Q==" spinCount="100000" sheet="1" objects="1" scenarios="1"/>
  <mergeCells count="1">
    <mergeCell ref="B7:B8"/>
  </mergeCell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69247-5C72-4358-8553-DD97F050B811}">
  <dimension ref="A1:G11"/>
  <sheetViews>
    <sheetView workbookViewId="0">
      <selection activeCell="F19" sqref="F19"/>
    </sheetView>
  </sheetViews>
  <sheetFormatPr defaultRowHeight="14.4" x14ac:dyDescent="0.3"/>
  <cols>
    <col min="1" max="1" width="33.44140625" customWidth="1"/>
    <col min="2" max="2" width="15.21875" bestFit="1" customWidth="1"/>
    <col min="3" max="3" width="18" bestFit="1" customWidth="1"/>
    <col min="4" max="4" width="15.33203125" customWidth="1"/>
  </cols>
  <sheetData>
    <row r="1" spans="1:7" ht="26.4" thickBot="1" x14ac:dyDescent="0.55000000000000004">
      <c r="A1" s="26" t="s">
        <v>24</v>
      </c>
    </row>
    <row r="2" spans="1:7" ht="28.8" x14ac:dyDescent="0.3">
      <c r="A2" s="49" t="s">
        <v>3</v>
      </c>
      <c r="B2" s="50" t="s">
        <v>1</v>
      </c>
      <c r="C2" s="61" t="s">
        <v>71</v>
      </c>
      <c r="D2" s="51" t="s">
        <v>25</v>
      </c>
      <c r="E2" s="71"/>
      <c r="F2" s="71"/>
      <c r="G2" s="72"/>
    </row>
    <row r="3" spans="1:7" x14ac:dyDescent="0.3">
      <c r="A3" s="52" t="s">
        <v>58</v>
      </c>
      <c r="B3" s="48"/>
      <c r="C3" s="58"/>
      <c r="D3" s="53"/>
      <c r="E3" s="74"/>
      <c r="F3" s="74"/>
      <c r="G3" s="75"/>
    </row>
    <row r="4" spans="1:7" ht="28.8" x14ac:dyDescent="0.3">
      <c r="A4" s="54" t="s">
        <v>67</v>
      </c>
      <c r="B4" s="18">
        <v>10</v>
      </c>
      <c r="C4" s="102"/>
      <c r="D4" s="62">
        <f>B4*C4</f>
        <v>0</v>
      </c>
      <c r="E4" s="74"/>
      <c r="F4" s="74"/>
      <c r="G4" s="75"/>
    </row>
    <row r="5" spans="1:7" ht="29.4" thickBot="1" x14ac:dyDescent="0.35">
      <c r="A5" s="54" t="s">
        <v>68</v>
      </c>
      <c r="B5" s="18">
        <v>10</v>
      </c>
      <c r="C5" s="102"/>
      <c r="D5" s="62">
        <f t="shared" ref="D5:D7" si="0">B5*C5</f>
        <v>0</v>
      </c>
      <c r="E5" s="77"/>
      <c r="F5" s="77"/>
      <c r="G5" s="78"/>
    </row>
    <row r="6" spans="1:7" ht="28.8" x14ac:dyDescent="0.3">
      <c r="A6" s="54" t="s">
        <v>69</v>
      </c>
      <c r="B6" s="5">
        <v>10</v>
      </c>
      <c r="C6" s="103"/>
      <c r="D6" s="62">
        <f t="shared" si="0"/>
        <v>0</v>
      </c>
      <c r="E6" s="42"/>
      <c r="F6" s="42"/>
      <c r="G6" s="42"/>
    </row>
    <row r="7" spans="1:7" x14ac:dyDescent="0.3">
      <c r="A7" s="54" t="s">
        <v>70</v>
      </c>
      <c r="B7" s="5">
        <v>5</v>
      </c>
      <c r="C7" s="103"/>
      <c r="D7" s="62">
        <f t="shared" si="0"/>
        <v>0</v>
      </c>
      <c r="E7" s="42"/>
      <c r="F7" s="42"/>
      <c r="G7" s="42"/>
    </row>
    <row r="8" spans="1:7" ht="15" thickBot="1" x14ac:dyDescent="0.35">
      <c r="A8" s="55"/>
      <c r="B8" s="39"/>
      <c r="C8" s="59"/>
      <c r="D8" s="57"/>
    </row>
    <row r="9" spans="1:7" ht="15" thickBot="1" x14ac:dyDescent="0.35">
      <c r="B9" s="56" t="s">
        <v>26</v>
      </c>
      <c r="C9" s="60"/>
      <c r="D9" s="40">
        <f>SUM(D4:D7)</f>
        <v>0</v>
      </c>
    </row>
    <row r="11" spans="1:7" x14ac:dyDescent="0.3">
      <c r="A11" s="27" t="s">
        <v>60</v>
      </c>
    </row>
  </sheetData>
  <sheetProtection algorithmName="SHA-512" hashValue="prdB7Jr1P6pRcQR5xliSDg3ZcgHCynwj6tnHKIADJlA32bryXB57y3E9A65duZLWRvjoNZyeHkA3IvXqssuO1Q==" saltValue="i8hfu5je9RQTalRSjZp5cQ==" spinCount="100000" sheet="1" objects="1" scenarios="1"/>
  <mergeCells count="1">
    <mergeCell ref="E2:G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F1209-48C3-4E8F-83B1-AC6FF043DFB9}">
  <dimension ref="A1:E16"/>
  <sheetViews>
    <sheetView workbookViewId="0">
      <selection activeCell="B14" sqref="B14"/>
    </sheetView>
  </sheetViews>
  <sheetFormatPr defaultRowHeight="14.4" x14ac:dyDescent="0.3"/>
  <cols>
    <col min="1" max="1" width="33.44140625" style="105" customWidth="1"/>
    <col min="2" max="2" width="18" style="105" bestFit="1" customWidth="1"/>
    <col min="3" max="16384" width="8.88671875" style="105"/>
  </cols>
  <sheetData>
    <row r="1" spans="1:5" ht="26.4" thickBot="1" x14ac:dyDescent="0.55000000000000004">
      <c r="A1" s="104" t="s">
        <v>35</v>
      </c>
    </row>
    <row r="2" spans="1:5" x14ac:dyDescent="0.3">
      <c r="A2" s="106" t="s">
        <v>17</v>
      </c>
      <c r="B2" s="107" t="s">
        <v>18</v>
      </c>
      <c r="C2" s="108"/>
      <c r="D2" s="109"/>
      <c r="E2" s="110"/>
    </row>
    <row r="3" spans="1:5" x14ac:dyDescent="0.3">
      <c r="A3" s="111" t="s">
        <v>19</v>
      </c>
      <c r="B3" s="25"/>
      <c r="C3" s="112"/>
      <c r="D3" s="113"/>
      <c r="E3" s="114"/>
    </row>
    <row r="4" spans="1:5" x14ac:dyDescent="0.3">
      <c r="A4" s="111" t="s">
        <v>20</v>
      </c>
      <c r="B4" s="25"/>
      <c r="C4" s="112"/>
      <c r="D4" s="113"/>
      <c r="E4" s="114"/>
    </row>
    <row r="5" spans="1:5" ht="15" thickBot="1" x14ac:dyDescent="0.35">
      <c r="A5" s="111" t="s">
        <v>21</v>
      </c>
      <c r="B5" s="25"/>
      <c r="C5" s="115"/>
      <c r="D5" s="116"/>
      <c r="E5" s="117"/>
    </row>
    <row r="6" spans="1:5" x14ac:dyDescent="0.3">
      <c r="A6" s="111" t="s">
        <v>22</v>
      </c>
      <c r="B6" s="24"/>
    </row>
    <row r="7" spans="1:5" x14ac:dyDescent="0.3">
      <c r="A7" s="111" t="s">
        <v>23</v>
      </c>
      <c r="B7" s="24"/>
    </row>
    <row r="8" spans="1:5" x14ac:dyDescent="0.3">
      <c r="A8" s="111" t="s">
        <v>46</v>
      </c>
      <c r="B8" s="24"/>
    </row>
    <row r="9" spans="1:5" x14ac:dyDescent="0.3">
      <c r="A9" s="111" t="s">
        <v>47</v>
      </c>
      <c r="B9" s="24"/>
    </row>
    <row r="10" spans="1:5" x14ac:dyDescent="0.3">
      <c r="A10" s="111" t="s">
        <v>48</v>
      </c>
      <c r="B10" s="24"/>
    </row>
    <row r="11" spans="1:5" x14ac:dyDescent="0.3">
      <c r="A11" s="111" t="s">
        <v>61</v>
      </c>
      <c r="B11" s="24"/>
    </row>
    <row r="12" spans="1:5" x14ac:dyDescent="0.3">
      <c r="A12" s="111" t="s">
        <v>62</v>
      </c>
      <c r="B12" s="24"/>
    </row>
    <row r="13" spans="1:5" x14ac:dyDescent="0.3">
      <c r="A13" s="111" t="s">
        <v>63</v>
      </c>
      <c r="B13" s="24"/>
    </row>
    <row r="14" spans="1:5" x14ac:dyDescent="0.3">
      <c r="A14" s="111" t="s">
        <v>72</v>
      </c>
      <c r="B14" s="24"/>
    </row>
    <row r="16" spans="1:5" ht="61.8" customHeight="1" x14ac:dyDescent="0.3">
      <c r="A16" s="118" t="s">
        <v>64</v>
      </c>
    </row>
  </sheetData>
  <sheetProtection algorithmName="SHA-512" hashValue="OBXib10QFGtUbnThQKRvXtyj3wC54s2Ki+qysgOsosFSS96Rd8Icq9vJLWIV+vAoLzh0FmJ51vNDcrsV+y70XQ==" saltValue="3Nsrqtz+uUtfyZv79Tjgzw==" spinCount="100000" sheet="1" objects="1" scenarios="1"/>
  <mergeCells count="1">
    <mergeCell ref="C2:E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5c6ce4f-dfd0-4f54-9892-00ed5ab2c281" xsi:nil="true"/>
    <lcf76f155ced4ddcb4097134ff3c332f xmlns="ab3dfbf0-2213-4404-8723-3e2ef440c89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9937C96E0824F499E8B305E2D9023A6" ma:contentTypeVersion="11" ma:contentTypeDescription="Een nieuw document maken." ma:contentTypeScope="" ma:versionID="ab866bf19c9adf9e0d3142f0c01d6e7b">
  <xsd:schema xmlns:xsd="http://www.w3.org/2001/XMLSchema" xmlns:xs="http://www.w3.org/2001/XMLSchema" xmlns:p="http://schemas.microsoft.com/office/2006/metadata/properties" xmlns:ns2="ab3dfbf0-2213-4404-8723-3e2ef440c89e" xmlns:ns3="55c6ce4f-dfd0-4f54-9892-00ed5ab2c281" targetNamespace="http://schemas.microsoft.com/office/2006/metadata/properties" ma:root="true" ma:fieldsID="b6ca30c8ea9a06339f1685279cd75887" ns2:_="" ns3:_="">
    <xsd:import namespace="ab3dfbf0-2213-4404-8723-3e2ef440c89e"/>
    <xsd:import namespace="55c6ce4f-dfd0-4f54-9892-00ed5ab2c28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3dfbf0-2213-4404-8723-3e2ef440c8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bc12d8d-c97a-4a38-bef5-46718563464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5c6ce4f-dfd0-4f54-9892-00ed5ab2c28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89b6efda-6cbc-450f-ad3f-5bbeb2ad94d4}" ma:internalName="TaxCatchAll" ma:showField="CatchAllData" ma:web="55c6ce4f-dfd0-4f54-9892-00ed5ab2c2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A8B783-AA0A-4AF0-9847-11968223D3A2}">
  <ds:schemaRefs>
    <ds:schemaRef ds:uri="http://schemas.microsoft.com/sharepoint/v3/contenttype/forms"/>
  </ds:schemaRefs>
</ds:datastoreItem>
</file>

<file path=customXml/itemProps2.xml><?xml version="1.0" encoding="utf-8"?>
<ds:datastoreItem xmlns:ds="http://schemas.openxmlformats.org/officeDocument/2006/customXml" ds:itemID="{C416031C-F760-4170-8B5C-652F94972BB7}">
  <ds:schemaRefs>
    <ds:schemaRef ds:uri="http://purl.org/dc/terms/"/>
    <ds:schemaRef ds:uri="ab3dfbf0-2213-4404-8723-3e2ef440c89e"/>
    <ds:schemaRef ds:uri="http://purl.org/dc/dcmitype/"/>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http://schemas.microsoft.com/office/infopath/2007/PartnerControls"/>
    <ds:schemaRef ds:uri="55c6ce4f-dfd0-4f54-9892-00ed5ab2c281"/>
    <ds:schemaRef ds:uri="http://www.w3.org/XML/1998/namespace"/>
  </ds:schemaRefs>
</ds:datastoreItem>
</file>

<file path=customXml/itemProps3.xml><?xml version="1.0" encoding="utf-8"?>
<ds:datastoreItem xmlns:ds="http://schemas.openxmlformats.org/officeDocument/2006/customXml" ds:itemID="{6B5028B5-D89F-4940-B502-E5FE9F27B4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3dfbf0-2213-4404-8723-3e2ef440c89e"/>
    <ds:schemaRef ds:uri="55c6ce4f-dfd0-4f54-9892-00ed5ab2c2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Totale inschrijfprijs</vt:lpstr>
      <vt:lpstr>Modulair lockersysteem</vt:lpstr>
      <vt:lpstr>Software</vt:lpstr>
      <vt:lpstr>Dienstverlening</vt:lpstr>
      <vt:lpstr>Inruilprijzen</vt:lpstr>
      <vt:lpstr>Projectkorting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Koen Haast</dc:creator>
  <cp:lastModifiedBy>Koen Haast</cp:lastModifiedBy>
  <dcterms:created xsi:type="dcterms:W3CDTF">2021-12-08T16:25:15Z</dcterms:created>
  <dcterms:modified xsi:type="dcterms:W3CDTF">2023-04-21T07:35:14Z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0x010100E9937C96E0824F499E8B305E2D9023A6</vt:lpwstr>
  </property>
  <property fmtid="{D5CDD505-2E9C-101B-9397-08002B2CF9AE}" pid="3" name="MediaServiceImageTags">
    <vt:lpwstr/>
  </property>
</Properties>
</file>