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Y:\Inkoopprojecten\Infra &amp; Facilitair\2022-46 Simulatietool TEV2024\10. Productie inschrijvingsleidraad en bijlagen\"/>
    </mc:Choice>
  </mc:AlternateContent>
  <xr:revisionPtr revIDLastSave="0" documentId="13_ncr:1_{D1C1BBB3-4613-4BCA-9C76-B2B319E87432}" xr6:coauthVersionLast="45" xr6:coauthVersionMax="45" xr10:uidLastSave="{00000000-0000-0000-0000-000000000000}"/>
  <bookViews>
    <workbookView xWindow="-120" yWindow="-120" windowWidth="29040" windowHeight="15840" tabRatio="632" xr2:uid="{00000000-000D-0000-FFFF-FFFF00000000}"/>
  </bookViews>
  <sheets>
    <sheet name="1. Invulinstructie" sheetId="8" r:id="rId1"/>
    <sheet name="2. Prijzenblad" sheetId="7" r:id="rId2"/>
    <sheet name="3. Score onderdeel 1&amp;2" sheetId="1" r:id="rId3"/>
    <sheet name="4. Score onderdeel 3" sheetId="9" r:id="rId4"/>
    <sheet name="5. Score onderdeel 4"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5" i="7" l="1"/>
  <c r="D35" i="7" l="1"/>
  <c r="C7" i="10" l="1"/>
  <c r="C7" i="9"/>
  <c r="D11" i="7" l="1"/>
  <c r="D15" i="7"/>
  <c r="D78" i="7" l="1"/>
  <c r="D77" i="7"/>
  <c r="D76" i="7"/>
  <c r="D75" i="7"/>
  <c r="D74" i="7"/>
  <c r="D73" i="7"/>
  <c r="D72" i="7"/>
  <c r="D71" i="7"/>
  <c r="D67" i="7"/>
  <c r="D69" i="7" s="1"/>
  <c r="D21" i="7"/>
  <c r="D20" i="7"/>
  <c r="D19" i="7"/>
  <c r="D18" i="7"/>
  <c r="D17" i="7"/>
  <c r="D79" i="7" l="1"/>
  <c r="D80" i="7" s="1"/>
  <c r="C9" i="10" s="1"/>
  <c r="D36" i="7"/>
  <c r="D34" i="7"/>
  <c r="D37" i="7" s="1"/>
  <c r="D51" i="7"/>
  <c r="D52" i="7"/>
  <c r="D56" i="7"/>
  <c r="D57" i="7"/>
  <c r="D13" i="7"/>
  <c r="D16" i="7"/>
  <c r="D22" i="7"/>
  <c r="D58" i="7" l="1"/>
  <c r="D38" i="7"/>
  <c r="D23" i="7"/>
  <c r="D24" i="7" s="1"/>
  <c r="D53" i="7"/>
  <c r="D59" i="7" s="1"/>
  <c r="D41" i="7" l="1"/>
  <c r="C9" i="1" s="1"/>
  <c r="C9" i="9"/>
  <c r="D9" i="9" s="1"/>
  <c r="D9" i="10"/>
  <c r="C7" i="1"/>
  <c r="D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Fredo Schotanus</author>
  </authors>
  <commentList>
    <comment ref="B6" authorId="0" shapeId="0" xr:uid="{00000000-0006-0000-0000-000001000000}">
      <text>
        <r>
          <rPr>
            <sz val="9"/>
            <color indexed="81"/>
            <rFont val="Tahoma"/>
            <family val="2"/>
          </rPr>
          <t>Als een omslagpunt niet gewenst is, vul dan bijvoorbeeld dezelfde waarde in als staat in cellen C5 en D5.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Fredo Schotanus</author>
  </authors>
  <commentList>
    <comment ref="B6" authorId="0" shapeId="0" xr:uid="{62508683-E23E-476D-9CD5-3E2105F4896C}">
      <text>
        <r>
          <rPr>
            <sz val="9"/>
            <color indexed="81"/>
            <rFont val="Tahoma"/>
            <family val="2"/>
          </rPr>
          <t>Als een omslagpunt niet gewenst is, vul dan bijvoorbeeld dezelfde waarde in als staat in cellen C5 en D5.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Fredo Schotanus</author>
  </authors>
  <commentList>
    <comment ref="B6" authorId="0" shapeId="0" xr:uid="{F6213678-7316-4DD1-9A2E-C68CE06B562C}">
      <text>
        <r>
          <rPr>
            <sz val="9"/>
            <color indexed="81"/>
            <rFont val="Tahoma"/>
            <family val="2"/>
          </rPr>
          <t>Als een omslagpunt niet gewenst is, vul dan bijvoorbeeld dezelfde waarde in als staat in cellen C5 en D5.</t>
        </r>
      </text>
    </comment>
  </commentList>
</comments>
</file>

<file path=xl/sharedStrings.xml><?xml version="1.0" encoding="utf-8"?>
<sst xmlns="http://schemas.openxmlformats.org/spreadsheetml/2006/main" count="120" uniqueCount="76">
  <si>
    <t>Waarde</t>
  </si>
  <si>
    <t>Score</t>
  </si>
  <si>
    <t>Slechtste waarde / laagste score</t>
  </si>
  <si>
    <t>Beste waarde / hoogste score</t>
  </si>
  <si>
    <t>Lijnfunctie</t>
  </si>
  <si>
    <t>Omschrijving</t>
  </si>
  <si>
    <t xml:space="preserve">      Lijnfunctie (lineaire functie)</t>
  </si>
  <si>
    <t>Tussen twee punten geldt de volgende formule:</t>
  </si>
  <si>
    <t>= max. te behalen punten - (hoogste prijs - inschrijfprijs) / (hoogste prijs - laagste prijs) * (max. te behalen punten - min. te behalen punten)</t>
  </si>
  <si>
    <t>Score voor waarde van leverancier</t>
  </si>
  <si>
    <t xml:space="preserve">  </t>
  </si>
  <si>
    <t>b)	Uurtarief Consultant</t>
  </si>
  <si>
    <t>a)	Uurtarief Junior Consultant</t>
  </si>
  <si>
    <t>excl. BTW</t>
  </si>
  <si>
    <t>Totale kosten excl. BTW (TCO)</t>
  </si>
  <si>
    <t>Prijs/uur</t>
  </si>
  <si>
    <t>Prijsitem</t>
  </si>
  <si>
    <t>Subtotaalonderdeel 1.2:</t>
  </si>
  <si>
    <t>Subtotaal onderdeel 1.1:</t>
  </si>
  <si>
    <t>Toelichting: Gebruiksklaar opleveren van de SaaS-oplossing. Dit is inclusief installatie/ migratie/ implementatie en opleiding van de gebruikers.</t>
  </si>
  <si>
    <r>
      <t>1.1</t>
    </r>
    <r>
      <rPr>
        <sz val="7"/>
        <color theme="1"/>
        <rFont val="Times New Roman"/>
        <family val="1"/>
      </rPr>
      <t xml:space="preserve">        </t>
    </r>
    <r>
      <rPr>
        <sz val="9"/>
        <color theme="1"/>
        <rFont val="Corbel"/>
        <family val="2"/>
      </rPr>
      <t>Eenmalige Project- en Implementatiekosten</t>
    </r>
  </si>
  <si>
    <t>Onderdeel 1 Simulatietool &amp; implementatie</t>
  </si>
  <si>
    <t>Dienstverlening ten behoeve van simulatietool tractie energievoorziening</t>
  </si>
  <si>
    <t>Totale kosten, looptijd 180 maanden, excl. BTW (TCO)</t>
  </si>
  <si>
    <t>Uur</t>
  </si>
  <si>
    <t>Totaalprijs onderdeel 1 Simulatietool &amp; implementatie:</t>
  </si>
  <si>
    <t>Onderdeel 2 Onderhoud &amp; gebruik</t>
  </si>
  <si>
    <t>Totaalprijs onderdeel 2 Onderhoud en gebruik:</t>
  </si>
  <si>
    <t xml:space="preserve"> (incl. hosting) en advisering</t>
  </si>
  <si>
    <t>Toelichting: Dit betreft uren voor aanvullend uit te voeren implementatiewerkzaamheden zoals uitbreidingen van het systeem, te realiseren aanvullende koppelingen, aanpassingen in de GVB infrastructuur etc. Het gaat om integrale uurtarieven dus inclusief reisuren, reiskosten, parkeerkosten en eventuele andere kosten.</t>
  </si>
  <si>
    <t>Toelichting: Dit betreft uren voor uit te voeren simulaties en daarmee verbonden vraagstukken. Het gaat om integrale uurtarieven dus inclusief reisuren, reiskosten, parkeerkosten en eventuele andere kosten.</t>
  </si>
  <si>
    <r>
      <t>a)</t>
    </r>
    <r>
      <rPr>
        <sz val="7"/>
        <color theme="1"/>
        <rFont val="Times New Roman"/>
        <family val="1"/>
      </rPr>
      <t> </t>
    </r>
  </si>
  <si>
    <t xml:space="preserve">b) </t>
  </si>
  <si>
    <t xml:space="preserve">c) </t>
  </si>
  <si>
    <t xml:space="preserve">d) </t>
  </si>
  <si>
    <t xml:space="preserve">e) </t>
  </si>
  <si>
    <t xml:space="preserve">f) </t>
  </si>
  <si>
    <t>g)</t>
  </si>
  <si>
    <t xml:space="preserve">h) </t>
  </si>
  <si>
    <r>
      <t>Toelichting:</t>
    </r>
    <r>
      <rPr>
        <sz val="9"/>
        <color theme="1"/>
        <rFont val="Corbel"/>
        <family val="2"/>
      </rPr>
      <t xml:space="preserve"> Deze kosten zijn incl. support, hostingskosten en instructie gebruikers</t>
    </r>
  </si>
  <si>
    <t>1.2 Eventuele extra kosten van wensen uit het PvE. Vul hieronder de wensen in waar met deze inschrijving aan voldaat wordt:</t>
  </si>
  <si>
    <t>Subtotaal onderdeel 3.1:</t>
  </si>
  <si>
    <t>Prijs / eenmalig</t>
  </si>
  <si>
    <t>Eenmalig</t>
  </si>
  <si>
    <t>Subtotaalonderdeel 2.1:</t>
  </si>
  <si>
    <t>Onderdeel 3 Uurtarieven ondersteuning en advies</t>
  </si>
  <si>
    <t>Subtotaalonderdeel 3.2:</t>
  </si>
  <si>
    <t>Onderdeel 4 "OPTIE" uitbreiding tram-areaal</t>
  </si>
  <si>
    <t>Subtotaal onderdeel 4.1:</t>
  </si>
  <si>
    <t>Subtotaalonderdeel 4.2:</t>
  </si>
  <si>
    <t>Prijs/eenmalig</t>
  </si>
  <si>
    <r>
      <t>2.1</t>
    </r>
    <r>
      <rPr>
        <sz val="7"/>
        <color theme="1"/>
        <rFont val="Times New Roman"/>
        <family val="1"/>
      </rPr>
      <t xml:space="preserve">        </t>
    </r>
    <r>
      <rPr>
        <sz val="9"/>
        <color theme="1"/>
        <rFont val="Corbel"/>
        <family val="2"/>
      </rPr>
      <t>Structurele kosten SaaS-oplossing</t>
    </r>
  </si>
  <si>
    <r>
      <t>3.1</t>
    </r>
    <r>
      <rPr>
        <sz val="7"/>
        <color theme="1"/>
        <rFont val="Times New Roman"/>
        <family val="1"/>
      </rPr>
      <t xml:space="preserve">        </t>
    </r>
    <r>
      <rPr>
        <sz val="9"/>
        <color theme="1"/>
        <rFont val="Corbel"/>
        <family val="2"/>
      </rPr>
      <t>Uren aanvullende implementatiekosten</t>
    </r>
  </si>
  <si>
    <r>
      <t>3.2</t>
    </r>
    <r>
      <rPr>
        <sz val="7"/>
        <color theme="1"/>
        <rFont val="Times New Roman"/>
        <family val="1"/>
      </rPr>
      <t xml:space="preserve">        </t>
    </r>
    <r>
      <rPr>
        <sz val="9"/>
        <color theme="1"/>
        <rFont val="Corbel"/>
        <family val="2"/>
      </rPr>
      <t>Uren uit te voeren simulaties</t>
    </r>
  </si>
  <si>
    <r>
      <t>4.1</t>
    </r>
    <r>
      <rPr>
        <sz val="7"/>
        <color theme="1"/>
        <rFont val="Times New Roman"/>
        <family val="1"/>
      </rPr>
      <t xml:space="preserve">        </t>
    </r>
    <r>
      <rPr>
        <sz val="9"/>
        <color theme="1"/>
        <rFont val="Corbel"/>
        <family val="2"/>
      </rPr>
      <t>Eenmalige Project- en Implementatiekosten</t>
    </r>
  </si>
  <si>
    <t>4.2 Eventuele extra kosten van wensen uit het PvE. Vul hieronder de wensen in waar met deze inschrijving aan voldaat wordt:</t>
  </si>
  <si>
    <t>Subtotaal onderdeel 1 &amp; 2</t>
  </si>
  <si>
    <t>Totaalprijs Onderdeel 3 Uurtarieven ondersteuning en advies:</t>
  </si>
  <si>
    <t>Totaalprijs onderdeel 4 "OPTIE" uitbreiding tram-areaal</t>
  </si>
  <si>
    <t>Bijlage 9 Prijzenblad</t>
  </si>
  <si>
    <t xml:space="preserve">Opdrachtnemer dient ten behoeve van deze aanbesteding het volledige Prijzenblad in te vullen. Opdrachtnemer dient uitsluitend gebruik te maken van dit model. Opdrachtnemer mag geen wijzigingen aanbrengen in het model, zoals het toevoegen/verwijderen van regels. Het aanbrengen van wijzigingen of het doen van aanvullingen in de prijzenbladen leidt tot ongeldigverklaring van uw inschrijving en derhalve tot uitsluiting;
</t>
  </si>
  <si>
    <t>Tabblad 1. Invulinstructie</t>
  </si>
  <si>
    <t>Omslagpunt</t>
  </si>
  <si>
    <r>
      <rPr>
        <b/>
        <sz val="11"/>
        <color theme="1"/>
        <rFont val="PT Sa"/>
      </rPr>
      <t>Tabblad 3, 4 en 5: Score onderdeel 1 t/m 4</t>
    </r>
    <r>
      <rPr>
        <sz val="11"/>
        <color theme="1"/>
        <rFont val="PT Sa"/>
      </rPr>
      <t xml:space="preserve">
</t>
    </r>
    <r>
      <rPr>
        <sz val="10"/>
        <color theme="1"/>
        <rFont val="PT Sa"/>
      </rPr>
      <t>I</t>
    </r>
    <r>
      <rPr>
        <sz val="9"/>
        <color theme="1"/>
        <rFont val="PT Sa"/>
      </rPr>
      <t>n deze tabbladen worden de kosten uit het prijzenblad automatisch overgenomen uit de kolom 'totaalprijs'. Onder de kolom met slechtste waarde, omslagpunt en beste waarde staat het totaalbedrag van het desbetreffende onderdeel/onderdelen uit het prijzenblad. Achter dit bedrag staat vermeld hoeveel punten behaald worden met dit bedrag.</t>
    </r>
  </si>
  <si>
    <r>
      <rPr>
        <b/>
        <sz val="11"/>
        <color theme="1"/>
        <rFont val="PT Sans"/>
      </rPr>
      <t>Tabblad 2: Prijzenblad</t>
    </r>
    <r>
      <rPr>
        <b/>
        <sz val="10"/>
        <color theme="1"/>
        <rFont val="PT Sans"/>
      </rPr>
      <t xml:space="preserve">
</t>
    </r>
    <r>
      <rPr>
        <sz val="10"/>
        <color theme="1"/>
        <rFont val="PT Sans"/>
      </rPr>
      <t>In dit tabblad worden de kosten voor alle onderdelen opgegeven, rekening houdend met de eisen zoals opgegeven in de aanbestedingsdocumentatie. Daarbij gelden de volgende instructies: 
- Inschrijver dient uitsluitend de geel gekleurde cellen te voorzien van de gevraagde informatie;
- Inschrijvers dienen alle gevraagde prijzen volledig in te vullen met gebruikmaking van het prijzenblad;
- De opgegeven prijzen dienen op maximaal twee cijfers achter de komma worden afgerond;
- Het verkeerd interpreteren van het prijzenblad komt voor verantwoordelijkheid van de Inschrijver.
- Vragen omtrent dit prijzenblad kunnen gesteld worden, conform de mogelijkheden die staan beschreven in de Aanbestedingsleidraad;
- Het indienen van prijzen welke niet voldoen aan de gestelde eisen in paragraaf 5.3.1 van de aanbestedingsleidraad zoals negatieve prijzen, nul prijzen en niet te verantwoorden prijzen is niet toegestaan op straffe van uitsluiting;
- De prijzen dienen alle kosten te bevatten die nodig zijn voor het uitvoeren van de werkzaamheden, inclusief overhead, uitvoeringskosten, reiskosten, algemene kosten, winst en risico, afschrijvingskosten en dergelijke. Kosten welke niet in de template zijn opgenomen kunnen niet bij GVB in rekening worden gebracht;
- De prijsopgave dient in Euro’s en exclusief BTW te geschieden;- Het prijzenblad gaat uit van een berekening van de prijzen over de maximale looptijd van de Overeenkomst (TCO-berekening), te weten 180 maanden.
- De som van de subtotalen (exclusief optie) vormt de TCO = Inschrijfprijs.
Het prijzenblad dient rechtsgeldig ondertekend te worden door een daartoe bevoegd persoon en dient te worden bijgevoegd bij de Inschrijving.</t>
    </r>
  </si>
  <si>
    <t>Jaar</t>
  </si>
  <si>
    <t>Prijs/jaar</t>
  </si>
  <si>
    <t>b) Extra licentie bij niet  gelijktijdige gebruiker</t>
  </si>
  <si>
    <t>c) Onderhoudskosten conform PvE</t>
  </si>
  <si>
    <t>a) Extra licentie bij gelijktijdige gebruiker</t>
  </si>
  <si>
    <t>Totaalprijs alle onderdelen</t>
  </si>
  <si>
    <t>Datum:</t>
  </si>
  <si>
    <t>Handtekening rechtsgeldig vertegenwoordiger:</t>
  </si>
  <si>
    <t>Naam:</t>
  </si>
  <si>
    <t>Functie:</t>
  </si>
  <si>
    <t>Organisatie: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</si>
</sst>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164" formatCode="_(* #,##0.00_);_(* \(#,##0.00\);_(* &quot;-&quot;??_);_(@_)"/>
    <numFmt numFmtId="165" formatCode="0.0%"/>
    <numFmt numFmtId="166" formatCode="_-* #,##0.00_-;_-* #,##0.00\-;_-* &quot;-&quot;??_-;_-@_-"/>
    <numFmt numFmtId="167" formatCode="_-&quot;€&quot;\ * #,##0.00_-;_-&quot;€&quot;\ * #,##0.00\-;_-&quot;€&quot;\ * &quot;-&quot;??_-;_-@_-"/>
    <numFmt numFmtId="168" formatCode="_-* #,##0_-;_-* #,##0\-;_-* &quot;-&quot;??_-;_-@_-"/>
    <numFmt numFmtId="169" formatCode="0.0"/>
    <numFmt numFmtId="170" formatCode="0_ ;[Red]\-0\ "/>
    <numFmt numFmtId="171" formatCode="&quot;€&quot;\ #,##0.00"/>
    <numFmt numFmtId="174" formatCode="_ &quot;€&quot;\ * #,##0.00_ ;_ &quot;€&quot;\ * \-#,##0.00_ ;_ &quot;€&quot;\ * &quot;-&quot;??_ ;_ @_ "/>
    <numFmt numFmtId="175" formatCode="_ * #,##0.00_ ;_ * \-#,##0.00_ ;_ * &quot;-&quot;??_ ;_ @_ "/>
    <numFmt numFmtId="176" formatCode="_(&quot;$&quot;* #,##0.00_);_(&quot;$&quot;* \(#,##0.00\);_(&quot;$&quot;* &quot;-&quot;??_);_(@_)"/>
    <numFmt numFmtId="177" formatCode="_-&quot;£&quot;* #,##0.00_-;\-&quot;£&quot;* #,##0.00_-;_-&quot;£&quot;* &quot;-&quot;??_-;_-@_-"/>
    <numFmt numFmtId="178" formatCode="_-* #,##0.00_-;\-* #,##0.00_-;_-* &quot;-&quot;??_-;_-@_-"/>
    <numFmt numFmtId="179" formatCode="###0_);[Red]\(###0\)"/>
    <numFmt numFmtId="180" formatCode="General_)"/>
    <numFmt numFmtId="181" formatCode="_[dd/mm/yy_]"/>
    <numFmt numFmtId="182" formatCode="_-* #,##0_ _F_-;\-* #,##0_ _F_-;_-* &quot;-&quot;_ _F_-;_-@_-"/>
    <numFmt numFmtId="183" formatCode="_-* #,##0.00_ _F_-;\-* #,##0.00_ _F_-;_-* &quot;-&quot;??_ _F_-;_-@_-"/>
    <numFmt numFmtId="184" formatCode="_-* #,##0&quot; F&quot;_-;\-* #,##0&quot; F&quot;_-;_-* &quot;-&quot;&quot; F&quot;_-;_-@_-"/>
    <numFmt numFmtId="185" formatCode="_-* #,##0.00&quot; F&quot;_-;\-* #,##0.00&quot; F&quot;_-;_-* &quot;-&quot;??&quot; F&quot;_-;_-@_-"/>
    <numFmt numFmtId="186" formatCode="0.00_)"/>
    <numFmt numFmtId="187" formatCode="#,##0&quot;£&quot;_);[Red]\(#,##0&quot;£&quot;\)"/>
    <numFmt numFmtId="188" formatCode="_[#,##0_]&quot;m²&quot;;_[\-#,##0_]&quot;m²&quot;;_[0_];_[@_]&quot;m2&quot;"/>
  </numFmts>
  <fonts count="62">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name val="Arial"/>
      <family val="2"/>
    </font>
    <font>
      <sz val="11"/>
      <color rgb="FF006100"/>
      <name val="Calibri"/>
      <family val="2"/>
      <scheme val="minor"/>
    </font>
    <font>
      <sz val="11"/>
      <color rgb="FF9C0006"/>
      <name val="Calibri"/>
      <family val="2"/>
      <scheme val="minor"/>
    </font>
    <font>
      <sz val="11"/>
      <color rgb="FF3F3F76"/>
      <name val="Calibri"/>
      <family val="2"/>
      <scheme val="minor"/>
    </font>
    <font>
      <sz val="11"/>
      <color theme="0"/>
      <name val="Calibri"/>
      <family val="2"/>
      <scheme val="minor"/>
    </font>
    <font>
      <sz val="11"/>
      <name val="Calibri"/>
      <family val="2"/>
      <scheme val="minor"/>
    </font>
    <font>
      <b/>
      <sz val="11"/>
      <name val="Calibri"/>
      <family val="2"/>
      <scheme val="minor"/>
    </font>
    <font>
      <sz val="11"/>
      <color indexed="22"/>
      <name val="Calibri"/>
      <family val="2"/>
      <scheme val="minor"/>
    </font>
    <font>
      <sz val="11"/>
      <color indexed="9"/>
      <name val="Calibri"/>
      <family val="2"/>
      <scheme val="minor"/>
    </font>
    <font>
      <sz val="9"/>
      <color indexed="81"/>
      <name val="Tahoma"/>
      <family val="2"/>
    </font>
    <font>
      <sz val="11"/>
      <color rgb="FFCC9900"/>
      <name val="Calibri"/>
      <family val="2"/>
      <scheme val="minor"/>
    </font>
    <font>
      <i/>
      <sz val="11"/>
      <name val="Calibri"/>
      <family val="2"/>
      <scheme val="minor"/>
    </font>
    <font>
      <b/>
      <sz val="11"/>
      <color rgb="FF3F3F76"/>
      <name val="Calibri"/>
      <family val="2"/>
      <scheme val="minor"/>
    </font>
    <font>
      <sz val="11"/>
      <color rgb="FFFF0000"/>
      <name val="Calibri"/>
      <family val="2"/>
      <scheme val="minor"/>
    </font>
    <font>
      <b/>
      <sz val="10"/>
      <color theme="1"/>
      <name val="Arial"/>
      <family val="2"/>
    </font>
    <font>
      <b/>
      <sz val="12"/>
      <color theme="1"/>
      <name val="Arial"/>
      <family val="2"/>
    </font>
    <font>
      <sz val="12"/>
      <color theme="1"/>
      <name val="Arial"/>
      <family val="2"/>
    </font>
    <font>
      <sz val="9"/>
      <color theme="1"/>
      <name val="Corbel"/>
      <family val="2"/>
    </font>
    <font>
      <sz val="7"/>
      <color theme="1"/>
      <name val="Times New Roman"/>
      <family val="1"/>
    </font>
    <font>
      <b/>
      <sz val="11"/>
      <color theme="1"/>
      <name val="Arial"/>
      <family val="2"/>
    </font>
    <font>
      <u/>
      <sz val="9"/>
      <color theme="1"/>
      <name val="Corbel"/>
      <family val="2"/>
    </font>
    <font>
      <b/>
      <sz val="14"/>
      <color theme="1"/>
      <name val="Arial"/>
      <family val="2"/>
    </font>
    <font>
      <sz val="10"/>
      <color theme="1"/>
      <name val="Wingdings"/>
      <charset val="2"/>
    </font>
    <font>
      <sz val="10"/>
      <color theme="1"/>
      <name val="Courier New"/>
      <family val="3"/>
    </font>
    <font>
      <sz val="10"/>
      <color theme="1"/>
      <name val="Symbol"/>
      <family val="1"/>
      <charset val="2"/>
    </font>
    <font>
      <u/>
      <sz val="10"/>
      <color theme="1"/>
      <name val="Arial"/>
      <family val="2"/>
    </font>
    <font>
      <b/>
      <sz val="11"/>
      <color theme="0"/>
      <name val="PT Sans"/>
    </font>
    <font>
      <sz val="10"/>
      <color theme="1"/>
      <name val="PT Sans"/>
    </font>
    <font>
      <b/>
      <sz val="10"/>
      <color theme="1"/>
      <name val="PT Sans"/>
    </font>
    <font>
      <b/>
      <sz val="11"/>
      <color theme="1"/>
      <name val="PT Sans"/>
    </font>
    <font>
      <sz val="11"/>
      <color theme="1"/>
      <name val="PT Sa"/>
    </font>
    <font>
      <b/>
      <sz val="11"/>
      <color theme="1"/>
      <name val="PT Sa"/>
    </font>
    <font>
      <sz val="10"/>
      <color theme="1"/>
      <name val="PT Sa"/>
    </font>
    <font>
      <sz val="9"/>
      <color theme="1"/>
      <name val="PT Sa"/>
    </font>
    <font>
      <b/>
      <sz val="10"/>
      <color theme="1"/>
      <name val="PT Sa"/>
    </font>
    <font>
      <sz val="10"/>
      <color rgb="FFFF0000"/>
      <name val="Arial"/>
      <family val="2"/>
    </font>
    <font>
      <sz val="9"/>
      <name val="Corbel"/>
      <family val="2"/>
    </font>
    <font>
      <sz val="10"/>
      <name val="Calibri"/>
      <family val="2"/>
      <scheme val="minor"/>
    </font>
    <font>
      <sz val="10"/>
      <name val="MS Sans Serif"/>
      <family val="2"/>
    </font>
    <font>
      <sz val="11"/>
      <name val="Arial"/>
      <family val="2"/>
    </font>
    <font>
      <b/>
      <sz val="12"/>
      <name val="Arial"/>
      <family val="2"/>
    </font>
    <font>
      <sz val="11"/>
      <color indexed="8"/>
      <name val="Calibri"/>
      <family val="2"/>
    </font>
    <font>
      <sz val="10"/>
      <name val="MS Serif"/>
      <family val="1"/>
    </font>
    <font>
      <sz val="8"/>
      <name val="Arial"/>
      <family val="2"/>
    </font>
    <font>
      <sz val="10"/>
      <color indexed="16"/>
      <name val="MS Serif"/>
      <family val="1"/>
    </font>
    <font>
      <u/>
      <sz val="10"/>
      <color theme="10"/>
      <name val="Arial"/>
      <family val="2"/>
    </font>
    <font>
      <sz val="10"/>
      <name val="Times New Roman"/>
      <family val="1"/>
    </font>
    <font>
      <sz val="10"/>
      <name val="Geneva"/>
    </font>
    <font>
      <b/>
      <i/>
      <sz val="16"/>
      <name val="Helv"/>
    </font>
    <font>
      <sz val="12"/>
      <name val="Times New Roman"/>
      <family val="1"/>
    </font>
    <font>
      <sz val="12"/>
      <name val="新細明體"/>
      <family val="1"/>
      <charset val="136"/>
    </font>
    <font>
      <sz val="10"/>
      <name val="Helv"/>
    </font>
    <font>
      <sz val="12"/>
      <name val="Helv"/>
    </font>
    <font>
      <b/>
      <sz val="8"/>
      <color indexed="8"/>
      <name val="Helv"/>
    </font>
    <font>
      <sz val="10"/>
      <color indexed="8"/>
      <name val="Arial"/>
      <family val="2"/>
    </font>
    <font>
      <sz val="10"/>
      <color rgb="FF000000"/>
      <name val="Times New Roman"/>
      <family val="1"/>
    </font>
  </fonts>
  <fills count="1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3"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rgb="FF7F7F7F"/>
        <bgColor rgb="FF7F7F7F"/>
      </patternFill>
    </fill>
    <fill>
      <patternFill patternType="solid">
        <fgColor theme="0" tint="-4.9989318521683403E-2"/>
        <bgColor indexed="64"/>
      </patternFill>
    </fill>
    <fill>
      <patternFill patternType="solid">
        <fgColor indexed="22"/>
        <bgColor indexed="64"/>
      </patternFill>
    </fill>
    <fill>
      <patternFill patternType="solid">
        <fgColor indexed="26"/>
        <bgColor indexed="64"/>
      </patternFill>
    </fill>
  </fills>
  <borders count="45">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style="thin">
        <color theme="4"/>
      </left>
      <right/>
      <top style="thin">
        <color theme="4"/>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style="thin">
        <color theme="4"/>
      </left>
      <right/>
      <top style="thin">
        <color rgb="FFB2B2B2"/>
      </top>
      <bottom style="thin">
        <color rgb="FFB2B2B2"/>
      </bottom>
      <diagonal/>
    </border>
    <border>
      <left/>
      <right/>
      <top style="thin">
        <color theme="4"/>
      </top>
      <bottom/>
      <diagonal/>
    </border>
    <border>
      <left/>
      <right style="thin">
        <color theme="4"/>
      </right>
      <top style="thin">
        <color theme="4"/>
      </top>
      <bottom/>
      <diagonal/>
    </border>
    <border>
      <left style="medium">
        <color theme="3" tint="0.39997558519241921"/>
      </left>
      <right style="thin">
        <color rgb="FF7F7F7F"/>
      </right>
      <top style="medium">
        <color theme="3" tint="0.39997558519241921"/>
      </top>
      <bottom style="thin">
        <color rgb="FF7F7F7F"/>
      </bottom>
      <diagonal/>
    </border>
    <border>
      <left style="thin">
        <color rgb="FF7F7F7F"/>
      </left>
      <right style="medium">
        <color theme="3" tint="0.39997558519241921"/>
      </right>
      <top style="medium">
        <color theme="3" tint="0.39997558519241921"/>
      </top>
      <bottom style="thin">
        <color rgb="FF7F7F7F"/>
      </bottom>
      <diagonal/>
    </border>
    <border>
      <left style="medium">
        <color theme="3" tint="0.39997558519241921"/>
      </left>
      <right style="thin">
        <color rgb="FF7F7F7F"/>
      </right>
      <top style="thin">
        <color rgb="FF7F7F7F"/>
      </top>
      <bottom style="thin">
        <color rgb="FF7F7F7F"/>
      </bottom>
      <diagonal/>
    </border>
    <border>
      <left style="thin">
        <color rgb="FF7F7F7F"/>
      </left>
      <right style="medium">
        <color theme="3" tint="0.39997558519241921"/>
      </right>
      <top style="thin">
        <color rgb="FF7F7F7F"/>
      </top>
      <bottom style="thin">
        <color rgb="FF7F7F7F"/>
      </bottom>
      <diagonal/>
    </border>
    <border>
      <left style="medium">
        <color theme="3" tint="0.39997558519241921"/>
      </left>
      <right style="thin">
        <color rgb="FF7F7F7F"/>
      </right>
      <top style="thin">
        <color rgb="FF7F7F7F"/>
      </top>
      <bottom style="medium">
        <color theme="3" tint="0.39997558519241921"/>
      </bottom>
      <diagonal/>
    </border>
    <border>
      <left style="thin">
        <color rgb="FF7F7F7F"/>
      </left>
      <right style="medium">
        <color theme="3" tint="0.39997558519241921"/>
      </right>
      <top style="thin">
        <color rgb="FF7F7F7F"/>
      </top>
      <bottom style="medium">
        <color theme="3" tint="0.3999755851924192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style="thin">
        <color rgb="FF586574"/>
      </top>
      <bottom/>
      <diagonal/>
    </border>
    <border>
      <left/>
      <right/>
      <top style="thin">
        <color rgb="FF586574"/>
      </top>
      <bottom/>
      <diagonal/>
    </border>
    <border>
      <left/>
      <right style="thin">
        <color rgb="FF586574"/>
      </right>
      <top style="thin">
        <color rgb="FF586574"/>
      </top>
      <bottom/>
      <diagonal/>
    </border>
    <border>
      <left style="thin">
        <color rgb="FF586574"/>
      </left>
      <right style="thin">
        <color rgb="FF586574"/>
      </right>
      <top style="thin">
        <color rgb="FF586574"/>
      </top>
      <bottom style="thin">
        <color rgb="FF586574"/>
      </bottom>
      <diagonal/>
    </border>
    <border>
      <left/>
      <right/>
      <top style="medium">
        <color indexed="64"/>
      </top>
      <bottom style="medium">
        <color indexed="64"/>
      </bottom>
      <diagonal/>
    </border>
    <border>
      <left/>
      <right/>
      <top style="double">
        <color indexed="64"/>
      </top>
      <bottom/>
      <diagonal/>
    </border>
  </borders>
  <cellStyleXfs count="86">
    <xf numFmtId="0" fontId="0" fillId="0" borderId="0"/>
    <xf numFmtId="164" fontId="5" fillId="0" borderId="0" applyFont="0" applyFill="0" applyBorder="0" applyAlignment="0" applyProtection="0"/>
    <xf numFmtId="167" fontId="6" fillId="0" borderId="0" applyFont="0" applyFill="0" applyBorder="0" applyAlignment="0" applyProtection="0"/>
    <xf numFmtId="0" fontId="7" fillId="4" borderId="0" applyNumberFormat="0" applyBorder="0" applyAlignment="0" applyProtection="0"/>
    <xf numFmtId="0" fontId="8" fillId="5" borderId="0" applyNumberFormat="0" applyBorder="0" applyAlignment="0" applyProtection="0"/>
    <xf numFmtId="0" fontId="9" fillId="6" borderId="1" applyNumberFormat="0" applyAlignment="0" applyProtection="0"/>
    <xf numFmtId="0" fontId="5" fillId="7" borderId="2" applyNumberFormat="0" applyFont="0" applyAlignment="0" applyProtection="0"/>
    <xf numFmtId="0" fontId="10" fillId="8" borderId="0" applyNumberFormat="0" applyBorder="0" applyAlignment="0" applyProtection="0"/>
    <xf numFmtId="0" fontId="5" fillId="9" borderId="0" applyNumberFormat="0" applyBorder="0" applyAlignment="0" applyProtection="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7" borderId="2" applyNumberFormat="0" applyFont="0" applyAlignment="0" applyProtection="0"/>
    <xf numFmtId="0" fontId="6" fillId="0" borderId="0"/>
    <xf numFmtId="0" fontId="4" fillId="0" borderId="0"/>
    <xf numFmtId="174" fontId="5" fillId="0" borderId="0" applyFont="0" applyFill="0" applyBorder="0" applyAlignment="0" applyProtection="0"/>
    <xf numFmtId="0" fontId="6" fillId="0" borderId="0"/>
    <xf numFmtId="0" fontId="5" fillId="0" borderId="0"/>
    <xf numFmtId="0" fontId="44" fillId="0" borderId="0"/>
    <xf numFmtId="0" fontId="6" fillId="0" borderId="0"/>
    <xf numFmtId="166" fontId="44" fillId="0" borderId="0" applyFont="0" applyFill="0" applyBorder="0" applyAlignment="0" applyProtection="0"/>
    <xf numFmtId="0" fontId="1" fillId="0" borderId="0"/>
    <xf numFmtId="0" fontId="6" fillId="0" borderId="0"/>
    <xf numFmtId="166" fontId="6" fillId="0" borderId="0" applyFont="0" applyFill="0" applyBorder="0" applyAlignment="0" applyProtection="0"/>
    <xf numFmtId="178" fontId="5" fillId="0" borderId="0" applyFont="0" applyFill="0" applyBorder="0" applyAlignment="0" applyProtection="0"/>
    <xf numFmtId="179" fontId="6" fillId="0" borderId="0" applyFill="0" applyBorder="0" applyAlignment="0"/>
    <xf numFmtId="180" fontId="6" fillId="0" borderId="0"/>
    <xf numFmtId="180" fontId="6" fillId="0" borderId="0"/>
    <xf numFmtId="180" fontId="6" fillId="0" borderId="0"/>
    <xf numFmtId="180" fontId="6" fillId="0" borderId="0"/>
    <xf numFmtId="180" fontId="6" fillId="0" borderId="0"/>
    <xf numFmtId="180" fontId="6" fillId="0" borderId="0"/>
    <xf numFmtId="180" fontId="6" fillId="0" borderId="0"/>
    <xf numFmtId="180" fontId="6" fillId="0" borderId="0"/>
    <xf numFmtId="178" fontId="47" fillId="0" borderId="0" applyFont="0" applyFill="0" applyBorder="0" applyAlignment="0" applyProtection="0"/>
    <xf numFmtId="175" fontId="6" fillId="0" borderId="0" applyFont="0" applyFill="0" applyBorder="0" applyAlignment="0" applyProtection="0"/>
    <xf numFmtId="178" fontId="6" fillId="0" borderId="0" applyFont="0" applyFill="0" applyBorder="0" applyAlignment="0" applyProtection="0"/>
    <xf numFmtId="175" fontId="5" fillId="0" borderId="0" applyFont="0" applyFill="0" applyBorder="0" applyAlignment="0" applyProtection="0"/>
    <xf numFmtId="175" fontId="6" fillId="0" borderId="0" applyFont="0" applyFill="0" applyBorder="0" applyAlignment="0" applyProtection="0"/>
    <xf numFmtId="0" fontId="48" fillId="0" borderId="0" applyNumberFormat="0" applyAlignment="0">
      <alignment horizontal="left"/>
    </xf>
    <xf numFmtId="177"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81" fontId="49" fillId="0" borderId="0" applyFont="0" applyFill="0" applyBorder="0" applyAlignment="0" applyProtection="0"/>
    <xf numFmtId="0" fontId="50" fillId="0" borderId="0" applyNumberFormat="0" applyAlignment="0">
      <alignment horizontal="left"/>
    </xf>
    <xf numFmtId="38" fontId="49" fillId="15" borderId="0" applyNumberFormat="0" applyBorder="0" applyAlignment="0" applyProtection="0"/>
    <xf numFmtId="0" fontId="46" fillId="0" borderId="43" applyNumberFormat="0" applyAlignment="0" applyProtection="0">
      <alignment horizontal="left" vertical="center"/>
    </xf>
    <xf numFmtId="0" fontId="46" fillId="0" borderId="20">
      <alignment horizontal="left" vertical="center"/>
    </xf>
    <xf numFmtId="0" fontId="51" fillId="0" borderId="0" applyNumberFormat="0" applyFill="0" applyBorder="0" applyAlignment="0" applyProtection="0">
      <alignment vertical="top"/>
      <protection locked="0"/>
    </xf>
    <xf numFmtId="10" fontId="49" fillId="16" borderId="19" applyNumberFormat="0" applyBorder="0" applyAlignment="0" applyProtection="0"/>
    <xf numFmtId="175" fontId="45" fillId="0" borderId="0"/>
    <xf numFmtId="0" fontId="52" fillId="0" borderId="0" applyNumberFormat="0" applyFont="0" applyFill="0" applyBorder="0" applyProtection="0">
      <alignment horizontal="left" vertical="center"/>
    </xf>
    <xf numFmtId="182" fontId="53" fillId="0" borderId="0" applyFont="0" applyFill="0" applyBorder="0" applyAlignment="0" applyProtection="0"/>
    <xf numFmtId="183" fontId="53" fillId="0" borderId="0" applyFont="0" applyFill="0" applyBorder="0" applyAlignment="0" applyProtection="0"/>
    <xf numFmtId="184" fontId="53" fillId="0" borderId="0" applyFont="0" applyFill="0" applyBorder="0" applyAlignment="0" applyProtection="0"/>
    <xf numFmtId="185" fontId="53" fillId="0" borderId="0" applyFont="0" applyFill="0" applyBorder="0" applyAlignment="0" applyProtection="0"/>
    <xf numFmtId="186" fontId="54" fillId="0" borderId="0"/>
    <xf numFmtId="0" fontId="6" fillId="0" borderId="0"/>
    <xf numFmtId="0" fontId="6" fillId="0" borderId="0"/>
    <xf numFmtId="0" fontId="5" fillId="0" borderId="0"/>
    <xf numFmtId="0" fontId="55" fillId="0" borderId="0"/>
    <xf numFmtId="0" fontId="5" fillId="0" borderId="0"/>
    <xf numFmtId="0" fontId="56" fillId="0" borderId="0">
      <alignment vertical="center"/>
    </xf>
    <xf numFmtId="0" fontId="56" fillId="0" borderId="0">
      <alignment vertical="center"/>
    </xf>
    <xf numFmtId="0" fontId="5" fillId="0" borderId="0"/>
    <xf numFmtId="0" fontId="6" fillId="0" borderId="0"/>
    <xf numFmtId="0" fontId="6" fillId="0" borderId="0"/>
    <xf numFmtId="10"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187" fontId="6" fillId="0" borderId="0" applyNumberFormat="0" applyFill="0" applyBorder="0" applyAlignment="0" applyProtection="0">
      <alignment horizontal="left"/>
    </xf>
    <xf numFmtId="188" fontId="49" fillId="0" borderId="0"/>
    <xf numFmtId="0" fontId="58" fillId="0" borderId="0" applyNumberFormat="0" applyBorder="0" applyAlignment="0"/>
    <xf numFmtId="0" fontId="57" fillId="0" borderId="44" applyNumberFormat="0" applyFill="0" applyBorder="0" applyAlignment="0"/>
    <xf numFmtId="40" fontId="59" fillId="0" borderId="0" applyBorder="0">
      <alignment horizontal="right"/>
    </xf>
    <xf numFmtId="0" fontId="53" fillId="0" borderId="0" applyNumberFormat="0" applyFont="0" applyFill="0" applyBorder="0" applyProtection="0">
      <alignment horizontal="center" vertical="center" wrapText="1"/>
    </xf>
    <xf numFmtId="0" fontId="6" fillId="0" borderId="0"/>
    <xf numFmtId="174" fontId="5" fillId="0" borderId="0" applyFont="0" applyFill="0" applyBorder="0" applyAlignment="0" applyProtection="0"/>
    <xf numFmtId="166" fontId="6" fillId="0" borderId="0" applyFont="0" applyFill="0" applyBorder="0" applyAlignment="0" applyProtection="0"/>
    <xf numFmtId="175" fontId="5" fillId="0" borderId="0" applyFont="0" applyFill="0" applyBorder="0" applyAlignment="0" applyProtection="0"/>
    <xf numFmtId="0" fontId="60" fillId="0" borderId="0"/>
    <xf numFmtId="0" fontId="5" fillId="0" borderId="0"/>
    <xf numFmtId="0" fontId="6" fillId="0" borderId="0"/>
    <xf numFmtId="166" fontId="6" fillId="0" borderId="0" applyFont="0" applyFill="0" applyBorder="0" applyAlignment="0" applyProtection="0"/>
    <xf numFmtId="0" fontId="61" fillId="0" borderId="0"/>
    <xf numFmtId="0" fontId="1" fillId="0" borderId="0"/>
  </cellStyleXfs>
  <cellXfs count="140">
    <xf numFmtId="0" fontId="0" fillId="0" borderId="0" xfId="0"/>
    <xf numFmtId="168" fontId="0" fillId="2" borderId="0" xfId="1" applyNumberFormat="1" applyFont="1" applyFill="1" applyBorder="1"/>
    <xf numFmtId="0" fontId="11" fillId="2" borderId="0" xfId="0" applyFont="1" applyFill="1"/>
    <xf numFmtId="0" fontId="11" fillId="2" borderId="0" xfId="0" applyFont="1" applyFill="1" applyBorder="1"/>
    <xf numFmtId="0" fontId="12" fillId="2" borderId="0" xfId="0" applyFont="1" applyFill="1" applyBorder="1"/>
    <xf numFmtId="0" fontId="0" fillId="2" borderId="0" xfId="0" applyNumberFormat="1" applyFont="1" applyFill="1" applyBorder="1" applyAlignment="1"/>
    <xf numFmtId="0" fontId="0" fillId="2" borderId="0" xfId="0" applyFont="1" applyFill="1" applyBorder="1"/>
    <xf numFmtId="0" fontId="0" fillId="3" borderId="0" xfId="0" applyFont="1" applyFill="1"/>
    <xf numFmtId="0" fontId="0" fillId="0" borderId="0" xfId="0" applyFont="1"/>
    <xf numFmtId="0" fontId="0" fillId="2" borderId="0" xfId="0" applyFont="1" applyFill="1" applyAlignment="1">
      <alignment horizontal="center"/>
    </xf>
    <xf numFmtId="0" fontId="0" fillId="3" borderId="0" xfId="0" applyFont="1" applyFill="1" applyAlignment="1">
      <alignment horizontal="center"/>
    </xf>
    <xf numFmtId="0" fontId="0" fillId="2" borderId="0" xfId="0" applyFont="1" applyFill="1"/>
    <xf numFmtId="168" fontId="0" fillId="2" borderId="0" xfId="0" applyNumberFormat="1" applyFont="1" applyFill="1" applyBorder="1"/>
    <xf numFmtId="0" fontId="0" fillId="2" borderId="0" xfId="0" applyNumberFormat="1" applyFont="1" applyFill="1" applyAlignment="1"/>
    <xf numFmtId="0" fontId="13" fillId="2" borderId="0" xfId="0" applyNumberFormat="1" applyFont="1" applyFill="1" applyBorder="1" applyAlignment="1"/>
    <xf numFmtId="0" fontId="14" fillId="2" borderId="0" xfId="0" applyFont="1" applyFill="1" applyBorder="1"/>
    <xf numFmtId="165" fontId="14" fillId="2" borderId="0" xfId="0" applyNumberFormat="1" applyFont="1" applyFill="1"/>
    <xf numFmtId="0" fontId="12" fillId="2" borderId="0" xfId="0" applyFont="1" applyFill="1"/>
    <xf numFmtId="1" fontId="11" fillId="2" borderId="0" xfId="0" applyNumberFormat="1" applyFont="1" applyFill="1" applyBorder="1"/>
    <xf numFmtId="166" fontId="14" fillId="2" borderId="0" xfId="0" applyNumberFormat="1" applyFont="1" applyFill="1"/>
    <xf numFmtId="1" fontId="12" fillId="2" borderId="0" xfId="0" applyNumberFormat="1" applyFont="1" applyFill="1" applyBorder="1"/>
    <xf numFmtId="168" fontId="12" fillId="2" borderId="0" xfId="1" applyNumberFormat="1" applyFont="1" applyFill="1"/>
    <xf numFmtId="0" fontId="11" fillId="2" borderId="0" xfId="0" applyNumberFormat="1" applyFont="1" applyFill="1" applyAlignment="1"/>
    <xf numFmtId="0" fontId="11" fillId="2" borderId="0" xfId="0" applyFont="1" applyFill="1" applyAlignment="1">
      <alignment horizontal="left"/>
    </xf>
    <xf numFmtId="169" fontId="11" fillId="2" borderId="0" xfId="0" applyNumberFormat="1" applyFont="1" applyFill="1" applyBorder="1"/>
    <xf numFmtId="1" fontId="12" fillId="2" borderId="0" xfId="0" applyNumberFormat="1" applyFont="1" applyFill="1"/>
    <xf numFmtId="1" fontId="11" fillId="2" borderId="0" xfId="0" applyNumberFormat="1" applyFont="1" applyFill="1"/>
    <xf numFmtId="165" fontId="14" fillId="3" borderId="0" xfId="0" applyNumberFormat="1" applyFont="1" applyFill="1"/>
    <xf numFmtId="0" fontId="12" fillId="3" borderId="0" xfId="0" applyFont="1" applyFill="1"/>
    <xf numFmtId="166" fontId="14" fillId="3" borderId="0" xfId="0" applyNumberFormat="1" applyFont="1" applyFill="1"/>
    <xf numFmtId="0" fontId="11" fillId="2" borderId="0" xfId="0" applyNumberFormat="1" applyFont="1" applyFill="1" applyBorder="1" applyAlignment="1">
      <alignment horizontal="left"/>
    </xf>
    <xf numFmtId="0" fontId="10" fillId="3" borderId="0" xfId="7" applyNumberFormat="1" applyFill="1" applyBorder="1" applyAlignment="1">
      <alignment vertical="center" textRotation="90"/>
    </xf>
    <xf numFmtId="0" fontId="13" fillId="2" borderId="0" xfId="0" applyNumberFormat="1" applyFont="1" applyFill="1" applyBorder="1" applyAlignment="1">
      <alignment horizontal="center"/>
    </xf>
    <xf numFmtId="0" fontId="12" fillId="3" borderId="0" xfId="0" applyFont="1" applyFill="1" applyBorder="1"/>
    <xf numFmtId="1" fontId="12" fillId="3" borderId="0" xfId="0" applyNumberFormat="1" applyFont="1" applyFill="1"/>
    <xf numFmtId="0" fontId="0" fillId="2" borderId="3" xfId="0" applyFont="1" applyFill="1" applyBorder="1"/>
    <xf numFmtId="0" fontId="0" fillId="2" borderId="4" xfId="0" applyFont="1" applyFill="1" applyBorder="1"/>
    <xf numFmtId="0" fontId="10" fillId="8" borderId="7" xfId="7" applyNumberFormat="1" applyFont="1" applyBorder="1" applyAlignment="1">
      <alignment horizontal="center" vertical="top"/>
    </xf>
    <xf numFmtId="0" fontId="0" fillId="2" borderId="0" xfId="0" applyFill="1"/>
    <xf numFmtId="44" fontId="11" fillId="2" borderId="0" xfId="0" applyNumberFormat="1" applyFont="1" applyFill="1" applyBorder="1" applyAlignment="1">
      <alignment horizontal="left"/>
    </xf>
    <xf numFmtId="0" fontId="11" fillId="2" borderId="0" xfId="0" quotePrefix="1" applyNumberFormat="1" applyFont="1" applyFill="1" applyBorder="1" applyAlignment="1">
      <alignment horizontal="left"/>
    </xf>
    <xf numFmtId="0" fontId="16" fillId="2" borderId="0" xfId="0" applyFont="1" applyFill="1" applyBorder="1"/>
    <xf numFmtId="44" fontId="17" fillId="2" borderId="0" xfId="0" applyNumberFormat="1" applyFont="1" applyFill="1" applyBorder="1" applyAlignment="1">
      <alignment horizontal="left"/>
    </xf>
    <xf numFmtId="0" fontId="17" fillId="2" borderId="0" xfId="0" quotePrefix="1" applyNumberFormat="1" applyFont="1" applyFill="1" applyBorder="1" applyAlignment="1">
      <alignment horizontal="left"/>
    </xf>
    <xf numFmtId="169" fontId="0" fillId="9" borderId="7" xfId="8" applyNumberFormat="1" applyFont="1" applyBorder="1"/>
    <xf numFmtId="169" fontId="0" fillId="9" borderId="8" xfId="8" applyNumberFormat="1" applyFont="1" applyBorder="1"/>
    <xf numFmtId="0" fontId="8" fillId="5" borderId="6" xfId="4" applyNumberFormat="1" applyFont="1" applyBorder="1" applyAlignment="1">
      <alignment horizontal="left"/>
    </xf>
    <xf numFmtId="0" fontId="11" fillId="3" borderId="10" xfId="6" applyNumberFormat="1" applyFont="1" applyFill="1" applyBorder="1" applyAlignment="1">
      <alignment horizontal="left"/>
    </xf>
    <xf numFmtId="170" fontId="7" fillId="4" borderId="5" xfId="3" applyNumberFormat="1" applyFont="1" applyBorder="1" applyAlignment="1">
      <alignment horizontal="left"/>
    </xf>
    <xf numFmtId="0" fontId="10" fillId="8" borderId="11" xfId="7" applyNumberFormat="1" applyFont="1" applyBorder="1" applyAlignment="1">
      <alignment horizontal="center"/>
    </xf>
    <xf numFmtId="0" fontId="10" fillId="8" borderId="12" xfId="7" applyNumberFormat="1" applyFont="1" applyBorder="1" applyAlignment="1">
      <alignment horizontal="center"/>
    </xf>
    <xf numFmtId="167" fontId="18" fillId="10" borderId="9" xfId="6" applyNumberFormat="1" applyFont="1" applyFill="1" applyBorder="1" applyAlignment="1"/>
    <xf numFmtId="167" fontId="18" fillId="10" borderId="13" xfId="5" applyNumberFormat="1" applyFont="1" applyFill="1" applyBorder="1" applyAlignment="1"/>
    <xf numFmtId="169" fontId="18" fillId="10" borderId="14" xfId="5" applyNumberFormat="1" applyFont="1" applyFill="1" applyBorder="1"/>
    <xf numFmtId="167" fontId="18" fillId="10" borderId="15" xfId="5" applyNumberFormat="1" applyFont="1" applyFill="1" applyBorder="1" applyAlignment="1"/>
    <xf numFmtId="169" fontId="18" fillId="10" borderId="16" xfId="5" applyNumberFormat="1" applyFont="1" applyFill="1" applyBorder="1"/>
    <xf numFmtId="167" fontId="18" fillId="10" borderId="17" xfId="5" applyNumberFormat="1" applyFont="1" applyFill="1" applyBorder="1" applyAlignment="1"/>
    <xf numFmtId="169" fontId="18" fillId="10" borderId="18" xfId="5" applyNumberFormat="1" applyFont="1" applyFill="1" applyBorder="1"/>
    <xf numFmtId="0" fontId="19" fillId="2" borderId="0" xfId="0" applyFont="1" applyFill="1" applyBorder="1"/>
    <xf numFmtId="0" fontId="4" fillId="0" borderId="0" xfId="14"/>
    <xf numFmtId="171" fontId="21" fillId="0" borderId="19" xfId="14" applyNumberFormat="1" applyFont="1" applyBorder="1"/>
    <xf numFmtId="0" fontId="21" fillId="0" borderId="20" xfId="14" applyFont="1" applyBorder="1" applyAlignment="1">
      <alignment horizontal="right"/>
    </xf>
    <xf numFmtId="0" fontId="22" fillId="0" borderId="20" xfId="14" applyFont="1" applyBorder="1"/>
    <xf numFmtId="0" fontId="22" fillId="0" borderId="21" xfId="14" applyFont="1" applyBorder="1"/>
    <xf numFmtId="171" fontId="20" fillId="0" borderId="22" xfId="14" applyNumberFormat="1" applyFont="1" applyBorder="1"/>
    <xf numFmtId="0" fontId="20" fillId="0" borderId="20" xfId="14" applyFont="1" applyBorder="1"/>
    <xf numFmtId="0" fontId="4" fillId="11" borderId="19" xfId="14" applyFill="1" applyBorder="1"/>
    <xf numFmtId="171" fontId="4" fillId="0" borderId="23" xfId="14" applyNumberFormat="1" applyBorder="1"/>
    <xf numFmtId="171" fontId="4" fillId="12" borderId="24" xfId="14" applyNumberFormat="1" applyFill="1" applyBorder="1"/>
    <xf numFmtId="0" fontId="4" fillId="11" borderId="23" xfId="14" applyFill="1" applyBorder="1"/>
    <xf numFmtId="0" fontId="4" fillId="11" borderId="0" xfId="14" applyFill="1"/>
    <xf numFmtId="0" fontId="4" fillId="11" borderId="24" xfId="14" applyFill="1" applyBorder="1"/>
    <xf numFmtId="0" fontId="23" fillId="0" borderId="24" xfId="14" applyFont="1" applyBorder="1" applyAlignment="1">
      <alignment vertical="center" wrapText="1"/>
    </xf>
    <xf numFmtId="0" fontId="4" fillId="11" borderId="25" xfId="14" applyFill="1" applyBorder="1"/>
    <xf numFmtId="0" fontId="4" fillId="11" borderId="26" xfId="14" applyFill="1" applyBorder="1"/>
    <xf numFmtId="0" fontId="4" fillId="11" borderId="27" xfId="14" applyFill="1" applyBorder="1"/>
    <xf numFmtId="0" fontId="23" fillId="0" borderId="27" xfId="14" applyFont="1" applyBorder="1" applyAlignment="1">
      <alignment vertical="center"/>
    </xf>
    <xf numFmtId="0" fontId="23" fillId="0" borderId="24" xfId="14" applyFont="1" applyBorder="1"/>
    <xf numFmtId="171" fontId="20" fillId="0" borderId="19" xfId="14" applyNumberFormat="1" applyFont="1" applyBorder="1"/>
    <xf numFmtId="0" fontId="20" fillId="0" borderId="19" xfId="14" applyFont="1" applyBorder="1"/>
    <xf numFmtId="171" fontId="4" fillId="3" borderId="24" xfId="14" applyNumberFormat="1" applyFill="1" applyBorder="1"/>
    <xf numFmtId="0" fontId="4" fillId="3" borderId="24" xfId="14" applyFill="1" applyBorder="1"/>
    <xf numFmtId="0" fontId="23" fillId="0" borderId="24" xfId="14" applyFont="1" applyBorder="1" applyAlignment="1">
      <alignment wrapText="1"/>
    </xf>
    <xf numFmtId="171" fontId="4" fillId="11" borderId="27" xfId="14" applyNumberFormat="1" applyFill="1" applyBorder="1"/>
    <xf numFmtId="0" fontId="4" fillId="0" borderId="23" xfId="14" applyBorder="1"/>
    <xf numFmtId="0" fontId="20" fillId="0" borderId="24" xfId="14" applyFont="1" applyBorder="1"/>
    <xf numFmtId="0" fontId="4" fillId="0" borderId="24" xfId="14" applyBorder="1"/>
    <xf numFmtId="0" fontId="20" fillId="0" borderId="25" xfId="14" applyFont="1" applyBorder="1" applyAlignment="1">
      <alignment wrapText="1"/>
    </xf>
    <xf numFmtId="0" fontId="20" fillId="0" borderId="26" xfId="14" applyFont="1" applyBorder="1"/>
    <xf numFmtId="0" fontId="20" fillId="0" borderId="27" xfId="14" applyFont="1" applyBorder="1"/>
    <xf numFmtId="0" fontId="21" fillId="0" borderId="0" xfId="14" applyFont="1"/>
    <xf numFmtId="0" fontId="25" fillId="0" borderId="0" xfId="14" applyFont="1"/>
    <xf numFmtId="171" fontId="4" fillId="0" borderId="28" xfId="14" applyNumberFormat="1" applyBorder="1"/>
    <xf numFmtId="171" fontId="4" fillId="12" borderId="30" xfId="14" applyNumberFormat="1" applyFill="1" applyBorder="1"/>
    <xf numFmtId="0" fontId="23" fillId="0" borderId="30" xfId="14" applyFont="1" applyBorder="1" applyAlignment="1">
      <alignment vertical="center" wrapText="1"/>
    </xf>
    <xf numFmtId="0" fontId="26" fillId="0" borderId="24" xfId="14" applyFont="1" applyBorder="1" applyAlignment="1">
      <alignment vertical="center" wrapText="1"/>
    </xf>
    <xf numFmtId="0" fontId="4" fillId="11" borderId="28" xfId="14" applyFill="1" applyBorder="1"/>
    <xf numFmtId="0" fontId="4" fillId="11" borderId="29" xfId="14" applyFill="1" applyBorder="1"/>
    <xf numFmtId="0" fontId="4" fillId="11" borderId="30" xfId="14" applyFill="1" applyBorder="1"/>
    <xf numFmtId="0" fontId="23" fillId="0" borderId="30" xfId="14" applyFont="1" applyBorder="1" applyAlignment="1">
      <alignment wrapText="1"/>
    </xf>
    <xf numFmtId="171" fontId="4" fillId="0" borderId="25" xfId="14" applyNumberFormat="1" applyBorder="1"/>
    <xf numFmtId="0" fontId="4" fillId="0" borderId="26" xfId="14" applyBorder="1"/>
    <xf numFmtId="171" fontId="4" fillId="12" borderId="27" xfId="14" applyNumberFormat="1" applyFill="1" applyBorder="1"/>
    <xf numFmtId="0" fontId="28" fillId="0" borderId="0" xfId="14" applyFont="1" applyAlignment="1">
      <alignment horizontal="left" vertical="center" indent="12"/>
    </xf>
    <xf numFmtId="0" fontId="29" fillId="0" borderId="0" xfId="14" applyFont="1" applyAlignment="1">
      <alignment horizontal="left" vertical="center" indent="8"/>
    </xf>
    <xf numFmtId="0" fontId="30" fillId="0" borderId="0" xfId="14" applyFont="1" applyAlignment="1">
      <alignment horizontal="left" vertical="center" indent="4"/>
    </xf>
    <xf numFmtId="0" fontId="31" fillId="0" borderId="0" xfId="14" applyFont="1" applyAlignment="1">
      <alignment vertical="center"/>
    </xf>
    <xf numFmtId="0" fontId="22" fillId="0" borderId="0" xfId="14" applyFont="1" applyBorder="1"/>
    <xf numFmtId="0" fontId="21" fillId="0" borderId="0" xfId="14" applyFont="1" applyBorder="1" applyAlignment="1">
      <alignment horizontal="right"/>
    </xf>
    <xf numFmtId="171" fontId="21" fillId="0" borderId="0" xfId="14" applyNumberFormat="1" applyFont="1" applyBorder="1"/>
    <xf numFmtId="0" fontId="23" fillId="0" borderId="27" xfId="14" applyFont="1" applyBorder="1" applyAlignment="1">
      <alignment vertical="center" wrapText="1"/>
    </xf>
    <xf numFmtId="0" fontId="21" fillId="0" borderId="31" xfId="14" applyFont="1" applyBorder="1"/>
    <xf numFmtId="0" fontId="22" fillId="0" borderId="32" xfId="14" applyFont="1" applyBorder="1"/>
    <xf numFmtId="0" fontId="21" fillId="0" borderId="32" xfId="14" applyFont="1" applyBorder="1" applyAlignment="1">
      <alignment horizontal="right"/>
    </xf>
    <xf numFmtId="171" fontId="21" fillId="0" borderId="33" xfId="14" applyNumberFormat="1" applyFont="1" applyBorder="1"/>
    <xf numFmtId="0" fontId="3" fillId="0" borderId="0" xfId="14" applyFont="1" applyAlignment="1">
      <alignment vertical="center"/>
    </xf>
    <xf numFmtId="0" fontId="27" fillId="3" borderId="0" xfId="14" applyFont="1" applyFill="1"/>
    <xf numFmtId="0" fontId="2" fillId="0" borderId="0" xfId="14" applyFont="1" applyAlignment="1">
      <alignment horizontal="left" vertical="center" indent="1"/>
    </xf>
    <xf numFmtId="0" fontId="41" fillId="0" borderId="0" xfId="14" applyFont="1"/>
    <xf numFmtId="0" fontId="32" fillId="13" borderId="34" xfId="0" applyFont="1" applyFill="1" applyBorder="1" applyAlignment="1">
      <alignment horizontal="center"/>
    </xf>
    <xf numFmtId="0" fontId="32" fillId="13" borderId="35" xfId="0" applyFont="1" applyFill="1" applyBorder="1" applyAlignment="1">
      <alignment horizontal="center"/>
    </xf>
    <xf numFmtId="0" fontId="32" fillId="13" borderId="36" xfId="0" applyFont="1" applyFill="1" applyBorder="1" applyAlignment="1">
      <alignment horizontal="center"/>
    </xf>
    <xf numFmtId="0" fontId="33" fillId="0" borderId="39" xfId="0" applyFont="1" applyBorder="1" applyAlignment="1">
      <alignment horizontal="left" vertical="top" wrapText="1"/>
    </xf>
    <xf numFmtId="0" fontId="33" fillId="0" borderId="40" xfId="0" applyFont="1" applyBorder="1" applyAlignment="1">
      <alignment horizontal="left" vertical="top" wrapText="1"/>
    </xf>
    <xf numFmtId="0" fontId="33" fillId="0" borderId="41" xfId="0" applyFont="1" applyBorder="1" applyAlignment="1">
      <alignment horizontal="left" vertical="top" wrapText="1"/>
    </xf>
    <xf numFmtId="0" fontId="33" fillId="0" borderId="37" xfId="0" applyFont="1" applyBorder="1" applyAlignment="1">
      <alignment horizontal="left" vertical="top" wrapText="1"/>
    </xf>
    <xf numFmtId="0" fontId="33" fillId="0" borderId="0" xfId="0" applyFont="1" applyBorder="1" applyAlignment="1">
      <alignment horizontal="left" vertical="top" wrapText="1"/>
    </xf>
    <xf numFmtId="0" fontId="33" fillId="0" borderId="38" xfId="0" applyFont="1" applyBorder="1" applyAlignment="1">
      <alignment horizontal="left" vertical="top" wrapText="1"/>
    </xf>
    <xf numFmtId="0" fontId="34" fillId="0" borderId="37" xfId="0" applyFont="1" applyBorder="1" applyAlignment="1">
      <alignment horizontal="left" vertical="top" wrapText="1"/>
    </xf>
    <xf numFmtId="0" fontId="34" fillId="0" borderId="0" xfId="0" applyFont="1" applyBorder="1" applyAlignment="1">
      <alignment horizontal="left" vertical="top" wrapText="1"/>
    </xf>
    <xf numFmtId="0" fontId="34" fillId="0" borderId="38" xfId="0" applyFont="1" applyBorder="1" applyAlignment="1">
      <alignment horizontal="left" vertical="top" wrapText="1"/>
    </xf>
    <xf numFmtId="0" fontId="40" fillId="0" borderId="37" xfId="0" applyFont="1" applyBorder="1" applyAlignment="1">
      <alignment horizontal="left" vertical="top" wrapText="1"/>
    </xf>
    <xf numFmtId="0" fontId="12" fillId="2" borderId="0" xfId="0" applyFont="1" applyFill="1" applyBorder="1" applyAlignment="1">
      <alignment horizontal="center"/>
    </xf>
    <xf numFmtId="0" fontId="10" fillId="8" borderId="6" xfId="7" applyNumberFormat="1" applyBorder="1" applyAlignment="1">
      <alignment horizontal="center" vertical="center" textRotation="90"/>
    </xf>
    <xf numFmtId="0" fontId="10" fillId="8" borderId="3" xfId="7" applyNumberFormat="1" applyBorder="1" applyAlignment="1">
      <alignment horizontal="center" vertical="center" textRotation="90"/>
    </xf>
    <xf numFmtId="0" fontId="10" fillId="8" borderId="5" xfId="7" applyNumberFormat="1" applyBorder="1" applyAlignment="1">
      <alignment horizontal="center" vertical="center" textRotation="90"/>
    </xf>
    <xf numFmtId="0" fontId="42" fillId="0" borderId="24" xfId="14" applyFont="1" applyBorder="1"/>
    <xf numFmtId="0" fontId="43" fillId="12" borderId="42" xfId="16" applyFont="1" applyFill="1" applyBorder="1" applyAlignment="1">
      <alignment horizontal="center" vertical="center" wrapText="1"/>
    </xf>
    <xf numFmtId="0" fontId="12" fillId="14" borderId="42" xfId="16" applyFont="1" applyFill="1" applyBorder="1" applyAlignment="1">
      <alignment vertical="center" wrapText="1"/>
    </xf>
    <xf numFmtId="0" fontId="12" fillId="14" borderId="42" xfId="16" applyFont="1" applyFill="1" applyBorder="1" applyAlignment="1">
      <alignment vertical="top" wrapText="1"/>
    </xf>
  </cellXfs>
  <cellStyles count="86">
    <cellStyle name="20% - Accent3" xfId="8" builtinId="38"/>
    <cellStyle name="Accent1" xfId="7" builtinId="29"/>
    <cellStyle name="Calc Currency (0)" xfId="25" xr:uid="{3F4CC5C5-673E-488E-AE46-AC0015C64828}"/>
    <cellStyle name="Comma  - Style1" xfId="26" xr:uid="{C9445F38-FF06-4F32-9299-DF95188E6632}"/>
    <cellStyle name="Comma  - Style2" xfId="27" xr:uid="{71A6506C-A047-40AD-890F-3A2E5DB05583}"/>
    <cellStyle name="Comma  - Style3" xfId="28" xr:uid="{A24BA5B0-5AC0-49D6-9D66-C06D55DD8502}"/>
    <cellStyle name="Comma  - Style4" xfId="29" xr:uid="{BD9D6A08-D5D8-4796-B73C-CC69DE7E5C37}"/>
    <cellStyle name="Comma  - Style5" xfId="30" xr:uid="{4E8FDA0B-527F-4A2C-9C2F-AD56C59787D5}"/>
    <cellStyle name="Comma  - Style6" xfId="31" xr:uid="{2E32D6BA-B331-4FDD-B078-21B4AD2AAEDF}"/>
    <cellStyle name="Comma  - Style7" xfId="32" xr:uid="{0675065B-28BA-4F65-9DCB-2519EAC29BEF}"/>
    <cellStyle name="Comma  - Style8" xfId="33" xr:uid="{8FFB1F49-9E5D-498F-B1DC-5B935B059DAB}"/>
    <cellStyle name="Comma 2" xfId="24" xr:uid="{2DBF3F21-64C8-496E-9765-EE31E27B1563}"/>
    <cellStyle name="Comma 2 2" xfId="34" xr:uid="{22E1E981-C598-45AB-BE38-2D9E1F02C433}"/>
    <cellStyle name="Comma 2 3" xfId="35" xr:uid="{626E1F27-7B1E-4BDA-9116-90145C51DB2D}"/>
    <cellStyle name="Comma 3" xfId="36" xr:uid="{26B47763-2D1A-4CF1-87F5-6B8E0218253D}"/>
    <cellStyle name="Comma 4" xfId="37" xr:uid="{0CB7BB8E-A93E-4666-93A6-8FF822F9B9CC}"/>
    <cellStyle name="Comma 5" xfId="38" xr:uid="{73977304-FC00-4E0D-95C7-2A9CACED1E96}"/>
    <cellStyle name="Copied" xfId="39" xr:uid="{1394456A-350E-4B8B-91DE-9AB04F94BC10}"/>
    <cellStyle name="Currency 2" xfId="40" xr:uid="{F40EF3CB-2583-4A0E-9FFC-0870C9D29496}"/>
    <cellStyle name="Currency 2 2" xfId="41" xr:uid="{5A26C1D4-CD9B-4951-B353-81E3C21A54C1}"/>
    <cellStyle name="Currency 3" xfId="42" xr:uid="{F72785F3-D439-4E6F-85F5-69C1672C9F3C}"/>
    <cellStyle name="Datum" xfId="43" xr:uid="{BA9FA92F-826B-413E-A4E8-15664C77FCD4}"/>
    <cellStyle name="Entered" xfId="44" xr:uid="{69638B78-10D4-47FE-A3E5-F75A3C329539}"/>
    <cellStyle name="Euro" xfId="2" xr:uid="{00000000-0005-0000-0000-000002000000}"/>
    <cellStyle name="Goed" xfId="3" builtinId="26"/>
    <cellStyle name="Grey" xfId="45" xr:uid="{05476AC0-654B-47CE-A643-22E612E38B67}"/>
    <cellStyle name="Header1" xfId="46" xr:uid="{EB10A0AA-CC5B-4C88-B458-78FF73A618A8}"/>
    <cellStyle name="Header2" xfId="47" xr:uid="{C7AC9D13-530E-442C-AF99-4C3D2F399093}"/>
    <cellStyle name="Hyperlink 2" xfId="48" xr:uid="{545173D0-167F-4A83-95BA-9AF996968E6D}"/>
    <cellStyle name="Input [yellow]" xfId="49" xr:uid="{042B838F-27A7-4B11-BD2F-D72A2E69417D}"/>
    <cellStyle name="Invoer" xfId="5" builtinId="20"/>
    <cellStyle name="Jon" xfId="50" xr:uid="{8E12B69B-C563-4860-92D0-2FE3825848DA}"/>
    <cellStyle name="Komma" xfId="1" builtinId="3"/>
    <cellStyle name="Komma 2" xfId="11" xr:uid="{00000000-0005-0000-0000-000006000000}"/>
    <cellStyle name="Komma 2 2" xfId="83" xr:uid="{D9E84A3D-D43B-47A2-B7BB-BD2BB03ECAE1}"/>
    <cellStyle name="Komma 2 3" xfId="78" xr:uid="{E373E949-5CD8-4272-9B7D-47C72C7A3A6B}"/>
    <cellStyle name="Komma 2 4" xfId="20" xr:uid="{6A0274CC-7390-413E-AEC8-52ECF5A871DB}"/>
    <cellStyle name="Komma 3" xfId="79" xr:uid="{A9CCC4EC-3D60-49F0-A6CD-464251367C72}"/>
    <cellStyle name="Komma 4" xfId="23" xr:uid="{F33C95DF-1220-402A-803C-D896750EE282}"/>
    <cellStyle name="left" xfId="51" xr:uid="{B73D9672-8645-443B-A2A3-0AE435C942ED}"/>
    <cellStyle name="Milliers [0]_laroux" xfId="52" xr:uid="{B3D37055-4EBD-440A-984E-AE6B2C015E65}"/>
    <cellStyle name="Milliers_laroux" xfId="53" xr:uid="{7DADCDF3-6796-43DE-8471-9E9B9424F0BF}"/>
    <cellStyle name="Monétaire [0]_laroux" xfId="54" xr:uid="{4A872269-426D-49B7-A2B6-B856760F659D}"/>
    <cellStyle name="Monétaire_laroux" xfId="55" xr:uid="{30048F66-EFDE-4051-A252-A7779DFF24D7}"/>
    <cellStyle name="Normal - Style1" xfId="56" xr:uid="{2048A850-92D2-424C-9FF7-6A8C4C27AD85}"/>
    <cellStyle name="Normal 2" xfId="57" xr:uid="{2F4496DB-5B1A-411B-BDE1-52A285BA2465}"/>
    <cellStyle name="Normal 2 2" xfId="58" xr:uid="{4EEA5CFE-D8B9-4628-B8B0-0831B6BF9905}"/>
    <cellStyle name="Normal 3" xfId="59" xr:uid="{5382F149-D7B8-4B1C-8396-0766855E72F8}"/>
    <cellStyle name="Normal 4" xfId="60" xr:uid="{73CBCD82-C844-4984-8EFA-EC4D67E53028}"/>
    <cellStyle name="Normal 5" xfId="61" xr:uid="{E9529CC5-6D3D-4CCB-BC70-EEE2D3B6EB9C}"/>
    <cellStyle name="Normal 6" xfId="62" xr:uid="{EE34A379-784C-407C-B8D4-55FBA34C842A}"/>
    <cellStyle name="Normal 7" xfId="63" xr:uid="{AC337BF8-E2DA-46D7-8970-05CF23FF985E}"/>
    <cellStyle name="Normal 8" xfId="64" xr:uid="{A94019D2-577B-4510-8F98-3EE7F78C0951}"/>
    <cellStyle name="Normal 9" xfId="65" xr:uid="{262B89A0-3C42-401A-8FA1-DE1AD9E9FC21}"/>
    <cellStyle name="Normál_DFXMODEL" xfId="66" xr:uid="{0EAC73FD-E46C-4889-B584-7AF04F827C5C}"/>
    <cellStyle name="Normal_lijst" xfId="80" xr:uid="{75606458-AF86-4573-BBA9-20AC31116F9D}"/>
    <cellStyle name="Notitie" xfId="6" builtinId="10"/>
    <cellStyle name="Notitie 2" xfId="12" xr:uid="{00000000-0005-0000-0000-000008000000}"/>
    <cellStyle name="Ongeldig" xfId="4" builtinId="27"/>
    <cellStyle name="Percent [2]" xfId="67" xr:uid="{41C813B8-C040-4F59-8465-28832EEE557D}"/>
    <cellStyle name="Percent 2" xfId="68" xr:uid="{F32058C4-348F-4576-8F69-64747DA04471}"/>
    <cellStyle name="Percent 3" xfId="69" xr:uid="{674054D4-F45F-4A82-AC3D-C640179D8774}"/>
    <cellStyle name="Procent 2" xfId="10" xr:uid="{00000000-0005-0000-0000-00000A000000}"/>
    <cellStyle name="RevList" xfId="70" xr:uid="{F142A3DE-EBAB-4E65-94B4-CC889077C0BB}"/>
    <cellStyle name="Standaard" xfId="0" builtinId="0"/>
    <cellStyle name="Standaard 2" xfId="9" xr:uid="{00000000-0005-0000-0000-00000C000000}"/>
    <cellStyle name="Standaard 2 2" xfId="84" xr:uid="{D966EF7A-4F2C-4CAA-8B4C-A323F5B95F84}"/>
    <cellStyle name="Standaard 2 3" xfId="16" xr:uid="{4C85F448-245E-40C7-A8CB-709C6389F5AB}"/>
    <cellStyle name="Standaard 24" xfId="76" xr:uid="{82CF0731-9CA5-47CE-897B-31AB961007BC}"/>
    <cellStyle name="Standaard 3" xfId="13" xr:uid="{00000000-0005-0000-0000-00000D000000}"/>
    <cellStyle name="Standaard 3 2" xfId="82" xr:uid="{6445E9EA-55FF-4755-BEEC-2F8D303DF6B3}"/>
    <cellStyle name="Standaard 3 3" xfId="17" xr:uid="{F15C53A0-40D4-44E0-8A64-146B78833375}"/>
    <cellStyle name="Standaard 4" xfId="14" xr:uid="{A6373E7D-6517-4349-9E5D-044F16EC5F60}"/>
    <cellStyle name="Standaard 4 2" xfId="81" xr:uid="{9D2E344E-BFC4-4C7B-B723-4F742939274E}"/>
    <cellStyle name="Standaard 4 3" xfId="19" xr:uid="{12710FED-7F13-4B30-AABE-E1AE81E56E6F}"/>
    <cellStyle name="Standaard 5" xfId="18" xr:uid="{3D8153BA-14FB-4A2E-A3F2-5EF6440A3582}"/>
    <cellStyle name="Standaard 6 3" xfId="22" xr:uid="{B43BBAF5-18C0-4958-B8B9-AA3CC1AE20B5}"/>
    <cellStyle name="Standaard 7" xfId="21" xr:uid="{10E5A6F0-43A2-4555-8447-4D339AEC08DA}"/>
    <cellStyle name="Standaard 7 2" xfId="85" xr:uid="{E783E304-8532-4699-8863-FAC5100A213A}"/>
    <cellStyle name="Standaard m²" xfId="71" xr:uid="{87A76CB6-A663-4835-85C9-5867B8C5625C}"/>
    <cellStyle name="standard" xfId="72" xr:uid="{3DB8CD66-9B5D-4E2B-8C5B-331382E8A0CF}"/>
    <cellStyle name="STD" xfId="73" xr:uid="{466AC514-40F2-4C65-B9C3-E4AF2910E272}"/>
    <cellStyle name="Subtotal" xfId="74" xr:uid="{5B13BCFD-8739-4194-AB36-F54D23B8AFF4}"/>
    <cellStyle name="Valuta 2" xfId="77" xr:uid="{1FBEED1F-C326-42DF-A352-4A1E5EB29EFA}"/>
    <cellStyle name="Valuta 3" xfId="15" xr:uid="{520326CF-D0D8-4D44-A87C-062A6D6CB2CF}"/>
    <cellStyle name="wrap" xfId="75" xr:uid="{578E970C-0DCE-473A-920D-EBF49D4569AF}"/>
  </cellStyles>
  <dxfs count="0"/>
  <tableStyles count="0" defaultTableStyle="TableStyleMedium9" defaultPivotStyle="PivotStyleLight16"/>
  <colors>
    <mruColors>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'3. Score onderdeel 1&amp;2'!$C$5:$C$7</c:f>
              <c:numCache>
                <c:formatCode>_-"€"\ * #,##0.00_-;_-"€"\ * #,##0.00\-;_-"€"\ * "-"??_-;_-@_-</c:formatCode>
                <c:ptCount val="3"/>
                <c:pt idx="0">
                  <c:v>300000</c:v>
                </c:pt>
                <c:pt idx="1">
                  <c:v>240000</c:v>
                </c:pt>
                <c:pt idx="2">
                  <c:v>0</c:v>
                </c:pt>
              </c:numCache>
            </c:numRef>
          </c:xVal>
          <c:yVal>
            <c:numRef>
              <c:f>'3. Score onderdeel 1&amp;2'!$D$5:$D$7</c:f>
              <c:numCache>
                <c:formatCode>0.0</c:formatCode>
                <c:ptCount val="3"/>
                <c:pt idx="0">
                  <c:v>0</c:v>
                </c:pt>
                <c:pt idx="1">
                  <c:v>22</c:v>
                </c:pt>
                <c:pt idx="2">
                  <c:v>30</c:v>
                </c:pt>
              </c:numCache>
            </c:numRef>
          </c:yVal>
          <c:smooth val="0"/>
          <c:extLst>
            <c:ext xmlns:c16="http://schemas.microsoft.com/office/drawing/2014/chart" uri="{C3380CC4-5D6E-409C-BE32-E72D297353CC}">
              <c16:uniqueId val="{00000000-B874-407E-9589-70321C300261}"/>
            </c:ext>
          </c:extLst>
        </c:ser>
        <c:ser>
          <c:idx val="1"/>
          <c:order val="1"/>
          <c:marker>
            <c:symbol val="diamond"/>
            <c:size val="7"/>
          </c:marker>
          <c:xVal>
            <c:numRef>
              <c:f>'3. Score onderdeel 1&amp;2'!$C$9</c:f>
              <c:numCache>
                <c:formatCode>_-"€"\ * #,##0.00_-;_-"€"\ * #,##0.00\-;_-"€"\ * "-"??_-;_-@_-</c:formatCode>
                <c:ptCount val="1"/>
                <c:pt idx="0">
                  <c:v>0</c:v>
                </c:pt>
              </c:numCache>
            </c:numRef>
          </c:xVal>
          <c:yVal>
            <c:numRef>
              <c:f>'3. Score onderdeel 1&amp;2'!$D$9</c:f>
              <c:numCache>
                <c:formatCode>0.0</c:formatCode>
                <c:ptCount val="1"/>
                <c:pt idx="0">
                  <c:v>30</c:v>
                </c:pt>
              </c:numCache>
            </c:numRef>
          </c:yVal>
          <c:smooth val="1"/>
          <c:extLst>
            <c:ext xmlns:c16="http://schemas.microsoft.com/office/drawing/2014/chart" uri="{C3380CC4-5D6E-409C-BE32-E72D297353CC}">
              <c16:uniqueId val="{00000001-B874-407E-9589-70321C300261}"/>
            </c:ext>
          </c:extLst>
        </c:ser>
        <c:dLbls>
          <c:showLegendKey val="0"/>
          <c:showVal val="0"/>
          <c:showCatName val="0"/>
          <c:showSerName val="0"/>
          <c:showPercent val="0"/>
          <c:showBubbleSize val="0"/>
        </c:dLbls>
        <c:axId val="153706496"/>
        <c:axId val="153708416"/>
      </c:scatterChart>
      <c:valAx>
        <c:axId val="153706496"/>
        <c:scaling>
          <c:orientation val="minMax"/>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3708416"/>
        <c:crossesAt val="0"/>
        <c:crossBetween val="midCat"/>
      </c:valAx>
      <c:valAx>
        <c:axId val="153708416"/>
        <c:scaling>
          <c:orientation val="minMax"/>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3706496"/>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'4. Score onderdeel 3'!$C$5:$C$7</c:f>
              <c:numCache>
                <c:formatCode>_-"€"\ * #,##0.00_-;_-"€"\ * #,##0.00\-;_-"€"\ * "-"??_-;_-@_-</c:formatCode>
                <c:ptCount val="3"/>
                <c:pt idx="0">
                  <c:v>60000</c:v>
                </c:pt>
                <c:pt idx="1">
                  <c:v>40000</c:v>
                </c:pt>
                <c:pt idx="2">
                  <c:v>0</c:v>
                </c:pt>
              </c:numCache>
            </c:numRef>
          </c:xVal>
          <c:yVal>
            <c:numRef>
              <c:f>'4. Score onderdeel 3'!$D$5:$D$7</c:f>
              <c:numCache>
                <c:formatCode>0.0</c:formatCode>
                <c:ptCount val="3"/>
                <c:pt idx="0">
                  <c:v>0</c:v>
                </c:pt>
                <c:pt idx="1">
                  <c:v>8</c:v>
                </c:pt>
                <c:pt idx="2">
                  <c:v>10</c:v>
                </c:pt>
              </c:numCache>
            </c:numRef>
          </c:yVal>
          <c:smooth val="0"/>
          <c:extLst>
            <c:ext xmlns:c16="http://schemas.microsoft.com/office/drawing/2014/chart" uri="{C3380CC4-5D6E-409C-BE32-E72D297353CC}">
              <c16:uniqueId val="{00000000-2463-479E-B127-1C67D4894732}"/>
            </c:ext>
          </c:extLst>
        </c:ser>
        <c:ser>
          <c:idx val="1"/>
          <c:order val="1"/>
          <c:marker>
            <c:symbol val="diamond"/>
            <c:size val="7"/>
          </c:marker>
          <c:xVal>
            <c:numRef>
              <c:f>'4. Score onderdeel 3'!$C$9</c:f>
              <c:numCache>
                <c:formatCode>_-"€"\ * #,##0.00_-;_-"€"\ * #,##0.00\-;_-"€"\ * "-"??_-;_-@_-</c:formatCode>
                <c:ptCount val="1"/>
                <c:pt idx="0">
                  <c:v>0</c:v>
                </c:pt>
              </c:numCache>
            </c:numRef>
          </c:xVal>
          <c:yVal>
            <c:numRef>
              <c:f>'4. Score onderdeel 3'!$D$9</c:f>
              <c:numCache>
                <c:formatCode>0.0</c:formatCode>
                <c:ptCount val="1"/>
                <c:pt idx="0">
                  <c:v>10</c:v>
                </c:pt>
              </c:numCache>
            </c:numRef>
          </c:yVal>
          <c:smooth val="1"/>
          <c:extLst>
            <c:ext xmlns:c16="http://schemas.microsoft.com/office/drawing/2014/chart" uri="{C3380CC4-5D6E-409C-BE32-E72D297353CC}">
              <c16:uniqueId val="{00000001-2463-479E-B127-1C67D4894732}"/>
            </c:ext>
          </c:extLst>
        </c:ser>
        <c:dLbls>
          <c:showLegendKey val="0"/>
          <c:showVal val="0"/>
          <c:showCatName val="0"/>
          <c:showSerName val="0"/>
          <c:showPercent val="0"/>
          <c:showBubbleSize val="0"/>
        </c:dLbls>
        <c:axId val="153706496"/>
        <c:axId val="153708416"/>
      </c:scatterChart>
      <c:valAx>
        <c:axId val="153706496"/>
        <c:scaling>
          <c:orientation val="minMax"/>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3708416"/>
        <c:crossesAt val="0"/>
        <c:crossBetween val="midCat"/>
      </c:valAx>
      <c:valAx>
        <c:axId val="153708416"/>
        <c:scaling>
          <c:orientation val="minMax"/>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3706496"/>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'5. Score onderdeel 4'!$C$5:$C$7</c:f>
              <c:numCache>
                <c:formatCode>_-"€"\ * #,##0.00_-;_-"€"\ * #,##0.00\-;_-"€"\ * "-"??_-;_-@_-</c:formatCode>
                <c:ptCount val="3"/>
                <c:pt idx="0">
                  <c:v>450000</c:v>
                </c:pt>
                <c:pt idx="1">
                  <c:v>350000</c:v>
                </c:pt>
                <c:pt idx="2">
                  <c:v>0</c:v>
                </c:pt>
              </c:numCache>
            </c:numRef>
          </c:xVal>
          <c:yVal>
            <c:numRef>
              <c:f>'5. Score onderdeel 4'!$D$5:$D$7</c:f>
              <c:numCache>
                <c:formatCode>0.0</c:formatCode>
                <c:ptCount val="3"/>
                <c:pt idx="0">
                  <c:v>0</c:v>
                </c:pt>
                <c:pt idx="1">
                  <c:v>7</c:v>
                </c:pt>
                <c:pt idx="2">
                  <c:v>10</c:v>
                </c:pt>
              </c:numCache>
            </c:numRef>
          </c:yVal>
          <c:smooth val="0"/>
          <c:extLst>
            <c:ext xmlns:c16="http://schemas.microsoft.com/office/drawing/2014/chart" uri="{C3380CC4-5D6E-409C-BE32-E72D297353CC}">
              <c16:uniqueId val="{00000000-ECA9-492E-9261-A936E8D1BAC8}"/>
            </c:ext>
          </c:extLst>
        </c:ser>
        <c:ser>
          <c:idx val="1"/>
          <c:order val="1"/>
          <c:marker>
            <c:symbol val="diamond"/>
            <c:size val="7"/>
          </c:marker>
          <c:xVal>
            <c:numRef>
              <c:f>'5. Score onderdeel 4'!$C$9</c:f>
              <c:numCache>
                <c:formatCode>_-"€"\ * #,##0.00_-;_-"€"\ * #,##0.00\-;_-"€"\ * "-"??_-;_-@_-</c:formatCode>
                <c:ptCount val="1"/>
                <c:pt idx="0">
                  <c:v>0</c:v>
                </c:pt>
              </c:numCache>
            </c:numRef>
          </c:xVal>
          <c:yVal>
            <c:numRef>
              <c:f>'5. Score onderdeel 4'!$D$9</c:f>
              <c:numCache>
                <c:formatCode>0.0</c:formatCode>
                <c:ptCount val="1"/>
                <c:pt idx="0">
                  <c:v>10</c:v>
                </c:pt>
              </c:numCache>
            </c:numRef>
          </c:yVal>
          <c:smooth val="1"/>
          <c:extLst>
            <c:ext xmlns:c16="http://schemas.microsoft.com/office/drawing/2014/chart" uri="{C3380CC4-5D6E-409C-BE32-E72D297353CC}">
              <c16:uniqueId val="{00000001-ECA9-492E-9261-A936E8D1BAC8}"/>
            </c:ext>
          </c:extLst>
        </c:ser>
        <c:dLbls>
          <c:showLegendKey val="0"/>
          <c:showVal val="0"/>
          <c:showCatName val="0"/>
          <c:showSerName val="0"/>
          <c:showPercent val="0"/>
          <c:showBubbleSize val="0"/>
        </c:dLbls>
        <c:axId val="153706496"/>
        <c:axId val="153708416"/>
      </c:scatterChart>
      <c:valAx>
        <c:axId val="153706496"/>
        <c:scaling>
          <c:orientation val="minMax"/>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3708416"/>
        <c:crossesAt val="0"/>
        <c:crossBetween val="midCat"/>
      </c:valAx>
      <c:valAx>
        <c:axId val="153708416"/>
        <c:scaling>
          <c:orientation val="minMax"/>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3706496"/>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0</xdr:col>
      <xdr:colOff>1476375</xdr:colOff>
      <xdr:row>1</xdr:row>
      <xdr:rowOff>180975</xdr:rowOff>
    </xdr:from>
    <xdr:ext cx="5743575" cy="733425"/>
    <xdr:pic>
      <xdr:nvPicPr>
        <xdr:cNvPr id="2" name="Afbeelding 1" descr="GVB_Lijn_Dun_Rapport">
          <a:extLst>
            <a:ext uri="{FF2B5EF4-FFF2-40B4-BE49-F238E27FC236}">
              <a16:creationId xmlns:a16="http://schemas.microsoft.com/office/drawing/2014/main" id="{AC8AED54-385D-4F3F-B894-E26D182EDE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6375" y="342900"/>
          <a:ext cx="5743575" cy="7334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1009650</xdr:colOff>
      <xdr:row>2</xdr:row>
      <xdr:rowOff>57150</xdr:rowOff>
    </xdr:from>
    <xdr:to>
      <xdr:col>9</xdr:col>
      <xdr:colOff>161925</xdr:colOff>
      <xdr:row>14</xdr:row>
      <xdr:rowOff>188595</xdr:rowOff>
    </xdr:to>
    <xdr:graphicFrame macro="">
      <xdr:nvGraphicFramePr>
        <xdr:cNvPr id="6" name="Grafiek 1">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1009650</xdr:colOff>
      <xdr:row>2</xdr:row>
      <xdr:rowOff>57150</xdr:rowOff>
    </xdr:from>
    <xdr:to>
      <xdr:col>9</xdr:col>
      <xdr:colOff>161925</xdr:colOff>
      <xdr:row>14</xdr:row>
      <xdr:rowOff>188595</xdr:rowOff>
    </xdr:to>
    <xdr:graphicFrame macro="">
      <xdr:nvGraphicFramePr>
        <xdr:cNvPr id="2" name="Grafiek 1">
          <a:extLst>
            <a:ext uri="{FF2B5EF4-FFF2-40B4-BE49-F238E27FC236}">
              <a16:creationId xmlns:a16="http://schemas.microsoft.com/office/drawing/2014/main" id="{E1115AD0-A3DF-4B53-AE3A-3401896306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1009650</xdr:colOff>
      <xdr:row>2</xdr:row>
      <xdr:rowOff>57150</xdr:rowOff>
    </xdr:from>
    <xdr:to>
      <xdr:col>9</xdr:col>
      <xdr:colOff>161925</xdr:colOff>
      <xdr:row>14</xdr:row>
      <xdr:rowOff>188595</xdr:rowOff>
    </xdr:to>
    <xdr:graphicFrame macro="">
      <xdr:nvGraphicFramePr>
        <xdr:cNvPr id="2" name="Grafiek 1">
          <a:extLst>
            <a:ext uri="{FF2B5EF4-FFF2-40B4-BE49-F238E27FC236}">
              <a16:creationId xmlns:a16="http://schemas.microsoft.com/office/drawing/2014/main" id="{BE7615F4-8384-464B-A304-DB5A7FC755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D2AC8-DB67-4EAB-9FE2-B6B824DA4E76}">
  <dimension ref="A1:K73"/>
  <sheetViews>
    <sheetView tabSelected="1" workbookViewId="0">
      <selection activeCell="N28" sqref="N28"/>
    </sheetView>
  </sheetViews>
  <sheetFormatPr defaultRowHeight="12.75"/>
  <cols>
    <col min="1" max="10" width="9.140625" style="59"/>
    <col min="11" max="11" width="7.42578125" style="59" customWidth="1"/>
    <col min="12" max="16384" width="9.140625" style="59"/>
  </cols>
  <sheetData>
    <row r="1" spans="1:11" ht="15">
      <c r="A1" s="119" t="s">
        <v>61</v>
      </c>
      <c r="B1" s="120"/>
      <c r="C1" s="120"/>
      <c r="D1" s="120"/>
      <c r="E1" s="120"/>
      <c r="F1" s="120"/>
      <c r="G1" s="120"/>
      <c r="H1" s="120"/>
      <c r="I1" s="120"/>
      <c r="J1" s="120"/>
      <c r="K1" s="121"/>
    </row>
    <row r="2" spans="1:11">
      <c r="A2" s="122" t="s">
        <v>60</v>
      </c>
      <c r="B2" s="123"/>
      <c r="C2" s="123"/>
      <c r="D2" s="123"/>
      <c r="E2" s="123"/>
      <c r="F2" s="123"/>
      <c r="G2" s="123"/>
      <c r="H2" s="123"/>
      <c r="I2" s="123"/>
      <c r="J2" s="123"/>
      <c r="K2" s="124"/>
    </row>
    <row r="3" spans="1:11">
      <c r="A3" s="125"/>
      <c r="B3" s="126"/>
      <c r="C3" s="126"/>
      <c r="D3" s="126"/>
      <c r="E3" s="126"/>
      <c r="F3" s="126"/>
      <c r="G3" s="126"/>
      <c r="H3" s="126"/>
      <c r="I3" s="126"/>
      <c r="J3" s="126"/>
      <c r="K3" s="127"/>
    </row>
    <row r="4" spans="1:11">
      <c r="A4" s="125"/>
      <c r="B4" s="126"/>
      <c r="C4" s="126"/>
      <c r="D4" s="126"/>
      <c r="E4" s="126"/>
      <c r="F4" s="126"/>
      <c r="G4" s="126"/>
      <c r="H4" s="126"/>
      <c r="I4" s="126"/>
      <c r="J4" s="126"/>
      <c r="K4" s="127"/>
    </row>
    <row r="5" spans="1:11">
      <c r="A5" s="125"/>
      <c r="B5" s="126"/>
      <c r="C5" s="126"/>
      <c r="D5" s="126"/>
      <c r="E5" s="126"/>
      <c r="F5" s="126"/>
      <c r="G5" s="126"/>
      <c r="H5" s="126"/>
      <c r="I5" s="126"/>
      <c r="J5" s="126"/>
      <c r="K5" s="127"/>
    </row>
    <row r="6" spans="1:11">
      <c r="A6" s="125"/>
      <c r="B6" s="126"/>
      <c r="C6" s="126"/>
      <c r="D6" s="126"/>
      <c r="E6" s="126"/>
      <c r="F6" s="126"/>
      <c r="G6" s="126"/>
      <c r="H6" s="126"/>
      <c r="I6" s="126"/>
      <c r="J6" s="126"/>
      <c r="K6" s="127"/>
    </row>
    <row r="7" spans="1:11" ht="12.75" customHeight="1">
      <c r="A7" s="128" t="s">
        <v>64</v>
      </c>
      <c r="B7" s="129"/>
      <c r="C7" s="129"/>
      <c r="D7" s="129"/>
      <c r="E7" s="129"/>
      <c r="F7" s="129"/>
      <c r="G7" s="129"/>
      <c r="H7" s="129"/>
      <c r="I7" s="129"/>
      <c r="J7" s="129"/>
      <c r="K7" s="130"/>
    </row>
    <row r="8" spans="1:11">
      <c r="A8" s="128"/>
      <c r="B8" s="129"/>
      <c r="C8" s="129"/>
      <c r="D8" s="129"/>
      <c r="E8" s="129"/>
      <c r="F8" s="129"/>
      <c r="G8" s="129"/>
      <c r="H8" s="129"/>
      <c r="I8" s="129"/>
      <c r="J8" s="129"/>
      <c r="K8" s="130"/>
    </row>
    <row r="9" spans="1:11">
      <c r="A9" s="128"/>
      <c r="B9" s="129"/>
      <c r="C9" s="129"/>
      <c r="D9" s="129"/>
      <c r="E9" s="129"/>
      <c r="F9" s="129"/>
      <c r="G9" s="129"/>
      <c r="H9" s="129"/>
      <c r="I9" s="129"/>
      <c r="J9" s="129"/>
      <c r="K9" s="130"/>
    </row>
    <row r="10" spans="1:11">
      <c r="A10" s="128"/>
      <c r="B10" s="129"/>
      <c r="C10" s="129"/>
      <c r="D10" s="129"/>
      <c r="E10" s="129"/>
      <c r="F10" s="129"/>
      <c r="G10" s="129"/>
      <c r="H10" s="129"/>
      <c r="I10" s="129"/>
      <c r="J10" s="129"/>
      <c r="K10" s="130"/>
    </row>
    <row r="11" spans="1:11">
      <c r="A11" s="128"/>
      <c r="B11" s="129"/>
      <c r="C11" s="129"/>
      <c r="D11" s="129"/>
      <c r="E11" s="129"/>
      <c r="F11" s="129"/>
      <c r="G11" s="129"/>
      <c r="H11" s="129"/>
      <c r="I11" s="129"/>
      <c r="J11" s="129"/>
      <c r="K11" s="130"/>
    </row>
    <row r="12" spans="1:11">
      <c r="A12" s="128"/>
      <c r="B12" s="129"/>
      <c r="C12" s="129"/>
      <c r="D12" s="129"/>
      <c r="E12" s="129"/>
      <c r="F12" s="129"/>
      <c r="G12" s="129"/>
      <c r="H12" s="129"/>
      <c r="I12" s="129"/>
      <c r="J12" s="129"/>
      <c r="K12" s="130"/>
    </row>
    <row r="13" spans="1:11">
      <c r="A13" s="128"/>
      <c r="B13" s="129"/>
      <c r="C13" s="129"/>
      <c r="D13" s="129"/>
      <c r="E13" s="129"/>
      <c r="F13" s="129"/>
      <c r="G13" s="129"/>
      <c r="H13" s="129"/>
      <c r="I13" s="129"/>
      <c r="J13" s="129"/>
      <c r="K13" s="130"/>
    </row>
    <row r="14" spans="1:11">
      <c r="A14" s="128"/>
      <c r="B14" s="129"/>
      <c r="C14" s="129"/>
      <c r="D14" s="129"/>
      <c r="E14" s="129"/>
      <c r="F14" s="129"/>
      <c r="G14" s="129"/>
      <c r="H14" s="129"/>
      <c r="I14" s="129"/>
      <c r="J14" s="129"/>
      <c r="K14" s="130"/>
    </row>
    <row r="15" spans="1:11">
      <c r="A15" s="128"/>
      <c r="B15" s="129"/>
      <c r="C15" s="129"/>
      <c r="D15" s="129"/>
      <c r="E15" s="129"/>
      <c r="F15" s="129"/>
      <c r="G15" s="129"/>
      <c r="H15" s="129"/>
      <c r="I15" s="129"/>
      <c r="J15" s="129"/>
      <c r="K15" s="130"/>
    </row>
    <row r="16" spans="1:11">
      <c r="A16" s="128"/>
      <c r="B16" s="129"/>
      <c r="C16" s="129"/>
      <c r="D16" s="129"/>
      <c r="E16" s="129"/>
      <c r="F16" s="129"/>
      <c r="G16" s="129"/>
      <c r="H16" s="129"/>
      <c r="I16" s="129"/>
      <c r="J16" s="129"/>
      <c r="K16" s="130"/>
    </row>
    <row r="17" spans="1:11">
      <c r="A17" s="128"/>
      <c r="B17" s="129"/>
      <c r="C17" s="129"/>
      <c r="D17" s="129"/>
      <c r="E17" s="129"/>
      <c r="F17" s="129"/>
      <c r="G17" s="129"/>
      <c r="H17" s="129"/>
      <c r="I17" s="129"/>
      <c r="J17" s="129"/>
      <c r="K17" s="130"/>
    </row>
    <row r="18" spans="1:11">
      <c r="A18" s="128"/>
      <c r="B18" s="129"/>
      <c r="C18" s="129"/>
      <c r="D18" s="129"/>
      <c r="E18" s="129"/>
      <c r="F18" s="129"/>
      <c r="G18" s="129"/>
      <c r="H18" s="129"/>
      <c r="I18" s="129"/>
      <c r="J18" s="129"/>
      <c r="K18" s="130"/>
    </row>
    <row r="19" spans="1:11">
      <c r="A19" s="128"/>
      <c r="B19" s="129"/>
      <c r="C19" s="129"/>
      <c r="D19" s="129"/>
      <c r="E19" s="129"/>
      <c r="F19" s="129"/>
      <c r="G19" s="129"/>
      <c r="H19" s="129"/>
      <c r="I19" s="129"/>
      <c r="J19" s="129"/>
      <c r="K19" s="130"/>
    </row>
    <row r="20" spans="1:11">
      <c r="A20" s="128"/>
      <c r="B20" s="129"/>
      <c r="C20" s="129"/>
      <c r="D20" s="129"/>
      <c r="E20" s="129"/>
      <c r="F20" s="129"/>
      <c r="G20" s="129"/>
      <c r="H20" s="129"/>
      <c r="I20" s="129"/>
      <c r="J20" s="129"/>
      <c r="K20" s="130"/>
    </row>
    <row r="21" spans="1:11">
      <c r="A21" s="128"/>
      <c r="B21" s="129"/>
      <c r="C21" s="129"/>
      <c r="D21" s="129"/>
      <c r="E21" s="129"/>
      <c r="F21" s="129"/>
      <c r="G21" s="129"/>
      <c r="H21" s="129"/>
      <c r="I21" s="129"/>
      <c r="J21" s="129"/>
      <c r="K21" s="130"/>
    </row>
    <row r="22" spans="1:11">
      <c r="A22" s="128"/>
      <c r="B22" s="129"/>
      <c r="C22" s="129"/>
      <c r="D22" s="129"/>
      <c r="E22" s="129"/>
      <c r="F22" s="129"/>
      <c r="G22" s="129"/>
      <c r="H22" s="129"/>
      <c r="I22" s="129"/>
      <c r="J22" s="129"/>
      <c r="K22" s="130"/>
    </row>
    <row r="23" spans="1:11">
      <c r="A23" s="128"/>
      <c r="B23" s="129"/>
      <c r="C23" s="129"/>
      <c r="D23" s="129"/>
      <c r="E23" s="129"/>
      <c r="F23" s="129"/>
      <c r="G23" s="129"/>
      <c r="H23" s="129"/>
      <c r="I23" s="129"/>
      <c r="J23" s="129"/>
      <c r="K23" s="130"/>
    </row>
    <row r="24" spans="1:11">
      <c r="A24" s="128"/>
      <c r="B24" s="129"/>
      <c r="C24" s="129"/>
      <c r="D24" s="129"/>
      <c r="E24" s="129"/>
      <c r="F24" s="129"/>
      <c r="G24" s="129"/>
      <c r="H24" s="129"/>
      <c r="I24" s="129"/>
      <c r="J24" s="129"/>
      <c r="K24" s="130"/>
    </row>
    <row r="25" spans="1:11">
      <c r="A25" s="128"/>
      <c r="B25" s="129"/>
      <c r="C25" s="129"/>
      <c r="D25" s="129"/>
      <c r="E25" s="129"/>
      <c r="F25" s="129"/>
      <c r="G25" s="129"/>
      <c r="H25" s="129"/>
      <c r="I25" s="129"/>
      <c r="J25" s="129"/>
      <c r="K25" s="130"/>
    </row>
    <row r="26" spans="1:11">
      <c r="A26" s="128"/>
      <c r="B26" s="129"/>
      <c r="C26" s="129"/>
      <c r="D26" s="129"/>
      <c r="E26" s="129"/>
      <c r="F26" s="129"/>
      <c r="G26" s="129"/>
      <c r="H26" s="129"/>
      <c r="I26" s="129"/>
      <c r="J26" s="129"/>
      <c r="K26" s="130"/>
    </row>
    <row r="27" spans="1:11">
      <c r="A27" s="128"/>
      <c r="B27" s="129"/>
      <c r="C27" s="129"/>
      <c r="D27" s="129"/>
      <c r="E27" s="129"/>
      <c r="F27" s="129"/>
      <c r="G27" s="129"/>
      <c r="H27" s="129"/>
      <c r="I27" s="129"/>
      <c r="J27" s="129"/>
      <c r="K27" s="130"/>
    </row>
    <row r="28" spans="1:11">
      <c r="A28" s="128"/>
      <c r="B28" s="129"/>
      <c r="C28" s="129"/>
      <c r="D28" s="129"/>
      <c r="E28" s="129"/>
      <c r="F28" s="129"/>
      <c r="G28" s="129"/>
      <c r="H28" s="129"/>
      <c r="I28" s="129"/>
      <c r="J28" s="129"/>
      <c r="K28" s="130"/>
    </row>
    <row r="29" spans="1:11" ht="12.75" customHeight="1">
      <c r="A29" s="131" t="s">
        <v>63</v>
      </c>
      <c r="B29" s="129"/>
      <c r="C29" s="129"/>
      <c r="D29" s="129"/>
      <c r="E29" s="129"/>
      <c r="F29" s="129"/>
      <c r="G29" s="129"/>
      <c r="H29" s="129"/>
      <c r="I29" s="129"/>
      <c r="J29" s="129"/>
      <c r="K29" s="130"/>
    </row>
    <row r="30" spans="1:11" ht="12.75" customHeight="1">
      <c r="A30" s="128"/>
      <c r="B30" s="129"/>
      <c r="C30" s="129"/>
      <c r="D30" s="129"/>
      <c r="E30" s="129"/>
      <c r="F30" s="129"/>
      <c r="G30" s="129"/>
      <c r="H30" s="129"/>
      <c r="I30" s="129"/>
      <c r="J30" s="129"/>
      <c r="K30" s="130"/>
    </row>
    <row r="31" spans="1:11" ht="12.75" customHeight="1">
      <c r="A31" s="128"/>
      <c r="B31" s="129"/>
      <c r="C31" s="129"/>
      <c r="D31" s="129"/>
      <c r="E31" s="129"/>
      <c r="F31" s="129"/>
      <c r="G31" s="129"/>
      <c r="H31" s="129"/>
      <c r="I31" s="129"/>
      <c r="J31" s="129"/>
      <c r="K31" s="130"/>
    </row>
    <row r="32" spans="1:11" ht="12.75" customHeight="1">
      <c r="A32" s="128"/>
      <c r="B32" s="129"/>
      <c r="C32" s="129"/>
      <c r="D32" s="129"/>
      <c r="E32" s="129"/>
      <c r="F32" s="129"/>
      <c r="G32" s="129"/>
      <c r="H32" s="129"/>
      <c r="I32" s="129"/>
      <c r="J32" s="129"/>
      <c r="K32" s="130"/>
    </row>
    <row r="33" spans="1:11" ht="12.75" customHeight="1">
      <c r="A33" s="128"/>
      <c r="B33" s="129"/>
      <c r="C33" s="129"/>
      <c r="D33" s="129"/>
      <c r="E33" s="129"/>
      <c r="F33" s="129"/>
      <c r="G33" s="129"/>
      <c r="H33" s="129"/>
      <c r="I33" s="129"/>
      <c r="J33" s="129"/>
      <c r="K33" s="130"/>
    </row>
    <row r="34" spans="1:11">
      <c r="A34" s="105"/>
    </row>
    <row r="35" spans="1:11" ht="13.5">
      <c r="A35" s="104"/>
    </row>
    <row r="36" spans="1:11">
      <c r="A36" s="103"/>
    </row>
    <row r="37" spans="1:11">
      <c r="A37" s="103"/>
    </row>
    <row r="38" spans="1:11">
      <c r="A38" s="103"/>
    </row>
    <row r="58" spans="1:1">
      <c r="A58" s="106"/>
    </row>
    <row r="59" spans="1:1">
      <c r="A59" s="115"/>
    </row>
    <row r="60" spans="1:1">
      <c r="A60" s="117"/>
    </row>
    <row r="61" spans="1:1">
      <c r="A61" s="117"/>
    </row>
    <row r="62" spans="1:1">
      <c r="A62" s="117"/>
    </row>
    <row r="63" spans="1:1">
      <c r="A63" s="117"/>
    </row>
    <row r="64" spans="1:1">
      <c r="A64" s="117"/>
    </row>
    <row r="65" spans="1:1">
      <c r="A65" s="117"/>
    </row>
    <row r="66" spans="1:1">
      <c r="A66" s="117"/>
    </row>
    <row r="67" spans="1:1">
      <c r="A67" s="117"/>
    </row>
    <row r="68" spans="1:1">
      <c r="A68" s="117"/>
    </row>
    <row r="69" spans="1:1">
      <c r="A69" s="117"/>
    </row>
    <row r="70" spans="1:1">
      <c r="A70" s="117"/>
    </row>
    <row r="71" spans="1:1">
      <c r="A71" s="117"/>
    </row>
    <row r="72" spans="1:1">
      <c r="A72" s="117"/>
    </row>
    <row r="73" spans="1:1">
      <c r="A73" s="117"/>
    </row>
  </sheetData>
  <mergeCells count="4">
    <mergeCell ref="A1:K1"/>
    <mergeCell ref="A2:K6"/>
    <mergeCell ref="A7:K28"/>
    <mergeCell ref="A29:K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6EA8-4781-4466-9E70-7EF1614B1DEA}">
  <dimension ref="A2:E90"/>
  <sheetViews>
    <sheetView topLeftCell="A64" workbookViewId="0">
      <selection activeCell="D91" sqref="D91"/>
    </sheetView>
  </sheetViews>
  <sheetFormatPr defaultRowHeight="12.75"/>
  <cols>
    <col min="1" max="1" width="56.140625" style="59" customWidth="1"/>
    <col min="2" max="2" width="22.28515625" style="59" customWidth="1"/>
    <col min="3" max="3" width="23.85546875" style="59" customWidth="1"/>
    <col min="4" max="4" width="24.7109375" style="59" customWidth="1"/>
    <col min="5" max="16384" width="9.140625" style="59"/>
  </cols>
  <sheetData>
    <row r="2" spans="1:5" ht="15">
      <c r="A2" s="91" t="s">
        <v>22</v>
      </c>
    </row>
    <row r="3" spans="1:5" ht="15">
      <c r="A3" s="91" t="s">
        <v>28</v>
      </c>
    </row>
    <row r="6" spans="1:5" ht="18">
      <c r="A6" s="116" t="s">
        <v>59</v>
      </c>
    </row>
    <row r="7" spans="1:5" ht="15">
      <c r="A7" s="91"/>
    </row>
    <row r="8" spans="1:5" ht="15.75">
      <c r="A8" s="90" t="s">
        <v>21</v>
      </c>
    </row>
    <row r="9" spans="1:5" ht="25.5">
      <c r="A9" s="89" t="s">
        <v>16</v>
      </c>
      <c r="B9" s="89" t="s">
        <v>42</v>
      </c>
      <c r="C9" s="88" t="s">
        <v>43</v>
      </c>
      <c r="D9" s="87" t="s">
        <v>14</v>
      </c>
    </row>
    <row r="10" spans="1:5">
      <c r="A10" s="86"/>
      <c r="B10" s="85" t="s">
        <v>13</v>
      </c>
      <c r="D10" s="84"/>
    </row>
    <row r="11" spans="1:5">
      <c r="A11" s="76" t="s">
        <v>20</v>
      </c>
      <c r="B11" s="102">
        <v>0</v>
      </c>
      <c r="C11" s="101">
        <v>1</v>
      </c>
      <c r="D11" s="100">
        <f>+C11*B11</f>
        <v>0</v>
      </c>
    </row>
    <row r="12" spans="1:5" ht="24">
      <c r="A12" s="99" t="s">
        <v>19</v>
      </c>
      <c r="B12" s="98"/>
      <c r="C12" s="97"/>
      <c r="D12" s="96"/>
      <c r="E12" s="118"/>
    </row>
    <row r="13" spans="1:5">
      <c r="A13" s="66"/>
      <c r="B13" s="66"/>
      <c r="C13" s="65" t="s">
        <v>18</v>
      </c>
      <c r="D13" s="64">
        <f>+D11</f>
        <v>0</v>
      </c>
    </row>
    <row r="14" spans="1:5" ht="24">
      <c r="A14" s="110" t="s">
        <v>40</v>
      </c>
      <c r="B14" s="75"/>
      <c r="C14" s="74"/>
      <c r="D14" s="73"/>
    </row>
    <row r="15" spans="1:5">
      <c r="A15" s="72" t="s">
        <v>31</v>
      </c>
      <c r="B15" s="68">
        <v>0</v>
      </c>
      <c r="C15" s="59">
        <v>1</v>
      </c>
      <c r="D15" s="67">
        <f t="shared" ref="D15:D22" si="0">+C15*B15</f>
        <v>0</v>
      </c>
    </row>
    <row r="16" spans="1:5">
      <c r="A16" s="72" t="s">
        <v>32</v>
      </c>
      <c r="B16" s="68">
        <v>0</v>
      </c>
      <c r="C16" s="59">
        <v>1</v>
      </c>
      <c r="D16" s="67">
        <f t="shared" si="0"/>
        <v>0</v>
      </c>
    </row>
    <row r="17" spans="1:4">
      <c r="A17" s="72" t="s">
        <v>33</v>
      </c>
      <c r="B17" s="68">
        <v>0</v>
      </c>
      <c r="C17" s="59">
        <v>1</v>
      </c>
      <c r="D17" s="67">
        <f t="shared" si="0"/>
        <v>0</v>
      </c>
    </row>
    <row r="18" spans="1:4">
      <c r="A18" s="72" t="s">
        <v>34</v>
      </c>
      <c r="B18" s="68">
        <v>0</v>
      </c>
      <c r="C18" s="59">
        <v>1</v>
      </c>
      <c r="D18" s="67">
        <f t="shared" si="0"/>
        <v>0</v>
      </c>
    </row>
    <row r="19" spans="1:4">
      <c r="A19" s="72" t="s">
        <v>35</v>
      </c>
      <c r="B19" s="68">
        <v>0</v>
      </c>
      <c r="C19" s="59">
        <v>1</v>
      </c>
      <c r="D19" s="67">
        <f t="shared" si="0"/>
        <v>0</v>
      </c>
    </row>
    <row r="20" spans="1:4">
      <c r="A20" s="72" t="s">
        <v>36</v>
      </c>
      <c r="B20" s="68">
        <v>0</v>
      </c>
      <c r="C20" s="59">
        <v>1</v>
      </c>
      <c r="D20" s="67">
        <f t="shared" si="0"/>
        <v>0</v>
      </c>
    </row>
    <row r="21" spans="1:4">
      <c r="A21" s="72" t="s">
        <v>37</v>
      </c>
      <c r="B21" s="68">
        <v>0</v>
      </c>
      <c r="C21" s="59">
        <v>1</v>
      </c>
      <c r="D21" s="67">
        <f t="shared" si="0"/>
        <v>0</v>
      </c>
    </row>
    <row r="22" spans="1:4">
      <c r="A22" s="94" t="s">
        <v>38</v>
      </c>
      <c r="B22" s="93">
        <v>0</v>
      </c>
      <c r="C22" s="59">
        <v>1</v>
      </c>
      <c r="D22" s="92">
        <f t="shared" si="0"/>
        <v>0</v>
      </c>
    </row>
    <row r="23" spans="1:4">
      <c r="A23" s="66"/>
      <c r="B23" s="66"/>
      <c r="C23" s="65" t="s">
        <v>17</v>
      </c>
      <c r="D23" s="64">
        <f>D15+D16+D17+D18+D19+D20+D21+D22</f>
        <v>0</v>
      </c>
    </row>
    <row r="24" spans="1:4" ht="15.75">
      <c r="A24" s="63"/>
      <c r="B24" s="62"/>
      <c r="C24" s="61" t="s">
        <v>25</v>
      </c>
      <c r="D24" s="60">
        <f>+D13+D23</f>
        <v>0</v>
      </c>
    </row>
    <row r="29" spans="1:4" ht="15.75">
      <c r="A29" s="90" t="s">
        <v>26</v>
      </c>
    </row>
    <row r="30" spans="1:4" ht="38.25">
      <c r="A30" s="89" t="s">
        <v>16</v>
      </c>
      <c r="B30" s="89" t="s">
        <v>66</v>
      </c>
      <c r="C30" s="88" t="s">
        <v>65</v>
      </c>
      <c r="D30" s="87" t="s">
        <v>23</v>
      </c>
    </row>
    <row r="31" spans="1:4">
      <c r="A31" s="86"/>
      <c r="B31" s="85" t="s">
        <v>13</v>
      </c>
      <c r="D31" s="84"/>
    </row>
    <row r="32" spans="1:4">
      <c r="A32" s="76" t="s">
        <v>51</v>
      </c>
      <c r="B32" s="75"/>
      <c r="C32" s="74"/>
      <c r="D32" s="73"/>
    </row>
    <row r="33" spans="1:4" ht="24">
      <c r="A33" s="95" t="s">
        <v>39</v>
      </c>
      <c r="B33" s="71"/>
      <c r="C33" s="70"/>
      <c r="D33" s="69"/>
    </row>
    <row r="34" spans="1:4">
      <c r="A34" s="136" t="s">
        <v>69</v>
      </c>
      <c r="B34" s="68">
        <v>0</v>
      </c>
      <c r="C34" s="59">
        <v>15</v>
      </c>
      <c r="D34" s="67">
        <f>+C34*B34</f>
        <v>0</v>
      </c>
    </row>
    <row r="35" spans="1:4">
      <c r="A35" s="136" t="s">
        <v>67</v>
      </c>
      <c r="B35" s="68">
        <v>0</v>
      </c>
      <c r="C35" s="59">
        <v>15</v>
      </c>
      <c r="D35" s="67">
        <f>+C35*B35</f>
        <v>0</v>
      </c>
    </row>
    <row r="36" spans="1:4">
      <c r="A36" s="77" t="s">
        <v>68</v>
      </c>
      <c r="B36" s="68">
        <v>0</v>
      </c>
      <c r="C36" s="59">
        <v>15</v>
      </c>
      <c r="D36" s="67">
        <f>+C36*B36</f>
        <v>0</v>
      </c>
    </row>
    <row r="37" spans="1:4">
      <c r="A37" s="66"/>
      <c r="B37" s="66"/>
      <c r="C37" s="65" t="s">
        <v>44</v>
      </c>
      <c r="D37" s="64">
        <f>+D34+D35+D36</f>
        <v>0</v>
      </c>
    </row>
    <row r="38" spans="1:4" ht="15.75">
      <c r="A38" s="63"/>
      <c r="B38" s="62"/>
      <c r="C38" s="61" t="s">
        <v>27</v>
      </c>
      <c r="D38" s="60">
        <f>D37</f>
        <v>0</v>
      </c>
    </row>
    <row r="39" spans="1:4" ht="15.75">
      <c r="A39" s="107"/>
      <c r="B39" s="107"/>
      <c r="C39" s="108"/>
      <c r="D39" s="109"/>
    </row>
    <row r="40" spans="1:4" ht="16.5" thickBot="1">
      <c r="A40" s="107"/>
      <c r="B40" s="107"/>
      <c r="C40" s="108"/>
      <c r="D40" s="109"/>
    </row>
    <row r="41" spans="1:4" ht="17.25" thickTop="1" thickBot="1">
      <c r="A41" s="111" t="s">
        <v>56</v>
      </c>
      <c r="B41" s="112"/>
      <c r="C41" s="113"/>
      <c r="D41" s="114">
        <f>+D24+D38</f>
        <v>0</v>
      </c>
    </row>
    <row r="42" spans="1:4" ht="16.5" thickTop="1">
      <c r="A42" s="107"/>
      <c r="B42" s="107"/>
      <c r="C42" s="108"/>
      <c r="D42" s="109"/>
    </row>
    <row r="43" spans="1:4" ht="15.75">
      <c r="A43" s="107"/>
      <c r="B43" s="107"/>
      <c r="C43" s="108"/>
      <c r="D43" s="109"/>
    </row>
    <row r="44" spans="1:4" ht="15.75">
      <c r="A44" s="107"/>
      <c r="B44" s="107"/>
      <c r="C44" s="108"/>
      <c r="D44" s="109"/>
    </row>
    <row r="45" spans="1:4" ht="15.75">
      <c r="A45" s="107"/>
      <c r="B45" s="107"/>
      <c r="C45" s="108"/>
      <c r="D45" s="109"/>
    </row>
    <row r="46" spans="1:4" ht="15.75">
      <c r="A46" s="90" t="s">
        <v>45</v>
      </c>
    </row>
    <row r="47" spans="1:4" ht="25.5">
      <c r="A47" s="89" t="s">
        <v>16</v>
      </c>
      <c r="B47" s="89" t="s">
        <v>15</v>
      </c>
      <c r="C47" s="88" t="s">
        <v>24</v>
      </c>
      <c r="D47" s="87" t="s">
        <v>14</v>
      </c>
    </row>
    <row r="48" spans="1:4">
      <c r="A48" s="86"/>
      <c r="B48" s="85" t="s">
        <v>13</v>
      </c>
      <c r="D48" s="84"/>
    </row>
    <row r="49" spans="1:4">
      <c r="A49" s="76" t="s">
        <v>52</v>
      </c>
      <c r="B49" s="83"/>
      <c r="C49" s="75"/>
      <c r="D49" s="83"/>
    </row>
    <row r="50" spans="1:4" ht="60">
      <c r="A50" s="82" t="s">
        <v>29</v>
      </c>
      <c r="B50" s="71"/>
      <c r="C50" s="71"/>
      <c r="D50" s="71"/>
    </row>
    <row r="51" spans="1:4">
      <c r="A51" s="77" t="s">
        <v>12</v>
      </c>
      <c r="B51" s="68">
        <v>0</v>
      </c>
      <c r="C51" s="81">
        <v>100</v>
      </c>
      <c r="D51" s="80">
        <f>+C51*B51</f>
        <v>0</v>
      </c>
    </row>
    <row r="52" spans="1:4">
      <c r="A52" s="77" t="s">
        <v>11</v>
      </c>
      <c r="B52" s="68">
        <v>0</v>
      </c>
      <c r="C52" s="81">
        <v>100</v>
      </c>
      <c r="D52" s="80">
        <f>+C52*B52</f>
        <v>0</v>
      </c>
    </row>
    <row r="53" spans="1:4">
      <c r="A53" s="66"/>
      <c r="B53" s="66"/>
      <c r="C53" s="79" t="s">
        <v>41</v>
      </c>
      <c r="D53" s="78">
        <f>+D51+D52</f>
        <v>0</v>
      </c>
    </row>
    <row r="54" spans="1:4">
      <c r="A54" s="76" t="s">
        <v>53</v>
      </c>
      <c r="B54" s="75"/>
      <c r="C54" s="74"/>
      <c r="D54" s="73"/>
    </row>
    <row r="55" spans="1:4" ht="36">
      <c r="A55" s="72" t="s">
        <v>30</v>
      </c>
      <c r="B55" s="71"/>
      <c r="C55" s="70"/>
      <c r="D55" s="69"/>
    </row>
    <row r="56" spans="1:4">
      <c r="A56" s="77" t="s">
        <v>12</v>
      </c>
      <c r="B56" s="68">
        <v>0</v>
      </c>
      <c r="C56" s="59">
        <v>100</v>
      </c>
      <c r="D56" s="67">
        <f>+C56*B56</f>
        <v>0</v>
      </c>
    </row>
    <row r="57" spans="1:4">
      <c r="A57" s="77" t="s">
        <v>11</v>
      </c>
      <c r="B57" s="68">
        <v>0</v>
      </c>
      <c r="C57" s="59">
        <v>100</v>
      </c>
      <c r="D57" s="67">
        <f>+C57*B57</f>
        <v>0</v>
      </c>
    </row>
    <row r="58" spans="1:4">
      <c r="A58" s="66"/>
      <c r="B58" s="66"/>
      <c r="C58" s="65" t="s">
        <v>46</v>
      </c>
      <c r="D58" s="64">
        <f>D56+D57</f>
        <v>0</v>
      </c>
    </row>
    <row r="59" spans="1:4" ht="15.75">
      <c r="A59" s="63"/>
      <c r="B59" s="62"/>
      <c r="C59" s="61" t="s">
        <v>57</v>
      </c>
      <c r="D59" s="60">
        <f>+D53+D58</f>
        <v>0</v>
      </c>
    </row>
    <row r="64" spans="1:4" ht="15.75">
      <c r="A64" s="90" t="s">
        <v>47</v>
      </c>
    </row>
    <row r="65" spans="1:4" ht="38.25">
      <c r="A65" s="89" t="s">
        <v>16</v>
      </c>
      <c r="B65" s="89" t="s">
        <v>50</v>
      </c>
      <c r="C65" s="88" t="s">
        <v>43</v>
      </c>
      <c r="D65" s="87" t="s">
        <v>23</v>
      </c>
    </row>
    <row r="66" spans="1:4">
      <c r="A66" s="86"/>
      <c r="B66" s="85" t="s">
        <v>13</v>
      </c>
      <c r="D66" s="84"/>
    </row>
    <row r="67" spans="1:4">
      <c r="A67" s="76" t="s">
        <v>54</v>
      </c>
      <c r="B67" s="102">
        <v>0</v>
      </c>
      <c r="C67" s="101">
        <v>1</v>
      </c>
      <c r="D67" s="100">
        <f>+C67*B67</f>
        <v>0</v>
      </c>
    </row>
    <row r="68" spans="1:4" ht="24">
      <c r="A68" s="99" t="s">
        <v>19</v>
      </c>
      <c r="B68" s="98"/>
      <c r="C68" s="97"/>
      <c r="D68" s="96"/>
    </row>
    <row r="69" spans="1:4">
      <c r="A69" s="66"/>
      <c r="B69" s="66"/>
      <c r="C69" s="65" t="s">
        <v>48</v>
      </c>
      <c r="D69" s="64">
        <f>+D67</f>
        <v>0</v>
      </c>
    </row>
    <row r="70" spans="1:4" ht="24">
      <c r="A70" s="110" t="s">
        <v>55</v>
      </c>
      <c r="B70" s="75"/>
      <c r="C70" s="74"/>
      <c r="D70" s="73"/>
    </row>
    <row r="71" spans="1:4">
      <c r="A71" s="72" t="s">
        <v>31</v>
      </c>
      <c r="B71" s="68">
        <v>0</v>
      </c>
      <c r="C71" s="59">
        <v>1</v>
      </c>
      <c r="D71" s="67">
        <f t="shared" ref="D71:D78" si="1">+C71*B71</f>
        <v>0</v>
      </c>
    </row>
    <row r="72" spans="1:4">
      <c r="A72" s="72" t="s">
        <v>32</v>
      </c>
      <c r="B72" s="68">
        <v>0</v>
      </c>
      <c r="C72" s="59">
        <v>1</v>
      </c>
      <c r="D72" s="67">
        <f t="shared" si="1"/>
        <v>0</v>
      </c>
    </row>
    <row r="73" spans="1:4">
      <c r="A73" s="72" t="s">
        <v>33</v>
      </c>
      <c r="B73" s="68">
        <v>0</v>
      </c>
      <c r="C73" s="59">
        <v>1</v>
      </c>
      <c r="D73" s="67">
        <f t="shared" si="1"/>
        <v>0</v>
      </c>
    </row>
    <row r="74" spans="1:4">
      <c r="A74" s="72" t="s">
        <v>34</v>
      </c>
      <c r="B74" s="68">
        <v>0</v>
      </c>
      <c r="C74" s="59">
        <v>1</v>
      </c>
      <c r="D74" s="67">
        <f t="shared" si="1"/>
        <v>0</v>
      </c>
    </row>
    <row r="75" spans="1:4">
      <c r="A75" s="72" t="s">
        <v>35</v>
      </c>
      <c r="B75" s="68">
        <v>0</v>
      </c>
      <c r="C75" s="59">
        <v>1</v>
      </c>
      <c r="D75" s="67">
        <f t="shared" si="1"/>
        <v>0</v>
      </c>
    </row>
    <row r="76" spans="1:4">
      <c r="A76" s="72" t="s">
        <v>36</v>
      </c>
      <c r="B76" s="68">
        <v>0</v>
      </c>
      <c r="C76" s="59">
        <v>1</v>
      </c>
      <c r="D76" s="67">
        <f t="shared" si="1"/>
        <v>0</v>
      </c>
    </row>
    <row r="77" spans="1:4">
      <c r="A77" s="72" t="s">
        <v>37</v>
      </c>
      <c r="B77" s="68">
        <v>0</v>
      </c>
      <c r="C77" s="59">
        <v>1</v>
      </c>
      <c r="D77" s="67">
        <f t="shared" si="1"/>
        <v>0</v>
      </c>
    </row>
    <row r="78" spans="1:4">
      <c r="A78" s="94" t="s">
        <v>38</v>
      </c>
      <c r="B78" s="93">
        <v>0</v>
      </c>
      <c r="C78" s="59">
        <v>1</v>
      </c>
      <c r="D78" s="92">
        <f t="shared" si="1"/>
        <v>0</v>
      </c>
    </row>
    <row r="79" spans="1:4">
      <c r="A79" s="66"/>
      <c r="B79" s="66"/>
      <c r="C79" s="65" t="s">
        <v>49</v>
      </c>
      <c r="D79" s="64">
        <f>D71+D72+D73+D74+D75+D76+D77+D78</f>
        <v>0</v>
      </c>
    </row>
    <row r="80" spans="1:4" ht="15.75">
      <c r="A80" s="63"/>
      <c r="B80" s="62"/>
      <c r="C80" s="61" t="s">
        <v>58</v>
      </c>
      <c r="D80" s="60">
        <f>+D69+D79</f>
        <v>0</v>
      </c>
    </row>
    <row r="84" spans="1:4" ht="13.5" thickBot="1"/>
    <row r="85" spans="1:4" ht="17.25" thickTop="1" thickBot="1">
      <c r="A85" s="111" t="s">
        <v>70</v>
      </c>
      <c r="B85" s="112"/>
      <c r="C85" s="113"/>
      <c r="D85" s="114">
        <f>D24+D38+D59+D80</f>
        <v>0</v>
      </c>
    </row>
    <row r="86" spans="1:4" ht="15.75" thickTop="1">
      <c r="A86" s="138" t="s">
        <v>71</v>
      </c>
      <c r="B86" s="137"/>
      <c r="C86" s="137"/>
    </row>
    <row r="87" spans="1:4" ht="40.5" customHeight="1">
      <c r="A87" s="139" t="s">
        <v>72</v>
      </c>
      <c r="B87" s="137"/>
      <c r="C87" s="137"/>
    </row>
    <row r="88" spans="1:4" ht="15">
      <c r="A88" s="138" t="s">
        <v>73</v>
      </c>
      <c r="B88" s="137"/>
      <c r="C88" s="137"/>
    </row>
    <row r="89" spans="1:4" ht="15">
      <c r="A89" s="138" t="s">
        <v>74</v>
      </c>
      <c r="B89" s="137"/>
      <c r="C89" s="137"/>
    </row>
    <row r="90" spans="1:4" ht="15">
      <c r="A90" s="138" t="s">
        <v>75</v>
      </c>
      <c r="B90" s="137"/>
      <c r="C90" s="137"/>
    </row>
  </sheetData>
  <mergeCells count="5">
    <mergeCell ref="B89:C89"/>
    <mergeCell ref="B90:C90"/>
    <mergeCell ref="B86:C86"/>
    <mergeCell ref="B87:C87"/>
    <mergeCell ref="B88:C8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4" tint="0.79998168889431442"/>
  </sheetPr>
  <dimension ref="A1:Q66"/>
  <sheetViews>
    <sheetView zoomScaleNormal="100" workbookViewId="0">
      <selection activeCell="D14" sqref="D14"/>
    </sheetView>
  </sheetViews>
  <sheetFormatPr defaultColWidth="0" defaultRowHeight="15" zeroHeight="1"/>
  <cols>
    <col min="1" max="1" width="2.85546875" style="13" customWidth="1"/>
    <col min="2" max="2" width="31.42578125" style="30" customWidth="1"/>
    <col min="3" max="3" width="16" style="11" customWidth="1"/>
    <col min="4" max="4" width="12.85546875" style="11" customWidth="1"/>
    <col min="5" max="5" width="24.140625" style="11" customWidth="1"/>
    <col min="6" max="7" width="14.28515625" style="11" customWidth="1"/>
    <col min="8" max="8" width="2.42578125" style="11" customWidth="1"/>
    <col min="9" max="9" width="14.28515625" style="11" customWidth="1"/>
    <col min="10" max="10" width="16.28515625" style="11" customWidth="1"/>
    <col min="11" max="11" width="2.42578125" style="11" customWidth="1"/>
    <col min="12" max="13" width="14.28515625" style="7" hidden="1" customWidth="1"/>
    <col min="14" max="17" width="9.140625" style="7" hidden="1" customWidth="1"/>
    <col min="18" max="16384" width="9.140625" style="8" hidden="1"/>
  </cols>
  <sheetData>
    <row r="1" spans="1:11" ht="15" customHeight="1">
      <c r="A1" s="5"/>
      <c r="B1" s="14"/>
      <c r="C1" s="15"/>
      <c r="D1" s="15"/>
      <c r="E1" s="15"/>
      <c r="F1" s="6"/>
      <c r="G1" s="6"/>
      <c r="H1" s="6"/>
      <c r="I1" s="6"/>
      <c r="J1" s="6"/>
      <c r="K1" s="6"/>
    </row>
    <row r="2" spans="1:11" ht="15" customHeight="1">
      <c r="A2" s="5"/>
      <c r="B2" s="14"/>
      <c r="C2" s="15"/>
      <c r="D2" s="15"/>
      <c r="E2" s="132" t="s">
        <v>6</v>
      </c>
      <c r="F2" s="132"/>
      <c r="G2" s="132"/>
      <c r="H2" s="132"/>
      <c r="I2" s="132"/>
      <c r="J2" s="132"/>
      <c r="K2" s="6"/>
    </row>
    <row r="3" spans="1:11" ht="15" customHeight="1">
      <c r="A3" s="5"/>
      <c r="B3" s="14"/>
      <c r="C3" s="15"/>
      <c r="K3" s="6"/>
    </row>
    <row r="4" spans="1:11" ht="15.75" thickBot="1">
      <c r="A4" s="32"/>
      <c r="B4" s="37" t="s">
        <v>5</v>
      </c>
      <c r="C4" s="49" t="s">
        <v>0</v>
      </c>
      <c r="D4" s="50" t="s">
        <v>1</v>
      </c>
      <c r="K4" s="9"/>
    </row>
    <row r="5" spans="1:11" ht="15" customHeight="1">
      <c r="A5" s="133" t="s">
        <v>4</v>
      </c>
      <c r="B5" s="46" t="s">
        <v>2</v>
      </c>
      <c r="C5" s="52">
        <v>300000</v>
      </c>
      <c r="D5" s="53">
        <v>0</v>
      </c>
      <c r="E5" s="18"/>
      <c r="F5" s="4"/>
      <c r="G5" s="16"/>
      <c r="H5" s="19"/>
      <c r="I5" s="17"/>
      <c r="J5" s="17"/>
      <c r="K5" s="17"/>
    </row>
    <row r="6" spans="1:11">
      <c r="A6" s="134"/>
      <c r="B6" s="47" t="s">
        <v>62</v>
      </c>
      <c r="C6" s="54">
        <v>240000</v>
      </c>
      <c r="D6" s="55">
        <v>22</v>
      </c>
      <c r="E6" s="18"/>
      <c r="F6" s="4"/>
      <c r="G6" s="16"/>
      <c r="H6" s="19"/>
      <c r="I6" s="17"/>
      <c r="J6" s="17"/>
      <c r="K6" s="17"/>
    </row>
    <row r="7" spans="1:11" ht="15.75" thickBot="1">
      <c r="A7" s="134"/>
      <c r="B7" s="48" t="s">
        <v>3</v>
      </c>
      <c r="C7" s="56">
        <f>C16</f>
        <v>0</v>
      </c>
      <c r="D7" s="57">
        <v>30</v>
      </c>
      <c r="E7" s="18"/>
      <c r="F7" s="4"/>
      <c r="G7" s="16"/>
      <c r="H7" s="19"/>
      <c r="I7" s="17"/>
      <c r="J7" s="17"/>
      <c r="K7" s="17"/>
    </row>
    <row r="8" spans="1:11" ht="15.75" thickBot="1">
      <c r="A8" s="134"/>
      <c r="B8" s="35"/>
      <c r="C8" s="6"/>
      <c r="D8" s="36"/>
      <c r="E8" s="18"/>
      <c r="F8" s="4"/>
      <c r="G8" s="16"/>
      <c r="H8" s="19"/>
      <c r="I8" s="17"/>
      <c r="J8" s="17"/>
      <c r="K8" s="17"/>
    </row>
    <row r="9" spans="1:11" ht="15.75" thickBot="1">
      <c r="A9" s="135"/>
      <c r="B9" s="44" t="s">
        <v>9</v>
      </c>
      <c r="C9" s="51">
        <f>'2. Prijzenblad'!$D$41</f>
        <v>0</v>
      </c>
      <c r="D9" s="45">
        <f>IF(C9&lt;&gt;"",IF(IF(C$7&gt;=C$5,C9&gt;=C$6,C9&lt;=C$6),MIN(D$7,MAX(D$6,D$7-(C9-C$7)/((C$6-C$7)/(D$7-D$6)))),MIN(D$6,MAX(D$5,D$6-(C9-C$6)/((C$5-C$6)/(D$6-D$5))))),"")</f>
        <v>30</v>
      </c>
      <c r="E9" s="18"/>
      <c r="F9" s="4"/>
      <c r="G9" s="17"/>
      <c r="H9" s="17"/>
      <c r="I9" s="17"/>
      <c r="J9" s="17"/>
      <c r="K9" s="17"/>
    </row>
    <row r="10" spans="1:11">
      <c r="E10" s="20"/>
      <c r="F10" s="4"/>
      <c r="G10" s="17"/>
      <c r="H10" s="17"/>
      <c r="I10" s="17"/>
      <c r="J10" s="17"/>
      <c r="K10" s="17"/>
    </row>
    <row r="11" spans="1:11">
      <c r="A11" s="30"/>
      <c r="E11" s="20"/>
      <c r="F11" s="4"/>
      <c r="G11" s="17"/>
      <c r="H11" s="17"/>
      <c r="I11" s="17"/>
      <c r="J11" s="17"/>
      <c r="K11" s="17"/>
    </row>
    <row r="12" spans="1:11">
      <c r="E12" s="20"/>
      <c r="F12" s="4"/>
      <c r="G12" s="17"/>
      <c r="H12" s="17"/>
      <c r="I12" s="17"/>
      <c r="J12" s="21"/>
      <c r="K12" s="17"/>
    </row>
    <row r="13" spans="1:11">
      <c r="E13" s="20"/>
      <c r="F13" s="4"/>
      <c r="G13" s="17"/>
      <c r="H13" s="17"/>
      <c r="I13" s="17"/>
      <c r="J13" s="8"/>
      <c r="K13" s="17"/>
    </row>
    <row r="14" spans="1:11">
      <c r="A14" s="30"/>
      <c r="E14" s="20"/>
      <c r="F14" s="4"/>
      <c r="G14" s="17"/>
      <c r="H14" s="17"/>
      <c r="I14" s="17"/>
      <c r="J14" s="2"/>
      <c r="K14" s="2"/>
    </row>
    <row r="15" spans="1:11" ht="15" customHeight="1">
      <c r="B15" s="38"/>
      <c r="C15" s="15"/>
      <c r="E15" s="18"/>
      <c r="F15" s="3"/>
      <c r="G15" s="23"/>
      <c r="H15" s="2"/>
      <c r="I15" s="2"/>
      <c r="J15" s="2"/>
      <c r="K15" s="2"/>
    </row>
    <row r="16" spans="1:11">
      <c r="E16" s="24"/>
      <c r="F16" s="3"/>
      <c r="G16" s="2"/>
      <c r="H16" s="2"/>
      <c r="I16" s="2"/>
      <c r="J16" s="2"/>
      <c r="K16" s="2"/>
    </row>
    <row r="17" spans="1:11">
      <c r="A17" s="5"/>
      <c r="B17" s="30" t="s">
        <v>7</v>
      </c>
      <c r="E17" s="24"/>
      <c r="F17" s="3"/>
      <c r="G17" s="2"/>
      <c r="H17" s="2"/>
      <c r="I17" s="2"/>
      <c r="J17" s="1"/>
      <c r="K17" s="6"/>
    </row>
    <row r="18" spans="1:11">
      <c r="A18" s="5"/>
      <c r="B18" s="40" t="s">
        <v>8</v>
      </c>
      <c r="C18" s="15"/>
      <c r="D18" s="15"/>
      <c r="E18" s="15"/>
      <c r="F18" s="6"/>
      <c r="G18" s="6"/>
      <c r="H18" s="6"/>
      <c r="I18" s="6"/>
      <c r="J18" s="1"/>
      <c r="K18" s="6"/>
    </row>
    <row r="19" spans="1:11">
      <c r="A19" s="5"/>
      <c r="B19" s="39"/>
      <c r="C19" s="15"/>
      <c r="D19" s="15"/>
      <c r="E19" s="15"/>
      <c r="F19" s="6"/>
      <c r="G19" s="6"/>
      <c r="H19" s="6"/>
      <c r="I19" s="6"/>
      <c r="J19" s="1"/>
      <c r="K19" s="6"/>
    </row>
    <row r="20" spans="1:11" ht="18" customHeight="1">
      <c r="A20" s="5"/>
      <c r="B20" s="42"/>
      <c r="C20" s="15"/>
      <c r="D20" s="15"/>
      <c r="E20" s="15"/>
      <c r="F20" s="6" t="s">
        <v>10</v>
      </c>
      <c r="G20" s="6"/>
      <c r="H20" s="6"/>
      <c r="I20" s="6"/>
      <c r="J20" s="1"/>
      <c r="K20" s="6"/>
    </row>
    <row r="21" spans="1:11" ht="14.25" customHeight="1">
      <c r="A21" s="5"/>
      <c r="B21" s="43"/>
      <c r="C21" s="15"/>
      <c r="D21" s="8"/>
      <c r="E21" s="41"/>
      <c r="F21" s="6"/>
      <c r="G21" s="6"/>
      <c r="H21" s="6"/>
      <c r="I21" s="6"/>
      <c r="J21" s="1"/>
      <c r="K21" s="6"/>
    </row>
    <row r="22" spans="1:11" hidden="1">
      <c r="A22" s="5"/>
      <c r="B22" s="42"/>
      <c r="C22" s="15"/>
      <c r="D22" s="15"/>
      <c r="E22" s="15"/>
      <c r="F22" s="6"/>
      <c r="G22" s="6"/>
      <c r="H22" s="6"/>
      <c r="I22" s="6"/>
      <c r="J22" s="1"/>
      <c r="K22" s="6"/>
    </row>
    <row r="23" spans="1:11" hidden="1">
      <c r="A23" s="5"/>
      <c r="B23" s="43"/>
      <c r="C23" s="15"/>
      <c r="D23" s="8"/>
      <c r="E23" s="41"/>
      <c r="F23" s="6"/>
      <c r="G23" s="6"/>
      <c r="H23" s="6"/>
      <c r="I23" s="6"/>
      <c r="J23" s="1"/>
      <c r="K23" s="6"/>
    </row>
    <row r="24" spans="1:11" hidden="1">
      <c r="A24" s="30"/>
      <c r="B24" s="58"/>
      <c r="E24" s="8"/>
      <c r="F24" s="7"/>
      <c r="G24" s="7"/>
      <c r="H24" s="7"/>
      <c r="I24" s="7"/>
      <c r="J24" s="7"/>
      <c r="K24" s="10"/>
    </row>
    <row r="25" spans="1:11" ht="15" hidden="1" customHeight="1">
      <c r="A25" s="30"/>
      <c r="B25" s="11"/>
      <c r="E25" s="18"/>
      <c r="F25" s="33"/>
      <c r="G25" s="27"/>
      <c r="H25" s="29"/>
      <c r="I25" s="28"/>
      <c r="J25" s="34"/>
      <c r="K25" s="34"/>
    </row>
    <row r="26" spans="1:11" hidden="1">
      <c r="E26" s="18"/>
      <c r="F26" s="33"/>
      <c r="G26" s="27"/>
      <c r="H26" s="29"/>
      <c r="I26" s="28"/>
      <c r="J26" s="34"/>
      <c r="K26" s="34"/>
    </row>
    <row r="27" spans="1:11" hidden="1">
      <c r="B27" s="15"/>
      <c r="C27" s="15"/>
      <c r="D27" s="15"/>
      <c r="E27" s="18"/>
      <c r="F27" s="4"/>
      <c r="G27" s="16"/>
      <c r="H27" s="19"/>
      <c r="I27" s="17"/>
      <c r="J27" s="25"/>
      <c r="K27" s="25"/>
    </row>
    <row r="28" spans="1:11" hidden="1">
      <c r="B28" s="15"/>
      <c r="C28" s="15"/>
      <c r="D28" s="15"/>
      <c r="E28" s="24"/>
      <c r="F28" s="3"/>
      <c r="G28" s="2"/>
      <c r="H28" s="2"/>
      <c r="I28" s="2"/>
      <c r="J28" s="26"/>
      <c r="K28" s="2"/>
    </row>
    <row r="29" spans="1:11" hidden="1">
      <c r="B29" s="15"/>
      <c r="C29" s="15"/>
      <c r="D29" s="15"/>
      <c r="E29" s="24"/>
      <c r="F29" s="3"/>
      <c r="G29" s="2"/>
      <c r="H29" s="2"/>
      <c r="I29" s="2"/>
      <c r="J29" s="2"/>
      <c r="K29" s="2"/>
    </row>
    <row r="30" spans="1:11" hidden="1">
      <c r="A30" s="31"/>
      <c r="B30" s="15"/>
      <c r="C30" s="15"/>
      <c r="D30" s="15"/>
      <c r="E30" s="24"/>
      <c r="F30" s="3"/>
      <c r="G30" s="2"/>
      <c r="H30" s="2"/>
      <c r="I30" s="2"/>
      <c r="J30" s="2"/>
      <c r="K30" s="2"/>
    </row>
    <row r="31" spans="1:11" hidden="1">
      <c r="A31" s="22"/>
      <c r="B31" s="15"/>
      <c r="C31" s="15"/>
      <c r="D31" s="15"/>
      <c r="E31" s="6"/>
      <c r="F31" s="12"/>
    </row>
    <row r="32" spans="1:11" hidden="1">
      <c r="B32" s="15"/>
      <c r="C32" s="15"/>
      <c r="D32" s="15"/>
    </row>
    <row r="33" spans="2:4" hidden="1">
      <c r="B33" s="15"/>
      <c r="C33" s="15"/>
      <c r="D33" s="15"/>
    </row>
    <row r="34" spans="2:4" hidden="1"/>
    <row r="35" spans="2:4" hidden="1"/>
    <row r="36" spans="2:4" hidden="1"/>
    <row r="37" spans="2:4" hidden="1"/>
    <row r="38" spans="2:4" hidden="1"/>
    <row r="39" spans="2:4" hidden="1"/>
    <row r="40" spans="2:4" hidden="1"/>
    <row r="41" spans="2:4" hidden="1"/>
    <row r="42" spans="2:4" hidden="1"/>
    <row r="43" spans="2:4" hidden="1"/>
    <row r="44" spans="2:4" hidden="1"/>
    <row r="45" spans="2:4" hidden="1"/>
    <row r="46" spans="2:4" hidden="1"/>
    <row r="47" spans="2:4" hidden="1"/>
    <row r="48" spans="2:4"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sheetData>
  <mergeCells count="2">
    <mergeCell ref="E2:J2"/>
    <mergeCell ref="A5:A9"/>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14EAB-EEF9-4531-9C4D-C3FB129CB4D5}">
  <sheetPr>
    <tabColor theme="4" tint="0.79998168889431442"/>
  </sheetPr>
  <dimension ref="A1:Q66"/>
  <sheetViews>
    <sheetView zoomScaleNormal="100" workbookViewId="0">
      <selection activeCell="E18" sqref="E18"/>
    </sheetView>
  </sheetViews>
  <sheetFormatPr defaultColWidth="0" defaultRowHeight="15" customHeight="1" zeroHeight="1"/>
  <cols>
    <col min="1" max="1" width="2.85546875" style="13" customWidth="1"/>
    <col min="2" max="2" width="31.42578125" style="30" customWidth="1"/>
    <col min="3" max="3" width="16" style="11" customWidth="1"/>
    <col min="4" max="4" width="12.85546875" style="11" customWidth="1"/>
    <col min="5" max="5" width="24.140625" style="11" customWidth="1"/>
    <col min="6" max="7" width="14.28515625" style="11" customWidth="1"/>
    <col min="8" max="8" width="2.42578125" style="11" customWidth="1"/>
    <col min="9" max="9" width="14.28515625" style="11" customWidth="1"/>
    <col min="10" max="10" width="16.28515625" style="11" customWidth="1"/>
    <col min="11" max="11" width="2.42578125" style="11" customWidth="1"/>
    <col min="12" max="13" width="14.28515625" style="7" hidden="1" customWidth="1"/>
    <col min="14" max="17" width="9.140625" style="7" hidden="1" customWidth="1"/>
    <col min="18" max="16384" width="9.140625" style="8" hidden="1"/>
  </cols>
  <sheetData>
    <row r="1" spans="1:11" ht="15" customHeight="1">
      <c r="A1" s="5"/>
      <c r="B1" s="14"/>
      <c r="C1" s="15"/>
      <c r="D1" s="15"/>
      <c r="E1" s="15"/>
      <c r="F1" s="6"/>
      <c r="G1" s="6"/>
      <c r="H1" s="6"/>
      <c r="I1" s="6"/>
      <c r="J1" s="6"/>
      <c r="K1" s="6"/>
    </row>
    <row r="2" spans="1:11" ht="15" customHeight="1">
      <c r="A2" s="5"/>
      <c r="B2" s="14"/>
      <c r="C2" s="15"/>
      <c r="D2" s="15"/>
      <c r="E2" s="132" t="s">
        <v>6</v>
      </c>
      <c r="F2" s="132"/>
      <c r="G2" s="132"/>
      <c r="H2" s="132"/>
      <c r="I2" s="132"/>
      <c r="J2" s="132"/>
      <c r="K2" s="6"/>
    </row>
    <row r="3" spans="1:11" ht="15" customHeight="1">
      <c r="A3" s="5"/>
      <c r="B3" s="14"/>
      <c r="C3" s="15"/>
      <c r="K3" s="6"/>
    </row>
    <row r="4" spans="1:11" ht="15.75" thickBot="1">
      <c r="A4" s="32"/>
      <c r="B4" s="37" t="s">
        <v>5</v>
      </c>
      <c r="C4" s="49" t="s">
        <v>0</v>
      </c>
      <c r="D4" s="50" t="s">
        <v>1</v>
      </c>
      <c r="K4" s="9"/>
    </row>
    <row r="5" spans="1:11" ht="15" customHeight="1">
      <c r="A5" s="133" t="s">
        <v>4</v>
      </c>
      <c r="B5" s="46" t="s">
        <v>2</v>
      </c>
      <c r="C5" s="52">
        <v>60000</v>
      </c>
      <c r="D5" s="53">
        <v>0</v>
      </c>
      <c r="E5" s="18"/>
      <c r="F5" s="4"/>
      <c r="G5" s="16"/>
      <c r="H5" s="19"/>
      <c r="I5" s="17"/>
      <c r="J5" s="17"/>
      <c r="K5" s="17"/>
    </row>
    <row r="6" spans="1:11">
      <c r="A6" s="134"/>
      <c r="B6" s="47" t="s">
        <v>62</v>
      </c>
      <c r="C6" s="54">
        <v>40000</v>
      </c>
      <c r="D6" s="55">
        <v>8</v>
      </c>
      <c r="E6" s="18"/>
      <c r="F6" s="4"/>
      <c r="G6" s="16"/>
      <c r="H6" s="19"/>
      <c r="I6" s="17"/>
      <c r="J6" s="17"/>
      <c r="K6" s="17"/>
    </row>
    <row r="7" spans="1:11" ht="15.75" thickBot="1">
      <c r="A7" s="134"/>
      <c r="B7" s="48" t="s">
        <v>3</v>
      </c>
      <c r="C7" s="56">
        <f>C16</f>
        <v>0</v>
      </c>
      <c r="D7" s="57">
        <v>10</v>
      </c>
      <c r="E7" s="18"/>
      <c r="F7" s="4"/>
      <c r="G7" s="16"/>
      <c r="H7" s="19"/>
      <c r="I7" s="17"/>
      <c r="J7" s="17"/>
      <c r="K7" s="17"/>
    </row>
    <row r="8" spans="1:11" ht="15.75" thickBot="1">
      <c r="A8" s="134"/>
      <c r="B8" s="35"/>
      <c r="C8" s="6"/>
      <c r="D8" s="36"/>
      <c r="E8" s="18"/>
      <c r="F8" s="4"/>
      <c r="G8" s="16"/>
      <c r="H8" s="19"/>
      <c r="I8" s="17"/>
      <c r="J8" s="17"/>
      <c r="K8" s="17"/>
    </row>
    <row r="9" spans="1:11" ht="15.75" thickBot="1">
      <c r="A9" s="135"/>
      <c r="B9" s="44" t="s">
        <v>9</v>
      </c>
      <c r="C9" s="51">
        <f>'2. Prijzenblad'!$D$59</f>
        <v>0</v>
      </c>
      <c r="D9" s="45">
        <f>IF(C9&lt;&gt;"",IF(IF(C$7&gt;=C$5,C9&gt;=C$6,C9&lt;=C$6),MIN(D$7,MAX(D$6,D$7-(C9-C$7)/((C$6-C$7)/(D$7-D$6)))),MIN(D$6,MAX(D$5,D$6-(C9-C$6)/((C$5-C$6)/(D$6-D$5))))),"")</f>
        <v>10</v>
      </c>
      <c r="E9" s="18"/>
      <c r="F9" s="4"/>
      <c r="G9" s="17"/>
      <c r="H9" s="17"/>
      <c r="I9" s="17"/>
      <c r="J9" s="17"/>
      <c r="K9" s="17"/>
    </row>
    <row r="10" spans="1:11">
      <c r="E10" s="20"/>
      <c r="F10" s="4"/>
      <c r="G10" s="17"/>
      <c r="H10" s="17"/>
      <c r="I10" s="17"/>
      <c r="J10" s="17"/>
      <c r="K10" s="17"/>
    </row>
    <row r="11" spans="1:11">
      <c r="A11" s="30"/>
      <c r="E11" s="20"/>
      <c r="F11" s="4"/>
      <c r="G11" s="17"/>
      <c r="H11" s="17"/>
      <c r="I11" s="17"/>
      <c r="J11" s="17"/>
      <c r="K11" s="17"/>
    </row>
    <row r="12" spans="1:11">
      <c r="E12" s="20"/>
      <c r="F12" s="4"/>
      <c r="G12" s="17"/>
      <c r="H12" s="17"/>
      <c r="I12" s="17"/>
      <c r="J12" s="21"/>
      <c r="K12" s="17"/>
    </row>
    <row r="13" spans="1:11">
      <c r="E13" s="20"/>
      <c r="F13" s="4"/>
      <c r="G13" s="17"/>
      <c r="H13" s="17"/>
      <c r="I13" s="17"/>
      <c r="J13" s="8"/>
      <c r="K13" s="17"/>
    </row>
    <row r="14" spans="1:11">
      <c r="A14" s="30"/>
      <c r="E14" s="20"/>
      <c r="F14" s="4"/>
      <c r="G14" s="17"/>
      <c r="H14" s="17"/>
      <c r="I14" s="17"/>
      <c r="J14" s="2"/>
      <c r="K14" s="2"/>
    </row>
    <row r="15" spans="1:11" ht="15" customHeight="1">
      <c r="B15" s="38"/>
      <c r="C15" s="15"/>
      <c r="E15" s="18"/>
      <c r="F15" s="3"/>
      <c r="G15" s="23"/>
      <c r="H15" s="2"/>
      <c r="I15" s="2"/>
      <c r="J15" s="2"/>
      <c r="K15" s="2"/>
    </row>
    <row r="16" spans="1:11">
      <c r="E16" s="24"/>
      <c r="F16" s="3"/>
      <c r="G16" s="2"/>
      <c r="H16" s="2"/>
      <c r="I16" s="2"/>
      <c r="J16" s="2"/>
      <c r="K16" s="2"/>
    </row>
    <row r="17" spans="1:11">
      <c r="A17" s="5"/>
      <c r="B17" s="30" t="s">
        <v>7</v>
      </c>
      <c r="E17" s="24"/>
      <c r="F17" s="3"/>
      <c r="G17" s="2"/>
      <c r="H17" s="2"/>
      <c r="I17" s="2"/>
      <c r="J17" s="1"/>
      <c r="K17" s="6"/>
    </row>
    <row r="18" spans="1:11">
      <c r="A18" s="5"/>
      <c r="B18" s="40" t="s">
        <v>8</v>
      </c>
      <c r="C18" s="15"/>
      <c r="D18" s="15"/>
      <c r="E18" s="15"/>
      <c r="F18" s="6"/>
      <c r="G18" s="6"/>
      <c r="H18" s="6"/>
      <c r="I18" s="6"/>
      <c r="J18" s="1"/>
      <c r="K18" s="6"/>
    </row>
    <row r="19" spans="1:11">
      <c r="A19" s="5"/>
      <c r="B19" s="39"/>
      <c r="C19" s="15"/>
      <c r="D19" s="15"/>
      <c r="E19" s="15"/>
      <c r="F19" s="6"/>
      <c r="G19" s="6"/>
      <c r="H19" s="6"/>
      <c r="I19" s="6"/>
      <c r="J19" s="1"/>
      <c r="K19" s="6"/>
    </row>
    <row r="20" spans="1:11" ht="18" customHeight="1">
      <c r="A20" s="5"/>
      <c r="B20" s="42"/>
      <c r="C20" s="15"/>
      <c r="D20" s="15"/>
      <c r="E20" s="15"/>
      <c r="F20" s="6" t="s">
        <v>10</v>
      </c>
      <c r="G20" s="6"/>
      <c r="H20" s="6"/>
      <c r="I20" s="6"/>
      <c r="J20" s="1"/>
      <c r="K20" s="6"/>
    </row>
    <row r="21" spans="1:11" ht="14.25" customHeight="1">
      <c r="A21" s="5"/>
      <c r="B21" s="43"/>
      <c r="C21" s="15"/>
      <c r="D21" s="8"/>
      <c r="E21" s="41"/>
      <c r="F21" s="6"/>
      <c r="G21" s="6"/>
      <c r="H21" s="6"/>
      <c r="I21" s="6"/>
      <c r="J21" s="1"/>
      <c r="K21" s="6"/>
    </row>
    <row r="22" spans="1:11" hidden="1">
      <c r="A22" s="5"/>
      <c r="B22" s="42"/>
      <c r="C22" s="15"/>
      <c r="D22" s="15"/>
      <c r="E22" s="15"/>
      <c r="F22" s="6"/>
      <c r="G22" s="6"/>
      <c r="H22" s="6"/>
      <c r="I22" s="6"/>
      <c r="J22" s="1"/>
      <c r="K22" s="6"/>
    </row>
    <row r="23" spans="1:11" hidden="1">
      <c r="A23" s="5"/>
      <c r="B23" s="43"/>
      <c r="C23" s="15"/>
      <c r="D23" s="8"/>
      <c r="E23" s="41"/>
      <c r="F23" s="6"/>
      <c r="G23" s="6"/>
      <c r="H23" s="6"/>
      <c r="I23" s="6"/>
      <c r="J23" s="1"/>
      <c r="K23" s="6"/>
    </row>
    <row r="24" spans="1:11" hidden="1">
      <c r="A24" s="30"/>
      <c r="B24" s="58"/>
      <c r="E24" s="8"/>
      <c r="F24" s="7"/>
      <c r="G24" s="7"/>
      <c r="H24" s="7"/>
      <c r="I24" s="7"/>
      <c r="J24" s="7"/>
      <c r="K24" s="10"/>
    </row>
    <row r="25" spans="1:11" ht="15" hidden="1" customHeight="1">
      <c r="A25" s="30"/>
      <c r="B25" s="11"/>
      <c r="E25" s="18"/>
      <c r="F25" s="33"/>
      <c r="G25" s="27"/>
      <c r="H25" s="29"/>
      <c r="I25" s="28"/>
      <c r="J25" s="34"/>
      <c r="K25" s="34"/>
    </row>
    <row r="26" spans="1:11" hidden="1">
      <c r="E26" s="18"/>
      <c r="F26" s="33"/>
      <c r="G26" s="27"/>
      <c r="H26" s="29"/>
      <c r="I26" s="28"/>
      <c r="J26" s="34"/>
      <c r="K26" s="34"/>
    </row>
    <row r="27" spans="1:11" hidden="1">
      <c r="B27" s="15"/>
      <c r="C27" s="15"/>
      <c r="D27" s="15"/>
      <c r="E27" s="18"/>
      <c r="F27" s="4"/>
      <c r="G27" s="16"/>
      <c r="H27" s="19"/>
      <c r="I27" s="17"/>
      <c r="J27" s="25"/>
      <c r="K27" s="25"/>
    </row>
    <row r="28" spans="1:11" hidden="1">
      <c r="B28" s="15"/>
      <c r="C28" s="15"/>
      <c r="D28" s="15"/>
      <c r="E28" s="24"/>
      <c r="F28" s="3"/>
      <c r="G28" s="2"/>
      <c r="H28" s="2"/>
      <c r="I28" s="2"/>
      <c r="J28" s="26"/>
      <c r="K28" s="2"/>
    </row>
    <row r="29" spans="1:11" hidden="1">
      <c r="B29" s="15"/>
      <c r="C29" s="15"/>
      <c r="D29" s="15"/>
      <c r="E29" s="24"/>
      <c r="F29" s="3"/>
      <c r="G29" s="2"/>
      <c r="H29" s="2"/>
      <c r="I29" s="2"/>
      <c r="J29" s="2"/>
      <c r="K29" s="2"/>
    </row>
    <row r="30" spans="1:11" hidden="1">
      <c r="A30" s="31"/>
      <c r="B30" s="15"/>
      <c r="C30" s="15"/>
      <c r="D30" s="15"/>
      <c r="E30" s="24"/>
      <c r="F30" s="3"/>
      <c r="G30" s="2"/>
      <c r="H30" s="2"/>
      <c r="I30" s="2"/>
      <c r="J30" s="2"/>
      <c r="K30" s="2"/>
    </row>
    <row r="31" spans="1:11" hidden="1">
      <c r="A31" s="22"/>
      <c r="B31" s="15"/>
      <c r="C31" s="15"/>
      <c r="D31" s="15"/>
      <c r="E31" s="6"/>
      <c r="F31" s="12"/>
    </row>
    <row r="32" spans="1:11" hidden="1">
      <c r="B32" s="15"/>
      <c r="C32" s="15"/>
      <c r="D32" s="15"/>
    </row>
    <row r="33" spans="2:4" hidden="1">
      <c r="B33" s="15"/>
      <c r="C33" s="15"/>
      <c r="D33" s="15"/>
    </row>
    <row r="34" spans="2:4" hidden="1"/>
    <row r="35" spans="2:4" hidden="1"/>
    <row r="36" spans="2:4" hidden="1"/>
    <row r="37" spans="2:4" hidden="1"/>
    <row r="38" spans="2:4" hidden="1"/>
    <row r="39" spans="2:4" hidden="1"/>
    <row r="40" spans="2:4" hidden="1"/>
    <row r="41" spans="2:4" hidden="1"/>
    <row r="42" spans="2:4" hidden="1"/>
    <row r="43" spans="2:4" hidden="1"/>
    <row r="44" spans="2:4" hidden="1"/>
    <row r="45" spans="2:4" hidden="1"/>
    <row r="46" spans="2:4" hidden="1"/>
    <row r="47" spans="2:4" hidden="1"/>
    <row r="48" spans="2:4"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sheetData>
  <mergeCells count="2">
    <mergeCell ref="E2:J2"/>
    <mergeCell ref="A5:A9"/>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F188F-71B1-4BEC-AC09-9D33C7A6392C}">
  <sheetPr>
    <tabColor theme="4" tint="0.79998168889431442"/>
  </sheetPr>
  <dimension ref="A1:Q66"/>
  <sheetViews>
    <sheetView zoomScaleNormal="100" workbookViewId="0">
      <selection activeCell="E13" sqref="E13"/>
    </sheetView>
  </sheetViews>
  <sheetFormatPr defaultColWidth="0" defaultRowHeight="15" customHeight="1" zeroHeight="1"/>
  <cols>
    <col min="1" max="1" width="2.85546875" style="13" customWidth="1"/>
    <col min="2" max="2" width="31.42578125" style="30" customWidth="1"/>
    <col min="3" max="3" width="16" style="11" customWidth="1"/>
    <col min="4" max="4" width="12.85546875" style="11" customWidth="1"/>
    <col min="5" max="5" width="24.140625" style="11" customWidth="1"/>
    <col min="6" max="7" width="14.28515625" style="11" customWidth="1"/>
    <col min="8" max="8" width="2.42578125" style="11" customWidth="1"/>
    <col min="9" max="9" width="14.28515625" style="11" customWidth="1"/>
    <col min="10" max="10" width="16.28515625" style="11" customWidth="1"/>
    <col min="11" max="11" width="2.42578125" style="11" customWidth="1"/>
    <col min="12" max="13" width="14.28515625" style="7" hidden="1" customWidth="1"/>
    <col min="14" max="17" width="9.140625" style="7" hidden="1" customWidth="1"/>
    <col min="18" max="16384" width="9.140625" style="8" hidden="1"/>
  </cols>
  <sheetData>
    <row r="1" spans="1:11" ht="15" customHeight="1">
      <c r="A1" s="5"/>
      <c r="B1" s="14"/>
      <c r="C1" s="15"/>
      <c r="D1" s="15"/>
      <c r="E1" s="15"/>
      <c r="F1" s="6"/>
      <c r="G1" s="6"/>
      <c r="H1" s="6"/>
      <c r="I1" s="6"/>
      <c r="J1" s="6"/>
      <c r="K1" s="6"/>
    </row>
    <row r="2" spans="1:11" ht="15" customHeight="1">
      <c r="A2" s="5"/>
      <c r="B2" s="14"/>
      <c r="C2" s="15"/>
      <c r="D2" s="15"/>
      <c r="E2" s="132" t="s">
        <v>6</v>
      </c>
      <c r="F2" s="132"/>
      <c r="G2" s="132"/>
      <c r="H2" s="132"/>
      <c r="I2" s="132"/>
      <c r="J2" s="132"/>
      <c r="K2" s="6"/>
    </row>
    <row r="3" spans="1:11" ht="15" customHeight="1">
      <c r="A3" s="5"/>
      <c r="B3" s="14"/>
      <c r="C3" s="15"/>
      <c r="K3" s="6"/>
    </row>
    <row r="4" spans="1:11" ht="15.75" thickBot="1">
      <c r="A4" s="32"/>
      <c r="B4" s="37" t="s">
        <v>5</v>
      </c>
      <c r="C4" s="49" t="s">
        <v>0</v>
      </c>
      <c r="D4" s="50" t="s">
        <v>1</v>
      </c>
      <c r="K4" s="9"/>
    </row>
    <row r="5" spans="1:11" ht="15" customHeight="1">
      <c r="A5" s="133" t="s">
        <v>4</v>
      </c>
      <c r="B5" s="46" t="s">
        <v>2</v>
      </c>
      <c r="C5" s="52">
        <v>450000</v>
      </c>
      <c r="D5" s="53">
        <v>0</v>
      </c>
      <c r="E5" s="18"/>
      <c r="F5" s="4"/>
      <c r="G5" s="16"/>
      <c r="H5" s="19"/>
      <c r="I5" s="17"/>
      <c r="J5" s="17"/>
      <c r="K5" s="17"/>
    </row>
    <row r="6" spans="1:11">
      <c r="A6" s="134"/>
      <c r="B6" s="47" t="s">
        <v>62</v>
      </c>
      <c r="C6" s="54">
        <v>350000</v>
      </c>
      <c r="D6" s="55">
        <v>7</v>
      </c>
      <c r="E6" s="18"/>
      <c r="F6" s="4"/>
      <c r="G6" s="16"/>
      <c r="H6" s="19"/>
      <c r="I6" s="17"/>
      <c r="J6" s="17"/>
      <c r="K6" s="17"/>
    </row>
    <row r="7" spans="1:11" ht="15.75" thickBot="1">
      <c r="A7" s="134"/>
      <c r="B7" s="48" t="s">
        <v>3</v>
      </c>
      <c r="C7" s="56">
        <f>C16</f>
        <v>0</v>
      </c>
      <c r="D7" s="57">
        <v>10</v>
      </c>
      <c r="E7" s="18"/>
      <c r="F7" s="4"/>
      <c r="G7" s="16"/>
      <c r="H7" s="19"/>
      <c r="I7" s="17"/>
      <c r="J7" s="17"/>
      <c r="K7" s="17"/>
    </row>
    <row r="8" spans="1:11" ht="15.75" thickBot="1">
      <c r="A8" s="134"/>
      <c r="B8" s="35"/>
      <c r="C8" s="6"/>
      <c r="D8" s="36"/>
      <c r="E8" s="18"/>
      <c r="F8" s="4"/>
      <c r="G8" s="16"/>
      <c r="H8" s="19"/>
      <c r="I8" s="17"/>
      <c r="J8" s="17"/>
      <c r="K8" s="17"/>
    </row>
    <row r="9" spans="1:11" ht="15.75" thickBot="1">
      <c r="A9" s="135"/>
      <c r="B9" s="44" t="s">
        <v>9</v>
      </c>
      <c r="C9" s="51">
        <f>'2. Prijzenblad'!$D$80</f>
        <v>0</v>
      </c>
      <c r="D9" s="45">
        <f>IF(C9&lt;&gt;"",IF(IF(C$7&gt;=C$5,C9&gt;=C$6,C9&lt;=C$6),MIN(D$7,MAX(D$6,D$7-(C9-C$7)/((C$6-C$7)/(D$7-D$6)))),MIN(D$6,MAX(D$5,D$6-(C9-C$6)/((C$5-C$6)/(D$6-D$5))))),"")</f>
        <v>10</v>
      </c>
      <c r="E9" s="18"/>
      <c r="F9" s="4"/>
      <c r="G9" s="17"/>
      <c r="H9" s="17"/>
      <c r="I9" s="17"/>
      <c r="J9" s="17"/>
      <c r="K9" s="17"/>
    </row>
    <row r="10" spans="1:11">
      <c r="E10" s="20"/>
      <c r="F10" s="4"/>
      <c r="G10" s="17"/>
      <c r="H10" s="17"/>
      <c r="I10" s="17"/>
      <c r="J10" s="17"/>
      <c r="K10" s="17"/>
    </row>
    <row r="11" spans="1:11">
      <c r="A11" s="30"/>
      <c r="E11" s="20"/>
      <c r="F11" s="4"/>
      <c r="G11" s="17"/>
      <c r="H11" s="17"/>
      <c r="I11" s="17"/>
      <c r="J11" s="17"/>
      <c r="K11" s="17"/>
    </row>
    <row r="12" spans="1:11">
      <c r="E12" s="20"/>
      <c r="F12" s="4"/>
      <c r="G12" s="17"/>
      <c r="H12" s="17"/>
      <c r="I12" s="17"/>
      <c r="J12" s="21"/>
      <c r="K12" s="17"/>
    </row>
    <row r="13" spans="1:11">
      <c r="E13" s="20"/>
      <c r="F13" s="4"/>
      <c r="G13" s="17"/>
      <c r="H13" s="17"/>
      <c r="I13" s="17"/>
      <c r="J13" s="8"/>
      <c r="K13" s="17"/>
    </row>
    <row r="14" spans="1:11">
      <c r="A14" s="30"/>
      <c r="E14" s="20"/>
      <c r="F14" s="4"/>
      <c r="G14" s="17"/>
      <c r="H14" s="17"/>
      <c r="I14" s="17"/>
      <c r="J14" s="2"/>
      <c r="K14" s="2"/>
    </row>
    <row r="15" spans="1:11" ht="15" customHeight="1">
      <c r="B15" s="38"/>
      <c r="C15" s="15"/>
      <c r="E15" s="18"/>
      <c r="F15" s="3"/>
      <c r="G15" s="23"/>
      <c r="H15" s="2"/>
      <c r="I15" s="2"/>
      <c r="J15" s="2"/>
      <c r="K15" s="2"/>
    </row>
    <row r="16" spans="1:11">
      <c r="E16" s="24"/>
      <c r="F16" s="3"/>
      <c r="G16" s="2"/>
      <c r="H16" s="2"/>
      <c r="I16" s="2"/>
      <c r="J16" s="2"/>
      <c r="K16" s="2"/>
    </row>
    <row r="17" spans="1:11">
      <c r="A17" s="5"/>
      <c r="B17" s="30" t="s">
        <v>7</v>
      </c>
      <c r="E17" s="24"/>
      <c r="F17" s="3"/>
      <c r="G17" s="2"/>
      <c r="H17" s="2"/>
      <c r="I17" s="2"/>
      <c r="J17" s="1"/>
      <c r="K17" s="6"/>
    </row>
    <row r="18" spans="1:11">
      <c r="A18" s="5"/>
      <c r="B18" s="40" t="s">
        <v>8</v>
      </c>
      <c r="C18" s="15"/>
      <c r="D18" s="15"/>
      <c r="E18" s="15"/>
      <c r="F18" s="6"/>
      <c r="G18" s="6"/>
      <c r="H18" s="6"/>
      <c r="I18" s="6"/>
      <c r="J18" s="1"/>
      <c r="K18" s="6"/>
    </row>
    <row r="19" spans="1:11">
      <c r="A19" s="5"/>
      <c r="B19" s="39"/>
      <c r="C19" s="15"/>
      <c r="D19" s="15"/>
      <c r="E19" s="15"/>
      <c r="F19" s="6"/>
      <c r="G19" s="6"/>
      <c r="H19" s="6"/>
      <c r="I19" s="6"/>
      <c r="J19" s="1"/>
      <c r="K19" s="6"/>
    </row>
    <row r="20" spans="1:11" ht="18" customHeight="1">
      <c r="A20" s="5"/>
      <c r="B20" s="42"/>
      <c r="C20" s="15"/>
      <c r="D20" s="15"/>
      <c r="E20" s="15"/>
      <c r="F20" s="6" t="s">
        <v>10</v>
      </c>
      <c r="G20" s="6"/>
      <c r="H20" s="6"/>
      <c r="I20" s="6"/>
      <c r="J20" s="1"/>
      <c r="K20" s="6"/>
    </row>
    <row r="21" spans="1:11" ht="14.25" customHeight="1">
      <c r="A21" s="5"/>
      <c r="B21" s="43"/>
      <c r="C21" s="15"/>
      <c r="D21" s="8"/>
      <c r="E21" s="41"/>
      <c r="F21" s="6"/>
      <c r="G21" s="6"/>
      <c r="H21" s="6"/>
      <c r="I21" s="6"/>
      <c r="J21" s="1"/>
      <c r="K21" s="6"/>
    </row>
    <row r="22" spans="1:11" hidden="1">
      <c r="A22" s="5"/>
      <c r="B22" s="42"/>
      <c r="C22" s="15"/>
      <c r="D22" s="15"/>
      <c r="E22" s="15"/>
      <c r="F22" s="6"/>
      <c r="G22" s="6"/>
      <c r="H22" s="6"/>
      <c r="I22" s="6"/>
      <c r="J22" s="1"/>
      <c r="K22" s="6"/>
    </row>
    <row r="23" spans="1:11" hidden="1">
      <c r="A23" s="5"/>
      <c r="B23" s="43"/>
      <c r="C23" s="15"/>
      <c r="D23" s="8"/>
      <c r="E23" s="41"/>
      <c r="F23" s="6"/>
      <c r="G23" s="6"/>
      <c r="H23" s="6"/>
      <c r="I23" s="6"/>
      <c r="J23" s="1"/>
      <c r="K23" s="6"/>
    </row>
    <row r="24" spans="1:11" hidden="1">
      <c r="A24" s="30"/>
      <c r="B24" s="58"/>
      <c r="E24" s="8"/>
      <c r="F24" s="7"/>
      <c r="G24" s="7"/>
      <c r="H24" s="7"/>
      <c r="I24" s="7"/>
      <c r="J24" s="7"/>
      <c r="K24" s="10"/>
    </row>
    <row r="25" spans="1:11" ht="15" hidden="1" customHeight="1">
      <c r="A25" s="30"/>
      <c r="B25" s="11"/>
      <c r="E25" s="18"/>
      <c r="F25" s="33"/>
      <c r="G25" s="27"/>
      <c r="H25" s="29"/>
      <c r="I25" s="28"/>
      <c r="J25" s="34"/>
      <c r="K25" s="34"/>
    </row>
    <row r="26" spans="1:11" hidden="1">
      <c r="E26" s="18"/>
      <c r="F26" s="33"/>
      <c r="G26" s="27"/>
      <c r="H26" s="29"/>
      <c r="I26" s="28"/>
      <c r="J26" s="34"/>
      <c r="K26" s="34"/>
    </row>
    <row r="27" spans="1:11" hidden="1">
      <c r="B27" s="15"/>
      <c r="C27" s="15"/>
      <c r="D27" s="15"/>
      <c r="E27" s="18"/>
      <c r="F27" s="4"/>
      <c r="G27" s="16"/>
      <c r="H27" s="19"/>
      <c r="I27" s="17"/>
      <c r="J27" s="25"/>
      <c r="K27" s="25"/>
    </row>
    <row r="28" spans="1:11" hidden="1">
      <c r="B28" s="15"/>
      <c r="C28" s="15"/>
      <c r="D28" s="15"/>
      <c r="E28" s="24"/>
      <c r="F28" s="3"/>
      <c r="G28" s="2"/>
      <c r="H28" s="2"/>
      <c r="I28" s="2"/>
      <c r="J28" s="26"/>
      <c r="K28" s="2"/>
    </row>
    <row r="29" spans="1:11" hidden="1">
      <c r="B29" s="15"/>
      <c r="C29" s="15"/>
      <c r="D29" s="15"/>
      <c r="E29" s="24"/>
      <c r="F29" s="3"/>
      <c r="G29" s="2"/>
      <c r="H29" s="2"/>
      <c r="I29" s="2"/>
      <c r="J29" s="2"/>
      <c r="K29" s="2"/>
    </row>
    <row r="30" spans="1:11" hidden="1">
      <c r="A30" s="31"/>
      <c r="B30" s="15"/>
      <c r="C30" s="15"/>
      <c r="D30" s="15"/>
      <c r="E30" s="24"/>
      <c r="F30" s="3"/>
      <c r="G30" s="2"/>
      <c r="H30" s="2"/>
      <c r="I30" s="2"/>
      <c r="J30" s="2"/>
      <c r="K30" s="2"/>
    </row>
    <row r="31" spans="1:11" hidden="1">
      <c r="A31" s="22"/>
      <c r="B31" s="15"/>
      <c r="C31" s="15"/>
      <c r="D31" s="15"/>
      <c r="E31" s="6"/>
      <c r="F31" s="12"/>
    </row>
    <row r="32" spans="1:11" hidden="1">
      <c r="B32" s="15"/>
      <c r="C32" s="15"/>
      <c r="D32" s="15"/>
    </row>
    <row r="33" spans="2:4" hidden="1">
      <c r="B33" s="15"/>
      <c r="C33" s="15"/>
      <c r="D33" s="15"/>
    </row>
    <row r="34" spans="2:4" hidden="1"/>
    <row r="35" spans="2:4" hidden="1"/>
    <row r="36" spans="2:4" hidden="1"/>
    <row r="37" spans="2:4" hidden="1"/>
    <row r="38" spans="2:4" hidden="1"/>
    <row r="39" spans="2:4" hidden="1"/>
    <row r="40" spans="2:4" hidden="1"/>
    <row r="41" spans="2:4" hidden="1"/>
    <row r="42" spans="2:4" hidden="1"/>
    <row r="43" spans="2:4" hidden="1"/>
    <row r="44" spans="2:4" hidden="1"/>
    <row r="45" spans="2:4" hidden="1"/>
    <row r="46" spans="2:4" hidden="1"/>
    <row r="47" spans="2:4" hidden="1"/>
    <row r="48" spans="2:4"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sheetData>
  <mergeCells count="2">
    <mergeCell ref="E2:J2"/>
    <mergeCell ref="A5:A9"/>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Invulinstructie</vt:lpstr>
      <vt:lpstr>2. Prijzenblad</vt:lpstr>
      <vt:lpstr>3. Score onderdeel 1&amp;2</vt:lpstr>
      <vt:lpstr>4. Score onderdeel 3</vt:lpstr>
      <vt:lpstr>5. Score onderdeel 4</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Fredo Schotanus</dc:creator>
  <cp:lastModifiedBy>teijsse</cp:lastModifiedBy>
  <dcterms:created xsi:type="dcterms:W3CDTF">2010-06-17T06:50:37Z</dcterms:created>
  <dcterms:modified xsi:type="dcterms:W3CDTF">2022-08-31T14:14:03Z</dcterms:modified>
</cp:coreProperties>
</file>