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codeName="{AE6600E7-7A62-396C-DE95-9942FA9DD81E}"/>
  <workbookPr codeName="ThisWorkbook" defaultThemeVersion="166925"/>
  <mc:AlternateContent xmlns:mc="http://schemas.openxmlformats.org/markup-compatibility/2006">
    <mc:Choice Requires="x15">
      <x15ac:absPath xmlns:x15ac="http://schemas.microsoft.com/office/spreadsheetml/2010/11/ac" url="https://promereorbv.sharepoint.com/sites/prj-NRFriskmanagement/Gedeelde documenten/03. Nota van inlichtingen/"/>
    </mc:Choice>
  </mc:AlternateContent>
  <xr:revisionPtr revIDLastSave="0" documentId="13_ncr:3_{87C5E285-081D-46F7-8CBB-3527B8EB051E}" xr6:coauthVersionLast="47" xr6:coauthVersionMax="47" xr10:uidLastSave="{00000000-0000-0000-0000-000000000000}"/>
  <bookViews>
    <workbookView xWindow="70690" yWindow="-110" windowWidth="38620" windowHeight="21100" xr2:uid="{BA23A3E3-6D57-40CD-8964-414F0AD00A8B}"/>
  </bookViews>
  <sheets>
    <sheet name="CDD Natuurlijke Personen" sheetId="1" r:id="rId1"/>
    <sheet name="wijzigingen" sheetId="4" state="hidden" r:id="rId2"/>
    <sheet name="Data" sheetId="2" state="hidden" r:id="rId3"/>
  </sheets>
  <definedNames>
    <definedName name="_xlnm.Print_Area" localSheetId="0">'CDD Natuurlijke Personen'!$A$1:$O$73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 i="1" l="1"/>
  <c r="B25" i="1" l="1"/>
  <c r="E31" i="1" l="1"/>
  <c r="B29" i="1"/>
  <c r="B45" i="1"/>
  <c r="B51" i="1"/>
  <c r="B22" i="1" l="1"/>
  <c r="B43" i="1" l="1"/>
  <c r="E44" i="1"/>
  <c r="E41" i="1"/>
  <c r="E46" i="1"/>
  <c r="E37" i="1" l="1"/>
  <c r="E36" i="1"/>
  <c r="B39" i="1"/>
  <c r="B40" i="1" l="1"/>
  <c r="E40" i="1"/>
  <c r="E51" i="1" l="1"/>
  <c r="E50" i="1"/>
  <c r="E45" i="1"/>
  <c r="E43" i="1"/>
  <c r="E42" i="1"/>
  <c r="B42" i="1"/>
  <c r="E39" i="1"/>
  <c r="E38" i="1"/>
  <c r="C5" i="1"/>
  <c r="B53" i="2" l="1"/>
  <c r="E52" i="1"/>
</calcChain>
</file>

<file path=xl/sharedStrings.xml><?xml version="1.0" encoding="utf-8"?>
<sst xmlns="http://schemas.openxmlformats.org/spreadsheetml/2006/main" count="315" uniqueCount="196">
  <si>
    <t>Formulier CDD - Natuurlijke Personen</t>
  </si>
  <si>
    <t>Algemene informatie</t>
  </si>
  <si>
    <t>Datum</t>
  </si>
  <si>
    <t>Naam CDD behandelaar</t>
  </si>
  <si>
    <t>Maak Keuze</t>
  </si>
  <si>
    <t>Naam aanvrager</t>
  </si>
  <si>
    <t>[aanvrager]</t>
  </si>
  <si>
    <t>Reden CDD onderzoek</t>
  </si>
  <si>
    <t>Close nummer</t>
  </si>
  <si>
    <t>[Close-nummer]</t>
  </si>
  <si>
    <t>Overzicht vastgoedobjecten van deze klant, met betrokkenheid vanuit Restauratiefonds</t>
  </si>
  <si>
    <t>Foto aanwezig?</t>
  </si>
  <si>
    <t>dossiernummer</t>
  </si>
  <si>
    <t>Bij hoeveel objecten is NRF betrokken?</t>
  </si>
  <si>
    <t>&gt; 5 objecten, ligt toe in Aard &amp; Doel van de relatie</t>
  </si>
  <si>
    <t>Object 1</t>
  </si>
  <si>
    <t>Adresgegevens</t>
  </si>
  <si>
    <t>Maak keuze!</t>
  </si>
  <si>
    <t>Object 2</t>
  </si>
  <si>
    <t>Object 3</t>
  </si>
  <si>
    <t>Object 4</t>
  </si>
  <si>
    <t>Object 5</t>
  </si>
  <si>
    <t>Heeft de klantverantwoordelijke zich een beeld gevormd van het object?</t>
  </si>
  <si>
    <t>Klantprofiel (basisonderzoek)</t>
  </si>
  <si>
    <t>Aard van de relatie: De klant is eigenaar van hierboven genoemd(e) monumentale object(en). Ten behoeve van de [aankoop/restauratie/verduurzaming] van genoemd(e) object(en) heeft de klant een aanvraag gedaan bij Nationaal Restauratiefonds. Ik vind het passend dat de klant voor Restauratiefonds heeft gekozen, omdat...
Doel van de relatie: De klant neemt een [product] af ten behoeve van het bovengenoemde monumentale object. Doel van deze financiering is...</t>
  </si>
  <si>
    <t>Voeg financieringsopzet (vereenvoudigd) hier in</t>
  </si>
  <si>
    <t>Toelichting op de financieringsopzet</t>
  </si>
  <si>
    <t>De totale investing van de klant ten aanzien van het object aan de [straat + huisnummer] te [plaatsnaam] is [totaalbedrag]. Dit bedrag is opgebouwd uit [bedrag aankoop] voor de aankoop van het pand, [bedrag verbouwing] voor verbouwing en restauratie en [bedrag verduurzaming] voor verduurzamingsmaatregelen. Hiervan wordt [hoogte financiering] gefinancierd door Restauratiefonds en is er sprake van een eigen inbreng van de klant van totaal [bedrag eigen inbreng].
De herkomst van de eigen inbreng van de klant is afkomstig uit [bron van middelen]. Dit blijkt ook uit [document 1] en [document 2]. De klant is daarmee afgelopen jaren in staat geweest om minimaal [bedrag x] op te bouwen vanuit [activiteiten]. Daarmee beoordeel ik het als plausibel dat de klant dit bedrag aan eigen inbreng heeft kunnen opbouwen. Ik heb geen twijfel aan de herkomst van de middelen van deze klant.</t>
  </si>
  <si>
    <t>Is de Herkomst van de Middelen - zoals hiervoor omschreven - risicogericht onderbouwd met een verklaring vanuit de klant en/of met bewijsstukken zoals vastgelegd in het kredietdossier?</t>
  </si>
  <si>
    <t>* Denk daarbij tevens aan leningen van derden en wees alert op geldstromen vanuit het buitenland, in het bijzonder vanuit landen met een hoog risico.</t>
  </si>
  <si>
    <t>Risico-indicatoren</t>
  </si>
  <si>
    <t>Vraag</t>
  </si>
  <si>
    <t>Antwoord</t>
  </si>
  <si>
    <t>Uitkomst</t>
  </si>
  <si>
    <t>Korte toelichting of reactie Juridische Zaken</t>
  </si>
  <si>
    <r>
      <rPr>
        <b/>
        <sz val="11"/>
        <color rgb="FF7030A0"/>
        <rFont val="Calibri"/>
        <family val="2"/>
        <scheme val="minor"/>
      </rPr>
      <t>Geografisch risico</t>
    </r>
    <r>
      <rPr>
        <sz val="11"/>
        <color theme="1"/>
        <rFont val="Calibri"/>
        <family val="2"/>
        <scheme val="minor"/>
      </rPr>
      <t xml:space="preserve">
De aanvrager is actief betrokken bij/heeft connecties met/is woonachtig in een land met een verhoogd risico.</t>
    </r>
  </si>
  <si>
    <r>
      <rPr>
        <b/>
        <sz val="11"/>
        <color rgb="FF7030A0"/>
        <rFont val="Calibri"/>
        <family val="2"/>
        <scheme val="minor"/>
      </rPr>
      <t>Sectorrisico</t>
    </r>
    <r>
      <rPr>
        <sz val="11"/>
        <color theme="1"/>
        <rFont val="Calibri"/>
        <family val="2"/>
        <scheme val="minor"/>
      </rPr>
      <t xml:space="preserve">
De klant is actief in of brengt middelen in afkomstig uit een verhoogd-risico sector.</t>
    </r>
  </si>
  <si>
    <t>3a</t>
  </si>
  <si>
    <r>
      <rPr>
        <b/>
        <sz val="11"/>
        <color rgb="FF7030A0"/>
        <rFont val="Calibri"/>
        <family val="2"/>
        <scheme val="minor"/>
      </rPr>
      <t>Sector risico - Zakelijke Vastgoed Activiteiten</t>
    </r>
    <r>
      <rPr>
        <sz val="11"/>
        <color theme="1"/>
        <rFont val="Calibri"/>
        <family val="2"/>
        <scheme val="minor"/>
      </rPr>
      <t xml:space="preserve">
Zijn de activiteiten van de aanvrager aan te merken als zakelijke vastgoed-activiteiten? 
(Zie CDD Beleid par 2.9.3. voor de definities)</t>
    </r>
  </si>
  <si>
    <t>3b</t>
  </si>
  <si>
    <t>3c</t>
  </si>
  <si>
    <t>4a</t>
  </si>
  <si>
    <r>
      <rPr>
        <b/>
        <sz val="11"/>
        <color rgb="FF7030A0"/>
        <rFont val="Calibri"/>
        <family val="2"/>
        <scheme val="minor"/>
      </rPr>
      <t>Sectorrisico Onacceptabel</t>
    </r>
    <r>
      <rPr>
        <sz val="11"/>
        <color theme="1"/>
        <rFont val="Calibri"/>
        <family val="2"/>
        <scheme val="minor"/>
      </rPr>
      <t xml:space="preserve">
Voert de klant activiteiten uit die vanuit het CDD Beleid kunnen worden aangemerkt als 'onacceptabel'?
(Zie CDD Beleid par 3.1.4. voor de definities)</t>
    </r>
  </si>
  <si>
    <t>4b</t>
  </si>
  <si>
    <t>4c</t>
  </si>
  <si>
    <t>5a</t>
  </si>
  <si>
    <r>
      <rPr>
        <b/>
        <sz val="11"/>
        <color rgb="FF7030A0"/>
        <rFont val="Calibri"/>
        <family val="2"/>
        <scheme val="minor"/>
      </rPr>
      <t>Fiscale integriteit</t>
    </r>
    <r>
      <rPr>
        <sz val="11"/>
        <color theme="1"/>
        <rFont val="Calibri"/>
        <family val="2"/>
        <scheme val="minor"/>
      </rPr>
      <t xml:space="preserve">
Is er op basis van de analyse van de stukken (mogelijk) sprake van belastingontduiking of -ontwijking?</t>
    </r>
  </si>
  <si>
    <t>5b</t>
  </si>
  <si>
    <r>
      <rPr>
        <b/>
        <sz val="11"/>
        <color rgb="FF7030A0"/>
        <rFont val="Calibri"/>
        <family val="2"/>
        <scheme val="minor"/>
      </rPr>
      <t>Screening</t>
    </r>
    <r>
      <rPr>
        <sz val="11"/>
        <color theme="1"/>
        <rFont val="Calibri"/>
        <family val="2"/>
        <scheme val="minor"/>
      </rPr>
      <t xml:space="preserve">
Is er vanuit screening sprake van een hit aangaande sancties, PEP's, negatief nieuws of vermelding in de Offshore Leaks?</t>
    </r>
  </si>
  <si>
    <t>Verscherpt cliëntonderzoek</t>
  </si>
  <si>
    <t>Eventuele eigen toelichting of reactie Juridische Zaken</t>
  </si>
  <si>
    <t>7a</t>
  </si>
  <si>
    <t>Is er op basis van het klantprofiel reden tot nader onderzoek en/of is er 1 of meer van bovenstaande risico-indicatoren van toepassing op de aanvrager?</t>
  </si>
  <si>
    <t>7b</t>
  </si>
  <si>
    <t>Conclusie</t>
  </si>
  <si>
    <t>Eindconclusie van het CDD-onderzoek en motivatie op risicoclassificatie - waarom is deze classificatie passend voor deze aanvrager?</t>
  </si>
  <si>
    <t>Toegekende risicoclassificatie*</t>
  </si>
  <si>
    <t>* In geval van een  risicoclassificatie hoger dan Normaal: leg het dossier voor aan de CDD Commissie</t>
  </si>
  <si>
    <t>notulen CDD commissie</t>
  </si>
  <si>
    <t>Printen (naar pdf)</t>
  </si>
  <si>
    <t>1) Selecteer het hele afdrukgebied vanaf A1 tot MXXX inclusief de output van de bijlagen</t>
  </si>
  <si>
    <t>2) Kies printen Microsoft to PDF</t>
  </si>
  <si>
    <t>3) Kies: selectie afdrukken.</t>
  </si>
  <si>
    <t>4) Sla het pdf bestand op in het tijdelijke klantenmapje.</t>
  </si>
  <si>
    <t>5) Upload het bestand in Close bij document CDD acceptatie</t>
  </si>
  <si>
    <t>Optioneel: voeg een foto toe van het object</t>
  </si>
  <si>
    <t>Optioneel: voeg relevante bijlage(n) toe</t>
  </si>
  <si>
    <t>Bijlage 1</t>
  </si>
  <si>
    <t>[OMSCHRIJVING]</t>
  </si>
  <si>
    <t>Bijlage 2</t>
  </si>
  <si>
    <t>Bijlage 3</t>
  </si>
  <si>
    <t>Voeg relevante bijlagen hieronder toe aan het document</t>
  </si>
  <si>
    <t>Bijlage 4</t>
  </si>
  <si>
    <t>Bijlage 5</t>
  </si>
  <si>
    <t>Bijlage 6</t>
  </si>
  <si>
    <t>Bijlage 7</t>
  </si>
  <si>
    <t>Bijlage 8</t>
  </si>
  <si>
    <t>Bijlage 9</t>
  </si>
  <si>
    <t>Bijlage 10</t>
  </si>
  <si>
    <t>Versie 4.1 - 14 maart 2023</t>
  </si>
  <si>
    <t>Kolom1</t>
  </si>
  <si>
    <t>Kolom2</t>
  </si>
  <si>
    <t>Kolom3</t>
  </si>
  <si>
    <t>Kolom4</t>
  </si>
  <si>
    <t>Kolom5</t>
  </si>
  <si>
    <t>Kolom6</t>
  </si>
  <si>
    <t>Kolom7</t>
  </si>
  <si>
    <t>Kolom8</t>
  </si>
  <si>
    <t>Kolom9</t>
  </si>
  <si>
    <t>nummer</t>
  </si>
  <si>
    <t>wijzigingsverzoek</t>
  </si>
  <si>
    <t>datum ingediend</t>
  </si>
  <si>
    <t>ingediend door?</t>
  </si>
  <si>
    <t>status</t>
  </si>
  <si>
    <t>datum realisatie</t>
  </si>
  <si>
    <t>wijziging verwerkt door?</t>
  </si>
  <si>
    <t>opgenomen in versie?</t>
  </si>
  <si>
    <t>Opmerkingen.</t>
  </si>
  <si>
    <t>Versiebeheer in verborgen tab</t>
  </si>
  <si>
    <t>harry</t>
  </si>
  <si>
    <t>in productie</t>
  </si>
  <si>
    <t>david/harry</t>
  </si>
  <si>
    <t>Versie 4.0 - maart 2023</t>
  </si>
  <si>
    <t>Datavelden dropdownmenu in verborgen tab</t>
  </si>
  <si>
    <t xml:space="preserve">david </t>
  </si>
  <si>
    <t>Tabel met aantal objecten toegevoegd</t>
  </si>
  <si>
    <t>cdd cie</t>
  </si>
  <si>
    <t>david</t>
  </si>
  <si>
    <t>Ruimte organogram vergroot</t>
  </si>
  <si>
    <t>Ruimte toegevoegd voor (vereenvoudigde) financieringsopzet + toelichting</t>
  </si>
  <si>
    <t>Veld toegevoegd of de klantverantwoordelijke zich een beeld heeft gevormd van het object</t>
  </si>
  <si>
    <t>david.</t>
  </si>
  <si>
    <t>Toetsen: verwijderen kolom toelichting en akkoord. Toevoegen dropdown.</t>
  </si>
  <si>
    <t>Optioneel veld toegevoegd voor foto van het object</t>
  </si>
  <si>
    <t>Optioneel veld toegevoegd voor relevante bijlagen</t>
  </si>
  <si>
    <t>voorwaardelijke celopmaak ingeval van HIT (oranje)</t>
  </si>
  <si>
    <t>dossiernummer invoerveld achter rijen met overig panden/objecten</t>
  </si>
  <si>
    <t>logo en tekst omhoog ivm dossiernummers overige objecten</t>
  </si>
  <si>
    <t>door 'voorbeschreven tekst in grijs zal ook de werkelijke tekst licht grijs zijn en zal komt de leesbaarheid niet ten goede en bij indexeren/opslaan van het gefiatteerde voorstel ook de leesbaarheid in xtendis niet ten goede komen. 
VOORSTEL werken met Toelichting die zichtbaar wordt als gebruiker in de cel gaat staan. Voobeeld</t>
  </si>
  <si>
    <t>ter bespreking</t>
  </si>
  <si>
    <t>voorbeeld gedaan. Collega's kennen deze methode. Ook in het KERS model heb ik dit zo gedaan.</t>
  </si>
  <si>
    <t xml:space="preserve">gedeelte toevoegen voor invoegen notulen/fiat Cdd cie </t>
  </si>
  <si>
    <t>bijlage. Suggestie. Ook hier werken met een drop down maar inclusief een categorie overig waarbij iemand dan een variabel tekst kan invoeren.</t>
  </si>
  <si>
    <t>niet doorvoeren</t>
  </si>
  <si>
    <t xml:space="preserve">afstemming met David. </t>
  </si>
  <si>
    <t>herstel printmakro. Deze werkt nu niet meer. O.a. doordat bij maken makro namen van tabbladen 'hard'geprogrammeerd zijn en dus niet meer werken als een tabblad een andere naam krijgt. Ik ben geen expert op dit gebied maar wil wel een kleine poging wagen om het te herstellen.</t>
  </si>
  <si>
    <t>HK. Test gedaan 
door wijziging in de makro van het tabblad lijkt de makro weer te werken maar ik weet niet hoe ik het bereik van de print pdf moet aanpassen.</t>
  </si>
  <si>
    <t>printknop verwijderen en in de plaats daarvan instructie printen pdf. Ivm het totale bereik dat soms groter is doorbijlagen. Besproken met David Zwarts 9-3-2023 op kantoor.</t>
  </si>
  <si>
    <t>tabel medewerkers actualiseren. Mw die niet meer werkzaam of leidinggevende rol hebben verwijderen.</t>
  </si>
  <si>
    <t xml:space="preserve">harry </t>
  </si>
  <si>
    <t>menu lijst mw werkers was niet actueel/volledig</t>
  </si>
  <si>
    <t>verwijderen tabblad versiebheer. Daarvoor is dit tabblad in de plaats gekomen.</t>
  </si>
  <si>
    <t>LET op: als een nw versie van het model live wordt gezet. Wijzig dan in cel b1. de naam van het bestand</t>
  </si>
  <si>
    <t>Drop Down Menu's</t>
  </si>
  <si>
    <t>bij foto</t>
  </si>
  <si>
    <t>Ja</t>
  </si>
  <si>
    <t>HIT</t>
  </si>
  <si>
    <t>ja zie bijlage</t>
  </si>
  <si>
    <t>Nee</t>
  </si>
  <si>
    <t>HIT met akkoord JZ</t>
  </si>
  <si>
    <t>GEEN HIT</t>
  </si>
  <si>
    <t>Nieuwe klant</t>
  </si>
  <si>
    <t>nee</t>
  </si>
  <si>
    <t>NVT</t>
  </si>
  <si>
    <t>Periodieke review</t>
  </si>
  <si>
    <t>nee niet relevant tbv CDD</t>
  </si>
  <si>
    <t>Event Driven review</t>
  </si>
  <si>
    <t>Kredietrevisie met actualisatie CDD</t>
  </si>
  <si>
    <t>Risico Klasse</t>
  </si>
  <si>
    <t>Normaal</t>
  </si>
  <si>
    <t>Aantal objecten</t>
  </si>
  <si>
    <t>Normaal + revisie</t>
  </si>
  <si>
    <t>Hoog</t>
  </si>
  <si>
    <t>1 object</t>
  </si>
  <si>
    <t>Hoog + revisie</t>
  </si>
  <si>
    <t>Zeer Hoog</t>
  </si>
  <si>
    <t>2 objecten</t>
  </si>
  <si>
    <t>Onacceptabel</t>
  </si>
  <si>
    <t>3 objecten</t>
  </si>
  <si>
    <t>4 objecten</t>
  </si>
  <si>
    <t>5 objecten</t>
  </si>
  <si>
    <t>Medewerkers NRF per 14-3-2023</t>
  </si>
  <si>
    <t>A. Maat</t>
  </si>
  <si>
    <t>Beeld bij het object</t>
  </si>
  <si>
    <t>M. Munnichs</t>
  </si>
  <si>
    <t>H. Kers</t>
  </si>
  <si>
    <t>Ja, door middel van een gevalideerd taxatierapport</t>
  </si>
  <si>
    <t>J. Esselmann</t>
  </si>
  <si>
    <t>Ja, door middel van onderzoek in openbare bronnen, zoals Google streetview</t>
  </si>
  <si>
    <t>B.S. Brons</t>
  </si>
  <si>
    <t>Ja, door middel van een bezoek aan het object, taxatierapport en evt. eigen foto's</t>
  </si>
  <si>
    <t>N. van Haeften - van Loo</t>
  </si>
  <si>
    <t>Nee, er is geen sprake geweest van een visuele opname van het object</t>
  </si>
  <si>
    <t>R.H. Vos</t>
  </si>
  <si>
    <t>N. Revier</t>
  </si>
  <si>
    <t>B. Swinkels</t>
  </si>
  <si>
    <t>D. van de Grift</t>
  </si>
  <si>
    <t>C. Egas</t>
  </si>
  <si>
    <t>G. Hofstede</t>
  </si>
  <si>
    <t>S. Bossewinkel</t>
  </si>
  <si>
    <t>R. Lindeboom</t>
  </si>
  <si>
    <t>F. Nanoha</t>
  </si>
  <si>
    <t>R. Tettero</t>
  </si>
  <si>
    <t>CDD Klantonderzoek uitkomst</t>
  </si>
  <si>
    <t xml:space="preserve">Niet in behandeling </t>
  </si>
  <si>
    <t>In behandeling</t>
  </si>
  <si>
    <t>Positief Afgerond</t>
  </si>
  <si>
    <t>Aanvullend Onderzoek gestart</t>
  </si>
  <si>
    <t>Wachten op Juridische Zaken</t>
  </si>
  <si>
    <t>Akkoord Juridische Zaken</t>
  </si>
  <si>
    <t>Negatief Afgerond</t>
  </si>
  <si>
    <t>Type Aanvraag</t>
  </si>
  <si>
    <t>OML aanvraag</t>
  </si>
  <si>
    <t xml:space="preserve">CCT aanvraag </t>
  </si>
  <si>
    <t>Reguliere financieringsaanvraag</t>
  </si>
  <si>
    <t>Toetsformule Back Up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</si>
</sst>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font>
      <sz val="11"/>
      <color theme="1"/>
      <name val="Calibri"/>
      <family val="2"/>
      <scheme val="minor"/>
    </font>
    <font>
      <b/>
      <sz val="11"/>
      <color theme="1"/>
      <name val="Calibri"/>
      <family val="2"/>
      <scheme val="minor"/>
    </font>
    <font>
      <sz val="11"/>
      <color theme="0"/>
      <name val="Calibri"/>
      <family val="2"/>
      <scheme val="minor"/>
    </font>
    <font>
      <b/>
      <sz val="16"/>
      <color rgb="FF412378"/>
      <name val="BasicCommercial LT Std"/>
      <family val="2"/>
    </font>
    <font>
      <b/>
      <sz val="11"/>
      <name val="Calibri"/>
      <family val="2"/>
      <scheme val="minor"/>
    </font>
    <font>
      <sz val="11"/>
      <name val="Calibri"/>
      <family val="2"/>
      <scheme val="minor"/>
    </font>
    <font>
      <b/>
      <i/>
      <sz val="11"/>
      <color theme="1"/>
      <name val="Calibri"/>
      <family val="2"/>
      <scheme val="minor"/>
    </font>
    <font>
      <b/>
      <sz val="14"/>
      <color theme="1"/>
      <name val="Calibri"/>
      <family val="2"/>
      <scheme val="minor"/>
    </font>
    <font>
      <b/>
      <sz val="15"/>
      <color theme="1"/>
      <name val="Calibri"/>
      <family val="2"/>
      <scheme val="minor"/>
    </font>
    <font>
      <sz val="15"/>
      <color theme="1"/>
      <name val="Segoe UI Semibold"/>
      <family val="2"/>
    </font>
    <font>
      <sz val="11"/>
      <name val="Verdana"/>
      <family val="2"/>
    </font>
    <font>
      <b/>
      <sz val="14"/>
      <color theme="1"/>
      <name val="Segoe UI Semibold"/>
      <family val="2"/>
    </font>
    <font>
      <sz val="14"/>
      <color theme="1"/>
      <name val="Segoe UI Semibold"/>
      <family val="2"/>
    </font>
    <font>
      <b/>
      <sz val="14"/>
      <name val="Calibri"/>
      <family val="2"/>
      <scheme val="minor"/>
    </font>
    <font>
      <b/>
      <sz val="14"/>
      <color rgb="FF7030A0"/>
      <name val="Calibri"/>
      <family val="2"/>
      <scheme val="minor"/>
    </font>
    <font>
      <b/>
      <sz val="16"/>
      <color rgb="FF7030A0"/>
      <name val="BasicCommercial LT Std"/>
      <family val="2"/>
    </font>
    <font>
      <b/>
      <sz val="15"/>
      <color rgb="FF7030A0"/>
      <name val="Calibri"/>
      <family val="2"/>
      <scheme val="minor"/>
    </font>
    <font>
      <i/>
      <sz val="11"/>
      <color theme="1"/>
      <name val="Calibri"/>
      <family val="2"/>
      <scheme val="minor"/>
    </font>
    <font>
      <b/>
      <sz val="16"/>
      <color rgb="FF7030A0"/>
      <name val="BasicCommercial LT Std"/>
    </font>
    <font>
      <b/>
      <sz val="11"/>
      <color rgb="FF7030A0"/>
      <name val="Calibri"/>
      <family val="2"/>
      <scheme val="minor"/>
    </font>
    <font>
      <b/>
      <sz val="12"/>
      <color rgb="FF7030A0"/>
      <name val="Calibri"/>
      <family val="2"/>
      <scheme val="minor"/>
    </font>
  </fonts>
  <fills count="5">
    <fill>
      <patternFill patternType="none"/>
    </fill>
    <fill>
      <patternFill patternType="gray125"/>
    </fill>
    <fill>
      <patternFill patternType="solid">
        <fgColor rgb="FFD9D3E4"/>
        <bgColor indexed="64"/>
      </patternFill>
    </fill>
    <fill>
      <patternFill patternType="solid">
        <fgColor theme="0"/>
        <bgColor indexed="64"/>
      </patternFill>
    </fill>
    <fill>
      <patternFill patternType="solid">
        <fgColor rgb="FFFFC000"/>
        <bgColor indexed="64"/>
      </patternFill>
    </fill>
  </fills>
  <borders count="6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diagonal/>
    </border>
    <border>
      <left/>
      <right style="medium">
        <color indexed="64"/>
      </right>
      <top style="thin">
        <color indexed="64"/>
      </top>
      <bottom/>
      <diagonal/>
    </border>
    <border>
      <left/>
      <right/>
      <top style="medium">
        <color indexed="64"/>
      </top>
      <bottom/>
      <diagonal/>
    </border>
    <border>
      <left/>
      <right/>
      <top/>
      <bottom style="thin">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1">
    <xf numFmtId="0" fontId="0" fillId="0" borderId="0"/>
  </cellStyleXfs>
  <cellXfs count="204">
    <xf numFmtId="0" fontId="0" fillId="0" borderId="0" xfId="0"/>
    <xf numFmtId="0" fontId="4" fillId="0" borderId="0" xfId="0" applyFont="1" applyAlignment="1">
      <alignment vertical="center"/>
    </xf>
    <xf numFmtId="0" fontId="3" fillId="0" borderId="0" xfId="0" applyFont="1" applyAlignment="1">
      <alignment horizontal="center" vertical="top"/>
    </xf>
    <xf numFmtId="0" fontId="0" fillId="0" borderId="5" xfId="0" applyBorder="1"/>
    <xf numFmtId="0" fontId="0" fillId="0" borderId="11" xfId="0" applyBorder="1"/>
    <xf numFmtId="0" fontId="0" fillId="0" borderId="14" xfId="0" applyBorder="1"/>
    <xf numFmtId="0" fontId="0" fillId="0" borderId="0" xfId="0" applyAlignment="1">
      <alignment horizontal="left"/>
    </xf>
    <xf numFmtId="0" fontId="5" fillId="0" borderId="0" xfId="0" applyFont="1" applyAlignment="1">
      <alignment horizontal="left" vertical="top"/>
    </xf>
    <xf numFmtId="0" fontId="0" fillId="0" borderId="0" xfId="0" applyAlignment="1">
      <alignment vertical="top"/>
    </xf>
    <xf numFmtId="0" fontId="0" fillId="2" borderId="1" xfId="0" applyFill="1" applyBorder="1" applyAlignment="1">
      <alignment horizontal="center" vertical="center"/>
    </xf>
    <xf numFmtId="0" fontId="0" fillId="0" borderId="0" xfId="0" applyAlignment="1">
      <alignment horizontal="center" vertical="center"/>
    </xf>
    <xf numFmtId="0" fontId="7" fillId="0" borderId="0" xfId="0" applyFont="1"/>
    <xf numFmtId="0" fontId="8" fillId="0" borderId="0" xfId="0" applyFont="1"/>
    <xf numFmtId="0" fontId="1" fillId="0" borderId="0" xfId="0" applyFont="1" applyAlignment="1">
      <alignment horizontal="center" vertical="center"/>
    </xf>
    <xf numFmtId="0" fontId="2" fillId="0" borderId="0" xfId="0" applyFont="1" applyAlignment="1">
      <alignment vertical="center"/>
    </xf>
    <xf numFmtId="0" fontId="1" fillId="0" borderId="0" xfId="0" applyFont="1"/>
    <xf numFmtId="0" fontId="9" fillId="0" borderId="0" xfId="0" applyFont="1" applyAlignment="1">
      <alignment horizontal="center" vertical="center"/>
    </xf>
    <xf numFmtId="0" fontId="9" fillId="0" borderId="0" xfId="0" applyFont="1"/>
    <xf numFmtId="0" fontId="0" fillId="0" borderId="10" xfId="0" applyBorder="1"/>
    <xf numFmtId="0" fontId="0" fillId="0" borderId="13" xfId="0" applyBorder="1"/>
    <xf numFmtId="0" fontId="0" fillId="0" borderId="2" xfId="0" applyBorder="1"/>
    <xf numFmtId="0" fontId="0" fillId="0" borderId="9" xfId="0" applyBorder="1"/>
    <xf numFmtId="0" fontId="0" fillId="0" borderId="12" xfId="0" applyBorder="1"/>
    <xf numFmtId="0" fontId="4" fillId="0" borderId="0" xfId="0" applyFont="1" applyProtection="1">
      <protection locked="0"/>
    </xf>
    <xf numFmtId="0" fontId="0" fillId="0" borderId="2" xfId="0" applyBorder="1" applyAlignment="1">
      <alignment vertical="center"/>
    </xf>
    <xf numFmtId="0" fontId="0" fillId="0" borderId="9" xfId="0" applyBorder="1" applyAlignment="1">
      <alignment vertical="center"/>
    </xf>
    <xf numFmtId="0" fontId="0" fillId="0" borderId="3" xfId="0" applyBorder="1"/>
    <xf numFmtId="0" fontId="10" fillId="0" borderId="0" xfId="0" applyFont="1"/>
    <xf numFmtId="0" fontId="5" fillId="0" borderId="0" xfId="0" applyFont="1" applyAlignment="1">
      <alignment vertical="center"/>
    </xf>
    <xf numFmtId="0" fontId="0" fillId="0" borderId="0" xfId="0" applyAlignment="1">
      <alignment horizontal="center" vertical="center" wrapText="1"/>
    </xf>
    <xf numFmtId="0" fontId="0" fillId="0" borderId="0" xfId="0" applyAlignment="1">
      <alignment wrapText="1"/>
    </xf>
    <xf numFmtId="0" fontId="4" fillId="0" borderId="0" xfId="0" applyFont="1" applyAlignment="1">
      <alignment vertical="center" wrapText="1"/>
    </xf>
    <xf numFmtId="0" fontId="8" fillId="3" borderId="0" xfId="0" applyFont="1" applyFill="1"/>
    <xf numFmtId="0" fontId="0" fillId="3" borderId="0" xfId="0" applyFill="1"/>
    <xf numFmtId="0" fontId="4" fillId="3" borderId="0" xfId="0" applyFont="1" applyFill="1" applyAlignment="1">
      <alignment vertical="center"/>
    </xf>
    <xf numFmtId="0" fontId="13" fillId="3" borderId="0" xfId="0" applyFont="1" applyFill="1" applyAlignment="1">
      <alignment vertical="center"/>
    </xf>
    <xf numFmtId="0" fontId="4" fillId="3" borderId="0" xfId="0" applyFont="1" applyFill="1" applyAlignment="1">
      <alignment horizontal="center" vertical="center"/>
    </xf>
    <xf numFmtId="0" fontId="0" fillId="0" borderId="15" xfId="0" applyBorder="1" applyAlignment="1">
      <alignment horizontal="left" vertical="center"/>
    </xf>
    <xf numFmtId="0" fontId="5" fillId="0" borderId="19" xfId="0" applyFont="1" applyBorder="1" applyAlignment="1">
      <alignment horizontal="left" vertical="center"/>
    </xf>
    <xf numFmtId="0" fontId="0" fillId="0" borderId="19" xfId="0" applyBorder="1" applyAlignment="1">
      <alignment horizontal="left" vertical="center"/>
    </xf>
    <xf numFmtId="0" fontId="5" fillId="0" borderId="21" xfId="0" applyFont="1" applyBorder="1" applyAlignment="1">
      <alignment horizontal="left" vertical="center"/>
    </xf>
    <xf numFmtId="0" fontId="14" fillId="3" borderId="0" xfId="0" applyFont="1" applyFill="1"/>
    <xf numFmtId="0" fontId="14" fillId="0" borderId="0" xfId="0" applyFont="1"/>
    <xf numFmtId="0" fontId="1" fillId="0" borderId="29" xfId="0" applyFont="1" applyBorder="1" applyAlignment="1">
      <alignment horizontal="center"/>
    </xf>
    <xf numFmtId="0" fontId="0" fillId="0" borderId="31" xfId="0" applyBorder="1" applyAlignment="1">
      <alignment horizontal="center" vertical="center" wrapText="1"/>
    </xf>
    <xf numFmtId="0" fontId="0" fillId="2" borderId="33" xfId="0" applyFill="1" applyBorder="1" applyAlignment="1">
      <alignment horizontal="center" vertical="center"/>
    </xf>
    <xf numFmtId="0" fontId="1" fillId="0" borderId="16" xfId="0" applyFont="1" applyBorder="1"/>
    <xf numFmtId="0" fontId="0" fillId="0" borderId="35" xfId="0" applyBorder="1" applyAlignment="1">
      <alignment horizontal="center" vertical="center"/>
    </xf>
    <xf numFmtId="0" fontId="0" fillId="0" borderId="26" xfId="0" applyBorder="1" applyAlignment="1">
      <alignment horizontal="center" vertical="center"/>
    </xf>
    <xf numFmtId="0" fontId="16" fillId="0" borderId="0" xfId="0" applyFont="1"/>
    <xf numFmtId="0" fontId="15" fillId="0" borderId="0" xfId="0" applyFont="1" applyAlignment="1">
      <alignment vertical="center"/>
    </xf>
    <xf numFmtId="0" fontId="0" fillId="0" borderId="42" xfId="0" applyBorder="1" applyAlignment="1">
      <alignment horizontal="center" vertical="center" wrapText="1"/>
    </xf>
    <xf numFmtId="0" fontId="9" fillId="3" borderId="0" xfId="0" applyFont="1" applyFill="1"/>
    <xf numFmtId="0" fontId="17" fillId="0" borderId="0" xfId="0" applyFont="1"/>
    <xf numFmtId="0" fontId="0" fillId="3" borderId="0" xfId="0" applyFill="1" applyAlignment="1">
      <alignment wrapText="1"/>
    </xf>
    <xf numFmtId="0" fontId="17" fillId="3" borderId="0" xfId="0" applyFont="1" applyFill="1" applyAlignment="1">
      <alignment horizontal="left" vertical="top" wrapText="1"/>
    </xf>
    <xf numFmtId="0" fontId="0" fillId="0" borderId="1" xfId="0" applyBorder="1"/>
    <xf numFmtId="0" fontId="0" fillId="0" borderId="4" xfId="0" applyBorder="1"/>
    <xf numFmtId="0" fontId="0" fillId="0" borderId="46" xfId="0" applyBorder="1"/>
    <xf numFmtId="0" fontId="5" fillId="0" borderId="0" xfId="0" applyFont="1" applyAlignment="1">
      <alignment horizontal="left" vertical="center"/>
    </xf>
    <xf numFmtId="0" fontId="0" fillId="0" borderId="47" xfId="0" applyBorder="1" applyAlignment="1">
      <alignment horizontal="left" vertical="center"/>
    </xf>
    <xf numFmtId="0" fontId="0" fillId="0" borderId="31" xfId="0" applyBorder="1" applyAlignment="1">
      <alignment horizontal="left" vertical="center"/>
    </xf>
    <xf numFmtId="0" fontId="0" fillId="2" borderId="10" xfId="0" applyFill="1" applyBorder="1" applyAlignment="1">
      <alignment horizontal="left" vertical="center"/>
    </xf>
    <xf numFmtId="0" fontId="0" fillId="2" borderId="0" xfId="0" applyFill="1" applyAlignment="1">
      <alignment horizontal="left" vertical="center"/>
    </xf>
    <xf numFmtId="0" fontId="0" fillId="2" borderId="20" xfId="0" applyFill="1" applyBorder="1" applyAlignment="1">
      <alignment horizontal="left" vertical="center"/>
    </xf>
    <xf numFmtId="0" fontId="19" fillId="0" borderId="0" xfId="0" applyFont="1"/>
    <xf numFmtId="0" fontId="0" fillId="0" borderId="50" xfId="0" applyBorder="1"/>
    <xf numFmtId="0" fontId="0" fillId="0" borderId="31" xfId="0" applyBorder="1"/>
    <xf numFmtId="0" fontId="0" fillId="0" borderId="42" xfId="0" applyBorder="1"/>
    <xf numFmtId="0" fontId="1" fillId="0" borderId="0" xfId="0" applyFont="1" applyAlignment="1">
      <alignment wrapText="1"/>
    </xf>
    <xf numFmtId="0" fontId="1" fillId="0" borderId="1" xfId="0" applyFont="1" applyBorder="1"/>
    <xf numFmtId="0" fontId="1" fillId="0" borderId="1" xfId="0" applyFont="1" applyBorder="1" applyAlignment="1">
      <alignment wrapText="1"/>
    </xf>
    <xf numFmtId="0" fontId="0" fillId="0" borderId="1" xfId="0" applyBorder="1" applyAlignment="1">
      <alignment wrapText="1"/>
    </xf>
    <xf numFmtId="14" fontId="0" fillId="0" borderId="1" xfId="0" applyNumberFormat="1" applyBorder="1"/>
    <xf numFmtId="0" fontId="5" fillId="2" borderId="1" xfId="0" applyFont="1" applyFill="1" applyBorder="1" applyAlignment="1">
      <alignment wrapText="1"/>
    </xf>
    <xf numFmtId="0" fontId="0" fillId="0" borderId="1" xfId="0" applyBorder="1" applyAlignment="1">
      <alignment vertical="top"/>
    </xf>
    <xf numFmtId="0" fontId="0" fillId="0" borderId="1" xfId="0" applyBorder="1" applyAlignment="1">
      <alignment vertical="top" wrapText="1"/>
    </xf>
    <xf numFmtId="14" fontId="0" fillId="0" borderId="1" xfId="0" applyNumberFormat="1" applyBorder="1" applyAlignment="1">
      <alignment vertical="top"/>
    </xf>
    <xf numFmtId="0" fontId="5" fillId="2" borderId="1" xfId="0" applyFont="1" applyFill="1" applyBorder="1" applyAlignment="1">
      <alignment vertical="top" wrapText="1"/>
    </xf>
    <xf numFmtId="0" fontId="0" fillId="0" borderId="2" xfId="0" applyBorder="1" applyAlignment="1">
      <alignment wrapText="1"/>
    </xf>
    <xf numFmtId="0" fontId="5" fillId="2" borderId="2" xfId="0" applyFont="1" applyFill="1" applyBorder="1" applyAlignment="1">
      <alignment wrapText="1"/>
    </xf>
    <xf numFmtId="0" fontId="0" fillId="0" borderId="42" xfId="0" applyBorder="1" applyAlignment="1">
      <alignment horizontal="left" vertical="center"/>
    </xf>
    <xf numFmtId="0" fontId="0" fillId="0" borderId="50" xfId="0" applyBorder="1" applyAlignment="1">
      <alignment horizontal="left" vertical="center"/>
    </xf>
    <xf numFmtId="0" fontId="20" fillId="3" borderId="0" xfId="0" applyFont="1" applyFill="1"/>
    <xf numFmtId="0" fontId="1" fillId="0" borderId="19" xfId="0" applyFont="1" applyBorder="1"/>
    <xf numFmtId="0" fontId="0" fillId="0" borderId="20" xfId="0" applyBorder="1"/>
    <xf numFmtId="0" fontId="0" fillId="0" borderId="23" xfId="0" applyBorder="1"/>
    <xf numFmtId="0" fontId="0" fillId="0" borderId="24" xfId="0" applyBorder="1"/>
    <xf numFmtId="0" fontId="1" fillId="0" borderId="15" xfId="0" applyFont="1" applyBorder="1" applyAlignment="1">
      <alignment vertical="top"/>
    </xf>
    <xf numFmtId="0" fontId="14" fillId="3" borderId="21" xfId="0" applyFont="1" applyFill="1" applyBorder="1"/>
    <xf numFmtId="0" fontId="0" fillId="0" borderId="22" xfId="0" applyBorder="1" applyAlignment="1">
      <alignment horizontal="left"/>
    </xf>
    <xf numFmtId="3" fontId="0" fillId="2" borderId="55" xfId="0" applyNumberFormat="1" applyFill="1" applyBorder="1" applyAlignment="1">
      <alignment horizontal="center" vertical="center"/>
    </xf>
    <xf numFmtId="3" fontId="0" fillId="2" borderId="56" xfId="0" applyNumberFormat="1" applyFill="1" applyBorder="1" applyAlignment="1">
      <alignment horizontal="center" vertical="center"/>
    </xf>
    <xf numFmtId="0" fontId="14" fillId="3" borderId="54" xfId="0" applyFont="1" applyFill="1" applyBorder="1" applyAlignment="1">
      <alignment horizontal="center" vertical="center" wrapText="1"/>
    </xf>
    <xf numFmtId="0" fontId="0" fillId="0" borderId="55" xfId="0" applyBorder="1"/>
    <xf numFmtId="0" fontId="6" fillId="4" borderId="0" xfId="0" applyFont="1" applyFill="1"/>
    <xf numFmtId="0" fontId="14" fillId="3" borderId="15" xfId="0" applyFont="1" applyFill="1" applyBorder="1" applyAlignment="1">
      <alignment horizontal="center" wrapText="1"/>
    </xf>
    <xf numFmtId="0" fontId="14" fillId="3" borderId="45" xfId="0" applyFont="1" applyFill="1" applyBorder="1" applyAlignment="1">
      <alignment horizontal="center" wrapText="1"/>
    </xf>
    <xf numFmtId="0" fontId="14" fillId="3" borderId="49" xfId="0" applyFont="1" applyFill="1" applyBorder="1" applyAlignment="1">
      <alignment horizontal="center" wrapText="1"/>
    </xf>
    <xf numFmtId="0" fontId="0" fillId="0" borderId="48" xfId="0" applyBorder="1" applyAlignment="1">
      <alignment vertical="top" wrapText="1"/>
    </xf>
    <xf numFmtId="0" fontId="0" fillId="0" borderId="45" xfId="0" applyBorder="1" applyAlignment="1">
      <alignment vertical="top" wrapText="1"/>
    </xf>
    <xf numFmtId="0" fontId="0" fillId="0" borderId="49" xfId="0" applyBorder="1" applyAlignment="1">
      <alignment vertical="top" wrapText="1"/>
    </xf>
    <xf numFmtId="0" fontId="16" fillId="0" borderId="41" xfId="0" applyFont="1" applyBorder="1" applyAlignment="1">
      <alignment horizontal="center"/>
    </xf>
    <xf numFmtId="0" fontId="16" fillId="0" borderId="39" xfId="0" applyFont="1" applyBorder="1" applyAlignment="1">
      <alignment horizontal="center"/>
    </xf>
    <xf numFmtId="0" fontId="9" fillId="2" borderId="41" xfId="0" applyFont="1" applyFill="1" applyBorder="1" applyAlignment="1">
      <alignment horizontal="center"/>
    </xf>
    <xf numFmtId="0" fontId="9" fillId="2" borderId="40" xfId="0" applyFont="1" applyFill="1" applyBorder="1" applyAlignment="1">
      <alignment horizontal="center"/>
    </xf>
    <xf numFmtId="0" fontId="0" fillId="0" borderId="1" xfId="0" applyBorder="1" applyAlignment="1">
      <alignment horizontal="left" vertical="top" wrapText="1"/>
    </xf>
    <xf numFmtId="0" fontId="6" fillId="0" borderId="1" xfId="0" applyFont="1" applyBorder="1" applyAlignment="1">
      <alignment horizontal="center" vertical="center"/>
    </xf>
    <xf numFmtId="0" fontId="0" fillId="2" borderId="1" xfId="0" applyFill="1" applyBorder="1" applyAlignment="1">
      <alignment horizontal="left" vertical="top" wrapText="1"/>
    </xf>
    <xf numFmtId="0" fontId="0" fillId="2" borderId="32" xfId="0" applyFill="1" applyBorder="1" applyAlignment="1">
      <alignment horizontal="left" vertical="top" wrapText="1"/>
    </xf>
    <xf numFmtId="0" fontId="1" fillId="0" borderId="25" xfId="0" applyFont="1" applyBorder="1" applyAlignment="1">
      <alignment horizontal="left" vertical="top"/>
    </xf>
    <xf numFmtId="0" fontId="1" fillId="0" borderId="17" xfId="0" applyFont="1" applyBorder="1" applyAlignment="1">
      <alignment horizontal="left" vertical="top"/>
    </xf>
    <xf numFmtId="0" fontId="1" fillId="0" borderId="34" xfId="0" applyFont="1" applyBorder="1" applyAlignment="1">
      <alignment horizontal="left" vertical="top"/>
    </xf>
    <xf numFmtId="0" fontId="0" fillId="2" borderId="6" xfId="0" applyFill="1" applyBorder="1" applyAlignment="1">
      <alignment horizontal="left" vertical="top" wrapText="1"/>
    </xf>
    <xf numFmtId="0" fontId="0" fillId="2" borderId="7" xfId="0" applyFill="1" applyBorder="1" applyAlignment="1">
      <alignment horizontal="left" vertical="top" wrapText="1"/>
    </xf>
    <xf numFmtId="0" fontId="0" fillId="2" borderId="36" xfId="0" applyFill="1" applyBorder="1" applyAlignment="1">
      <alignment horizontal="left" vertical="top" wrapText="1"/>
    </xf>
    <xf numFmtId="0" fontId="0" fillId="0" borderId="37" xfId="0" applyBorder="1" applyAlignment="1">
      <alignment horizontal="left" vertical="top" wrapText="1"/>
    </xf>
    <xf numFmtId="0" fontId="0" fillId="0" borderId="38" xfId="0" applyBorder="1" applyAlignment="1">
      <alignment horizontal="left" vertical="top" wrapText="1"/>
    </xf>
    <xf numFmtId="0" fontId="6" fillId="0" borderId="33" xfId="0" applyFont="1" applyBorder="1" applyAlignment="1">
      <alignment horizontal="center" vertical="center"/>
    </xf>
    <xf numFmtId="0" fontId="0" fillId="2" borderId="37" xfId="0" applyFill="1" applyBorder="1" applyAlignment="1">
      <alignment horizontal="left" vertical="top" wrapText="1"/>
    </xf>
    <xf numFmtId="0" fontId="0" fillId="2" borderId="27" xfId="0" applyFill="1" applyBorder="1" applyAlignment="1">
      <alignment horizontal="left" vertical="top" wrapText="1"/>
    </xf>
    <xf numFmtId="0" fontId="0" fillId="2" borderId="28" xfId="0" applyFill="1" applyBorder="1" applyAlignment="1">
      <alignment horizontal="left" vertical="top" wrapText="1"/>
    </xf>
    <xf numFmtId="0" fontId="0" fillId="0" borderId="25" xfId="0" applyBorder="1" applyAlignment="1">
      <alignment horizontal="left" vertical="center"/>
    </xf>
    <xf numFmtId="0" fontId="0" fillId="0" borderId="17" xfId="0" applyBorder="1" applyAlignment="1">
      <alignment horizontal="left" vertical="center"/>
    </xf>
    <xf numFmtId="0" fontId="0" fillId="0" borderId="18" xfId="0" applyBorder="1" applyAlignment="1">
      <alignment horizontal="left" vertical="center"/>
    </xf>
    <xf numFmtId="0" fontId="0" fillId="2" borderId="43" xfId="0" applyFill="1" applyBorder="1" applyAlignment="1">
      <alignment horizontal="center"/>
    </xf>
    <xf numFmtId="0" fontId="0" fillId="2" borderId="4" xfId="0" applyFill="1" applyBorder="1" applyAlignment="1">
      <alignment horizontal="center"/>
    </xf>
    <xf numFmtId="0" fontId="0" fillId="2" borderId="44" xfId="0" applyFill="1" applyBorder="1" applyAlignment="1">
      <alignment horizontal="center"/>
    </xf>
    <xf numFmtId="0" fontId="0" fillId="2" borderId="19" xfId="0" applyFill="1" applyBorder="1" applyAlignment="1">
      <alignment horizontal="center"/>
    </xf>
    <xf numFmtId="0" fontId="0" fillId="2" borderId="0" xfId="0" applyFill="1" applyAlignment="1">
      <alignment horizontal="center"/>
    </xf>
    <xf numFmtId="0" fontId="0" fillId="2" borderId="20" xfId="0" applyFill="1" applyBorder="1" applyAlignment="1">
      <alignment horizontal="center"/>
    </xf>
    <xf numFmtId="0" fontId="0" fillId="2" borderId="21" xfId="0" applyFill="1" applyBorder="1" applyAlignment="1">
      <alignment horizontal="center"/>
    </xf>
    <xf numFmtId="0" fontId="0" fillId="2" borderId="23" xfId="0" applyFill="1" applyBorder="1" applyAlignment="1">
      <alignment horizontal="center"/>
    </xf>
    <xf numFmtId="0" fontId="0" fillId="2" borderId="24" xfId="0" applyFill="1" applyBorder="1" applyAlignment="1">
      <alignment horizontal="center"/>
    </xf>
    <xf numFmtId="0" fontId="6" fillId="0" borderId="37" xfId="0" applyFont="1" applyBorder="1" applyAlignment="1">
      <alignment horizontal="center" vertical="center"/>
    </xf>
    <xf numFmtId="0" fontId="6" fillId="0" borderId="38" xfId="0" applyFont="1" applyBorder="1" applyAlignment="1">
      <alignment horizontal="center" vertical="center"/>
    </xf>
    <xf numFmtId="0" fontId="1" fillId="0" borderId="16" xfId="0" applyFont="1" applyBorder="1"/>
    <xf numFmtId="0" fontId="1" fillId="0" borderId="34" xfId="0" applyFont="1" applyBorder="1"/>
    <xf numFmtId="0" fontId="1" fillId="0" borderId="17" xfId="0" applyFont="1" applyBorder="1"/>
    <xf numFmtId="0" fontId="1" fillId="0" borderId="18" xfId="0" applyFont="1" applyBorder="1"/>
    <xf numFmtId="0" fontId="0" fillId="0" borderId="6" xfId="0" applyBorder="1" applyAlignment="1">
      <alignment horizontal="left" vertical="top" wrapText="1"/>
    </xf>
    <xf numFmtId="0" fontId="0" fillId="0" borderId="8" xfId="0" applyBorder="1" applyAlignment="1">
      <alignment horizontal="left" vertical="top" wrapText="1"/>
    </xf>
    <xf numFmtId="0" fontId="6" fillId="0" borderId="6" xfId="0" applyFont="1" applyBorder="1" applyAlignment="1">
      <alignment horizontal="center" vertical="center"/>
    </xf>
    <xf numFmtId="0" fontId="6" fillId="0" borderId="8" xfId="0" applyFont="1" applyBorder="1" applyAlignment="1">
      <alignment horizontal="center" vertical="center"/>
    </xf>
    <xf numFmtId="0" fontId="18" fillId="0" borderId="41" xfId="0" applyFont="1" applyBorder="1" applyAlignment="1">
      <alignment horizontal="center" vertical="center"/>
    </xf>
    <xf numFmtId="0" fontId="15" fillId="0" borderId="39" xfId="0" applyFont="1" applyBorder="1" applyAlignment="1">
      <alignment horizontal="center" vertical="center"/>
    </xf>
    <xf numFmtId="0" fontId="15" fillId="0" borderId="40" xfId="0" applyFont="1" applyBorder="1" applyAlignment="1">
      <alignment horizontal="center" vertical="center"/>
    </xf>
    <xf numFmtId="49" fontId="6" fillId="3" borderId="0" xfId="0" applyNumberFormat="1" applyFont="1" applyFill="1" applyAlignment="1">
      <alignment horizontal="right"/>
    </xf>
    <xf numFmtId="0" fontId="11" fillId="3" borderId="0" xfId="0" applyFont="1" applyFill="1" applyAlignment="1">
      <alignment horizontal="center" vertical="center"/>
    </xf>
    <xf numFmtId="0" fontId="12" fillId="3" borderId="0" xfId="0" applyFont="1" applyFill="1" applyAlignment="1">
      <alignment horizontal="center" vertical="center"/>
    </xf>
    <xf numFmtId="0" fontId="0" fillId="2" borderId="10" xfId="0" applyFill="1" applyBorder="1" applyAlignment="1">
      <alignment horizontal="left" vertical="center"/>
    </xf>
    <xf numFmtId="0" fontId="0" fillId="2" borderId="0" xfId="0" applyFill="1" applyAlignment="1">
      <alignment horizontal="left" vertical="center"/>
    </xf>
    <xf numFmtId="0" fontId="0" fillId="2" borderId="20" xfId="0" applyFill="1" applyBorder="1" applyAlignment="1">
      <alignment horizontal="left" vertical="center"/>
    </xf>
    <xf numFmtId="14" fontId="0" fillId="0" borderId="16" xfId="0" applyNumberFormat="1" applyBorder="1" applyAlignment="1">
      <alignment horizontal="left"/>
    </xf>
    <xf numFmtId="14" fontId="0" fillId="0" borderId="17" xfId="0" applyNumberFormat="1" applyBorder="1" applyAlignment="1">
      <alignment horizontal="left"/>
    </xf>
    <xf numFmtId="14" fontId="0" fillId="0" borderId="18" xfId="0" applyNumberFormat="1" applyBorder="1" applyAlignment="1">
      <alignment horizontal="left"/>
    </xf>
    <xf numFmtId="49" fontId="17" fillId="3" borderId="0" xfId="0" applyNumberFormat="1" applyFont="1" applyFill="1" applyAlignment="1">
      <alignment horizontal="right"/>
    </xf>
    <xf numFmtId="0" fontId="0" fillId="2" borderId="22" xfId="0" applyFill="1" applyBorder="1" applyAlignment="1">
      <alignment horizontal="left" vertical="center"/>
    </xf>
    <xf numFmtId="0" fontId="0" fillId="2" borderId="23" xfId="0" applyFill="1" applyBorder="1" applyAlignment="1">
      <alignment horizontal="left" vertical="center"/>
    </xf>
    <xf numFmtId="0" fontId="0" fillId="2" borderId="24" xfId="0" applyFill="1" applyBorder="1" applyAlignment="1">
      <alignment horizontal="left" vertical="center"/>
    </xf>
    <xf numFmtId="0" fontId="0" fillId="0" borderId="25" xfId="0" applyBorder="1" applyAlignment="1">
      <alignment horizontal="center" vertical="center"/>
    </xf>
    <xf numFmtId="0" fontId="0" fillId="0" borderId="17" xfId="0" applyBorder="1" applyAlignment="1">
      <alignment horizontal="center" vertical="center"/>
    </xf>
    <xf numFmtId="0" fontId="0" fillId="0" borderId="18" xfId="0" applyBorder="1" applyAlignment="1">
      <alignment horizontal="center" vertical="center"/>
    </xf>
    <xf numFmtId="0" fontId="0" fillId="2" borderId="26" xfId="0" applyFill="1" applyBorder="1" applyAlignment="1">
      <alignment vertical="top" wrapText="1"/>
    </xf>
    <xf numFmtId="0" fontId="0" fillId="2" borderId="27" xfId="0" applyFill="1" applyBorder="1" applyAlignment="1">
      <alignment vertical="top" wrapText="1"/>
    </xf>
    <xf numFmtId="0" fontId="0" fillId="2" borderId="38" xfId="0" applyFill="1" applyBorder="1" applyAlignment="1">
      <alignment vertical="top" wrapText="1"/>
    </xf>
    <xf numFmtId="0" fontId="5" fillId="0" borderId="25" xfId="0" applyFont="1" applyBorder="1" applyAlignment="1">
      <alignment horizontal="center" vertical="center"/>
    </xf>
    <xf numFmtId="0" fontId="5" fillId="0" borderId="17" xfId="0" applyFont="1" applyBorder="1" applyAlignment="1">
      <alignment horizontal="center" vertical="center"/>
    </xf>
    <xf numFmtId="0" fontId="5" fillId="0" borderId="18" xfId="0" applyFont="1" applyBorder="1" applyAlignment="1">
      <alignment horizontal="center" vertical="center"/>
    </xf>
    <xf numFmtId="0" fontId="1" fillId="0" borderId="29" xfId="0" applyFont="1" applyBorder="1" applyAlignment="1">
      <alignment horizontal="center"/>
    </xf>
    <xf numFmtId="0" fontId="1" fillId="0" borderId="29" xfId="0" applyFont="1" applyBorder="1"/>
    <xf numFmtId="0" fontId="1" fillId="0" borderId="30" xfId="0" applyFont="1" applyBorder="1"/>
    <xf numFmtId="0" fontId="5" fillId="0" borderId="31" xfId="0" applyFont="1" applyBorder="1" applyAlignment="1">
      <alignment horizontal="left" vertical="top" wrapText="1"/>
    </xf>
    <xf numFmtId="0" fontId="5" fillId="0" borderId="1" xfId="0" applyFont="1" applyBorder="1" applyAlignment="1">
      <alignment horizontal="left" vertical="top" wrapText="1"/>
    </xf>
    <xf numFmtId="0" fontId="17" fillId="3" borderId="45" xfId="0" applyFont="1" applyFill="1" applyBorder="1" applyAlignment="1">
      <alignment horizontal="left" vertical="top" wrapText="1"/>
    </xf>
    <xf numFmtId="0" fontId="0" fillId="2" borderId="52" xfId="0" applyFill="1" applyBorder="1" applyAlignment="1">
      <alignment vertical="top"/>
    </xf>
    <xf numFmtId="0" fontId="0" fillId="2" borderId="53" xfId="0" applyFill="1" applyBorder="1" applyAlignment="1">
      <alignment vertical="top"/>
    </xf>
    <xf numFmtId="0" fontId="0" fillId="2" borderId="29" xfId="0" applyFill="1" applyBorder="1" applyAlignment="1">
      <alignment vertical="top" wrapText="1"/>
    </xf>
    <xf numFmtId="0" fontId="0" fillId="2" borderId="30" xfId="0" applyFill="1" applyBorder="1" applyAlignment="1">
      <alignment vertical="top" wrapText="1"/>
    </xf>
    <xf numFmtId="0" fontId="0" fillId="2" borderId="1" xfId="0" applyFill="1" applyBorder="1" applyAlignment="1">
      <alignment vertical="top" wrapText="1"/>
    </xf>
    <xf numFmtId="0" fontId="0" fillId="2" borderId="32" xfId="0" applyFill="1" applyBorder="1" applyAlignment="1">
      <alignment vertical="top" wrapText="1"/>
    </xf>
    <xf numFmtId="0" fontId="0" fillId="2" borderId="33" xfId="0" applyFill="1" applyBorder="1" applyAlignment="1">
      <alignment vertical="top" wrapText="1"/>
    </xf>
    <xf numFmtId="0" fontId="0" fillId="2" borderId="51" xfId="0" applyFill="1" applyBorder="1" applyAlignment="1">
      <alignment vertical="top" wrapText="1"/>
    </xf>
    <xf numFmtId="0" fontId="4" fillId="0" borderId="45" xfId="0" applyFont="1" applyBorder="1" applyAlignment="1">
      <alignment horizontal="center" vertical="center"/>
    </xf>
    <xf numFmtId="0" fontId="4" fillId="3" borderId="26" xfId="0" applyFont="1" applyFill="1" applyBorder="1" applyAlignment="1">
      <alignment horizontal="center" vertical="center" wrapText="1"/>
    </xf>
    <xf numFmtId="0" fontId="4" fillId="3" borderId="27" xfId="0" applyFont="1" applyFill="1" applyBorder="1" applyAlignment="1">
      <alignment horizontal="center" vertical="center" wrapText="1"/>
    </xf>
    <xf numFmtId="0" fontId="4" fillId="3" borderId="28" xfId="0" applyFont="1" applyFill="1" applyBorder="1" applyAlignment="1">
      <alignment horizontal="center" vertical="center" wrapText="1"/>
    </xf>
    <xf numFmtId="0" fontId="0" fillId="0" borderId="57" xfId="0" applyBorder="1" applyAlignment="1">
      <alignment horizontal="left" vertical="center"/>
    </xf>
    <xf numFmtId="0" fontId="0" fillId="0" borderId="58" xfId="0" applyBorder="1" applyAlignment="1">
      <alignment horizontal="left" vertical="center"/>
    </xf>
    <xf numFmtId="0" fontId="0" fillId="0" borderId="59" xfId="0" applyBorder="1" applyAlignment="1">
      <alignment horizontal="left" vertical="center"/>
    </xf>
    <xf numFmtId="0" fontId="0" fillId="2" borderId="28" xfId="0" applyFill="1" applyBorder="1" applyAlignment="1">
      <alignment vertical="top" wrapText="1"/>
    </xf>
    <xf numFmtId="0" fontId="0" fillId="2" borderId="41" xfId="0" applyFill="1" applyBorder="1" applyAlignment="1">
      <alignment horizontal="center" vertical="center"/>
    </xf>
    <xf numFmtId="0" fontId="0" fillId="2" borderId="39" xfId="0" applyFill="1" applyBorder="1" applyAlignment="1">
      <alignment horizontal="center" vertical="center"/>
    </xf>
    <xf numFmtId="0" fontId="0" fillId="2" borderId="40" xfId="0" applyFill="1" applyBorder="1" applyAlignment="1">
      <alignment horizontal="center" vertical="center"/>
    </xf>
    <xf numFmtId="0" fontId="17" fillId="0" borderId="41" xfId="0" applyFont="1" applyBorder="1" applyAlignment="1">
      <alignment horizontal="center"/>
    </xf>
    <xf numFmtId="0" fontId="17" fillId="0" borderId="39" xfId="0" applyFont="1" applyBorder="1" applyAlignment="1">
      <alignment horizontal="center"/>
    </xf>
    <xf numFmtId="0" fontId="17" fillId="0" borderId="40" xfId="0" applyFont="1" applyBorder="1" applyAlignment="1">
      <alignment horizontal="center"/>
    </xf>
    <xf numFmtId="0" fontId="0" fillId="2" borderId="33" xfId="0" applyFill="1" applyBorder="1" applyAlignment="1">
      <alignment horizontal="left" vertical="top" wrapText="1"/>
    </xf>
    <xf numFmtId="0" fontId="0" fillId="2" borderId="51" xfId="0" applyFill="1" applyBorder="1" applyAlignment="1">
      <alignment horizontal="left" vertical="top" wrapText="1"/>
    </xf>
    <xf numFmtId="0" fontId="4" fillId="0" borderId="41" xfId="0" applyFont="1" applyBorder="1" applyAlignment="1">
      <alignment horizontal="center" vertical="center"/>
    </xf>
    <xf numFmtId="0" fontId="4" fillId="0" borderId="39" xfId="0" applyFont="1" applyBorder="1" applyAlignment="1">
      <alignment horizontal="center" vertical="center"/>
    </xf>
    <xf numFmtId="0" fontId="4" fillId="0" borderId="40" xfId="0" applyFont="1" applyBorder="1" applyAlignment="1">
      <alignment horizontal="center" vertical="center"/>
    </xf>
    <xf numFmtId="0" fontId="0" fillId="2" borderId="29" xfId="0" applyFill="1" applyBorder="1" applyAlignment="1">
      <alignment horizontal="left" vertical="top" wrapText="1"/>
    </xf>
    <xf numFmtId="0" fontId="0" fillId="2" borderId="30" xfId="0" applyFill="1" applyBorder="1" applyAlignment="1">
      <alignment horizontal="left" vertical="top" wrapText="1"/>
    </xf>
  </cellXfs>
  <cellStyles count="1">
    <cellStyle name="Standaard" xfId="0" builtinId="0"/>
  </cellStyles>
  <dxfs count="14">
    <dxf>
      <font>
        <b val="0"/>
        <i val="0"/>
        <strike val="0"/>
        <condense val="0"/>
        <extend val="0"/>
        <outline val="0"/>
        <shadow val="0"/>
        <u val="none"/>
        <vertAlign val="baseline"/>
        <sz val="11"/>
        <color auto="1"/>
        <name val="Calibri"/>
        <family val="2"/>
        <scheme val="minor"/>
      </font>
      <fill>
        <patternFill patternType="solid">
          <fgColor indexed="64"/>
          <bgColor rgb="FFD9D3E4"/>
        </patternFill>
      </fill>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auto="1"/>
        <name val="Calibri"/>
        <family val="2"/>
        <scheme val="minor"/>
      </font>
      <fill>
        <patternFill patternType="solid">
          <fgColor indexed="64"/>
          <bgColor rgb="FFD9D3E4"/>
        </patternFill>
      </fill>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auto="1"/>
        <name val="Calibri"/>
        <family val="2"/>
        <scheme val="minor"/>
      </font>
      <fill>
        <patternFill patternType="solid">
          <fgColor indexed="64"/>
          <bgColor rgb="FFD9D3E4"/>
        </patternFill>
      </fill>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outline="0">
        <bottom style="thin">
          <color indexed="64"/>
        </bottom>
      </border>
    </dxf>
    <dxf>
      <font>
        <b/>
        <i val="0"/>
      </font>
      <fill>
        <patternFill>
          <bgColor rgb="FF92D050"/>
        </patternFill>
      </fill>
    </dxf>
    <dxf>
      <font>
        <b/>
        <i val="0"/>
      </font>
      <fill>
        <patternFill>
          <bgColor rgb="FFFF0000"/>
        </patternFill>
      </fill>
    </dxf>
    <dxf>
      <font>
        <b/>
        <i val="0"/>
      </font>
      <fill>
        <patternFill>
          <bgColor rgb="FFFF0000"/>
        </patternFill>
      </fill>
    </dxf>
    <dxf>
      <font>
        <b/>
        <i val="0"/>
      </font>
      <fill>
        <patternFill>
          <bgColor rgb="FF92D050"/>
        </patternFill>
      </fill>
    </dxf>
  </dxfs>
  <tableStyles count="0" defaultTableStyle="TableStyleMedium2" defaultPivotStyle="PivotStyleLight16"/>
  <colors>
    <mruColors>
      <color rgb="FFD9D3E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microsoft.com/office/2006/relationships/vbaProject" Target="vbaProject.bin"/><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6</xdr:col>
      <xdr:colOff>211665</xdr:colOff>
      <xdr:row>1</xdr:row>
      <xdr:rowOff>222249</xdr:rowOff>
    </xdr:from>
    <xdr:to>
      <xdr:col>9</xdr:col>
      <xdr:colOff>80818</xdr:colOff>
      <xdr:row>7</xdr:row>
      <xdr:rowOff>223432</xdr:rowOff>
    </xdr:to>
    <xdr:grpSp>
      <xdr:nvGrpSpPr>
        <xdr:cNvPr id="2" name="Groep 1">
          <a:extLst>
            <a:ext uri="{FF2B5EF4-FFF2-40B4-BE49-F238E27FC236}">
              <a16:creationId xmlns:a16="http://schemas.microsoft.com/office/drawing/2014/main" id="{00000000-0008-0000-0000-000002000000}"/>
            </a:ext>
          </a:extLst>
        </xdr:cNvPr>
        <xdr:cNvGrpSpPr/>
      </xdr:nvGrpSpPr>
      <xdr:grpSpPr>
        <a:xfrm>
          <a:off x="7242022" y="421820"/>
          <a:ext cx="3461439" cy="1452612"/>
          <a:chOff x="7851774" y="883708"/>
          <a:chExt cx="3588810" cy="2255429"/>
        </a:xfrm>
      </xdr:grpSpPr>
      <xdr:pic>
        <xdr:nvPicPr>
          <xdr:cNvPr id="3" name="Picture 2" descr="Restauratiefonds | Verstand van financieren, hart voor monumenten.">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851774" y="883708"/>
            <a:ext cx="3588810" cy="2054161"/>
          </a:xfrm>
          <a:prstGeom prst="rect">
            <a:avLst/>
          </a:prstGeom>
          <a:noFill/>
          <a:extLst>
            <a:ext uri="{909E8E84-426E-40DD-AFC4-6F175D3DCCD1}">
              <a14:hiddenFill xmlns:a14="http://schemas.microsoft.com/office/drawing/2010/main">
                <a:solidFill>
                  <a:srgbClr val="FFFFFF"/>
                </a:solidFill>
              </a14:hiddenFill>
            </a:ext>
          </a:extLst>
        </xdr:spPr>
      </xdr:pic>
      <xdr:pic>
        <xdr:nvPicPr>
          <xdr:cNvPr id="5" name="Afbeelding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2"/>
          <a:stretch>
            <a:fillRect/>
          </a:stretch>
        </xdr:blipFill>
        <xdr:spPr>
          <a:xfrm>
            <a:off x="8329083" y="2423584"/>
            <a:ext cx="2825750" cy="715553"/>
          </a:xfrm>
          <a:prstGeom prst="rect">
            <a:avLst/>
          </a:prstGeom>
        </xdr:spPr>
      </xdr:pic>
    </xdr:grpSp>
    <xdr:clientData/>
  </xdr:twoCellAnchor>
  <xdr:twoCellAnchor>
    <xdr:from>
      <xdr:col>6</xdr:col>
      <xdr:colOff>52917</xdr:colOff>
      <xdr:row>77</xdr:row>
      <xdr:rowOff>42331</xdr:rowOff>
    </xdr:from>
    <xdr:to>
      <xdr:col>8</xdr:col>
      <xdr:colOff>1016000</xdr:colOff>
      <xdr:row>82</xdr:row>
      <xdr:rowOff>148164</xdr:rowOff>
    </xdr:to>
    <xdr:sp macro="" textlink="">
      <xdr:nvSpPr>
        <xdr:cNvPr id="4" name="Pijl: gebogen omhoog 3">
          <a:extLst>
            <a:ext uri="{FF2B5EF4-FFF2-40B4-BE49-F238E27FC236}">
              <a16:creationId xmlns:a16="http://schemas.microsoft.com/office/drawing/2014/main" id="{00000000-0008-0000-0000-000004000000}"/>
            </a:ext>
          </a:extLst>
        </xdr:cNvPr>
        <xdr:cNvSpPr/>
      </xdr:nvSpPr>
      <xdr:spPr>
        <a:xfrm flipV="1">
          <a:off x="6748992" y="52277431"/>
          <a:ext cx="2258483" cy="1058333"/>
        </a:xfrm>
        <a:prstGeom prst="bentUpArrow">
          <a:avLst/>
        </a:prstGeom>
        <a:solidFill>
          <a:schemeClr val="bg1"/>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A98E9D84-B1C7-421C-9481-BA45F585F881}" name="Tabel1" displayName="Tabel1" ref="A2:I32" totalsRowShown="0" tableBorderDxfId="9">
  <autoFilter ref="A2:I32" xr:uid="{A98E9D84-B1C7-421C-9481-BA45F585F881}"/>
  <tableColumns count="9">
    <tableColumn id="1" xr3:uid="{26578FD2-A37E-446D-B4AE-2E496AB636A4}" name="Kolom1" dataDxfId="8"/>
    <tableColumn id="2" xr3:uid="{68CEFD00-EAD8-4942-97D4-F35688B369AA}" name="Kolom2" dataDxfId="7"/>
    <tableColumn id="3" xr3:uid="{5FB07909-00F5-41C4-9A0A-EE84744788C1}" name="Kolom3" dataDxfId="6"/>
    <tableColumn id="4" xr3:uid="{0EA68EC9-2C0D-4C01-BD21-D3962697C813}" name="Kolom4" dataDxfId="5"/>
    <tableColumn id="5" xr3:uid="{25C638C2-2FFC-4F53-82A7-820CBFE659F9}" name="Kolom5" dataDxfId="4"/>
    <tableColumn id="6" xr3:uid="{2D513AA9-B748-4BA2-8AFD-D112F270C84D}" name="Kolom6" dataDxfId="3"/>
    <tableColumn id="7" xr3:uid="{4C344921-BF85-4C0D-B433-3546F012D171}" name="Kolom7" dataDxfId="2"/>
    <tableColumn id="8" xr3:uid="{4BEBA161-D794-498D-AF79-2A4DD5347733}" name="Kolom8" dataDxfId="1"/>
    <tableColumn id="9" xr3:uid="{6CF836AD-88EC-4D56-B10D-EE0231A214E6}" name="Kolom9" dataDxfId="0"/>
  </tableColumns>
  <tableStyleInfo name="TableStyleMedium2" showFirstColumn="0" showLastColumn="0" showRowStripes="1" showColumnStripes="0"/>
</table>
</file>

<file path=xl/theme/theme1.xml><?xml version="1.0" encoding="utf-8"?>
<a:theme xmlns:a="http://schemas.openxmlformats.org/drawingml/2006/main" name="Kantoorth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6AF7E4-525D-47C0-8E4E-F2BC57726C9C}">
  <sheetPr codeName="Blad1"/>
  <dimension ref="A1:V84"/>
  <sheetViews>
    <sheetView showGridLines="0" tabSelected="1" zoomScale="70" zoomScaleNormal="70" workbookViewId="0">
      <selection activeCell="L5" sqref="L5:M5"/>
    </sheetView>
  </sheetViews>
  <sheetFormatPr defaultRowHeight="14.5"/>
  <cols>
    <col min="1" max="1" width="3.7265625" style="10" customWidth="1"/>
    <col min="2" max="2" width="34.54296875" customWidth="1"/>
    <col min="3" max="3" width="27.7265625" customWidth="1"/>
    <col min="4" max="4" width="17.54296875" customWidth="1"/>
    <col min="5" max="5" width="11.54296875" customWidth="1"/>
    <col min="6" max="6" width="5.453125" customWidth="1"/>
    <col min="7" max="7" width="23.7265625" customWidth="1"/>
    <col min="8" max="8" width="8.7265625" customWidth="1"/>
    <col min="9" max="9" width="19" customWidth="1"/>
    <col min="11" max="11" width="8.453125" customWidth="1"/>
    <col min="12" max="12" width="10.26953125" bestFit="1" customWidth="1"/>
    <col min="13" max="13" width="10.26953125" customWidth="1"/>
    <col min="14" max="14" width="2.54296875" customWidth="1"/>
    <col min="15" max="15" width="4.7265625" customWidth="1"/>
    <col min="16" max="16" width="13.7265625" customWidth="1"/>
  </cols>
  <sheetData>
    <row r="1" spans="2:22" ht="16" thickBot="1">
      <c r="I1" s="83" t="str">
        <f>wijzigingen!B1</f>
        <v>Versie 4.1 - 14 maart 2023</v>
      </c>
    </row>
    <row r="2" spans="2:22" ht="28.5" customHeight="1" thickBot="1">
      <c r="B2" s="144" t="s">
        <v>0</v>
      </c>
      <c r="C2" s="145"/>
      <c r="D2" s="145"/>
      <c r="E2" s="146"/>
      <c r="F2" s="50"/>
      <c r="G2" s="50"/>
      <c r="H2" s="50"/>
      <c r="I2" s="50"/>
      <c r="J2" s="50"/>
      <c r="K2" s="50"/>
      <c r="L2" s="147"/>
      <c r="M2" s="147"/>
      <c r="P2" s="1"/>
      <c r="Q2" s="1"/>
      <c r="R2" s="1"/>
      <c r="S2" s="1"/>
      <c r="T2" s="1"/>
      <c r="U2" s="1"/>
      <c r="V2" s="1"/>
    </row>
    <row r="3" spans="2:22" ht="11.15" customHeight="1">
      <c r="B3" s="2"/>
      <c r="C3" s="2"/>
      <c r="D3" s="2"/>
      <c r="E3" s="2"/>
      <c r="F3" s="2"/>
      <c r="G3" s="2"/>
      <c r="H3" s="2"/>
      <c r="I3" s="2"/>
      <c r="J3" s="2"/>
      <c r="K3" s="2"/>
      <c r="L3" s="147"/>
      <c r="M3" s="147"/>
    </row>
    <row r="4" spans="2:22" ht="21.75" customHeight="1" thickBot="1">
      <c r="B4" s="41" t="s">
        <v>1</v>
      </c>
      <c r="C4" s="2"/>
      <c r="D4" s="2"/>
      <c r="E4" s="2"/>
      <c r="F4" s="2"/>
      <c r="G4" s="2"/>
      <c r="H4" s="2"/>
      <c r="I4" s="2"/>
      <c r="J4" s="2"/>
      <c r="K4" s="2"/>
      <c r="L4" s="156"/>
      <c r="M4" s="156"/>
      <c r="P4" s="33"/>
    </row>
    <row r="5" spans="2:22" ht="18" customHeight="1">
      <c r="B5" s="37" t="s">
        <v>2</v>
      </c>
      <c r="C5" s="153">
        <f ca="1">NOW()</f>
        <v>45023.643388425924</v>
      </c>
      <c r="D5" s="154"/>
      <c r="E5" s="155"/>
      <c r="G5" s="32"/>
      <c r="H5" s="33"/>
      <c r="I5" s="33"/>
      <c r="J5" s="33"/>
      <c r="K5" s="33"/>
      <c r="L5" s="156"/>
      <c r="M5" s="156"/>
      <c r="P5" s="36"/>
      <c r="Q5" s="1"/>
      <c r="R5" s="1"/>
      <c r="S5" s="1"/>
      <c r="T5" s="1"/>
      <c r="U5" s="1"/>
      <c r="V5" s="1"/>
    </row>
    <row r="6" spans="2:22" ht="18" customHeight="1">
      <c r="B6" s="38" t="s">
        <v>3</v>
      </c>
      <c r="C6" s="150" t="s">
        <v>4</v>
      </c>
      <c r="D6" s="151"/>
      <c r="E6" s="152"/>
      <c r="G6" s="148"/>
      <c r="H6" s="148"/>
      <c r="I6" s="148"/>
      <c r="L6" s="36"/>
      <c r="M6" s="1"/>
      <c r="N6" s="1"/>
      <c r="O6" s="1"/>
      <c r="P6" s="36"/>
      <c r="Q6" s="1"/>
      <c r="R6" s="1"/>
    </row>
    <row r="7" spans="2:22" ht="18" customHeight="1">
      <c r="B7" s="39" t="s">
        <v>5</v>
      </c>
      <c r="C7" s="150" t="s">
        <v>6</v>
      </c>
      <c r="D7" s="151"/>
      <c r="E7" s="152"/>
      <c r="G7" s="34"/>
      <c r="H7" s="34"/>
      <c r="I7" s="34"/>
      <c r="J7" s="35"/>
      <c r="K7" s="35"/>
      <c r="L7" s="35"/>
      <c r="M7" s="35"/>
      <c r="N7" s="1"/>
      <c r="O7" s="1"/>
      <c r="P7" s="34"/>
      <c r="Q7" s="1"/>
      <c r="R7" s="1"/>
      <c r="S7" s="1"/>
      <c r="T7" s="1"/>
      <c r="U7" s="1"/>
      <c r="V7" s="1"/>
    </row>
    <row r="8" spans="2:22" ht="18" customHeight="1">
      <c r="B8" s="39" t="s">
        <v>7</v>
      </c>
      <c r="C8" s="62" t="s">
        <v>4</v>
      </c>
      <c r="D8" s="63"/>
      <c r="E8" s="64"/>
      <c r="G8" s="34"/>
      <c r="H8" s="34"/>
      <c r="I8" s="34"/>
      <c r="J8" s="35"/>
      <c r="K8" s="35"/>
      <c r="L8" s="35"/>
      <c r="M8" s="35"/>
      <c r="N8" s="1"/>
      <c r="O8" s="1"/>
      <c r="P8" s="1"/>
      <c r="Q8" s="1"/>
      <c r="R8" s="1"/>
      <c r="S8" s="1"/>
      <c r="T8" s="1"/>
      <c r="U8" s="1"/>
      <c r="V8" s="1"/>
    </row>
    <row r="9" spans="2:22" ht="18" customHeight="1" thickBot="1">
      <c r="B9" s="40" t="s">
        <v>8</v>
      </c>
      <c r="C9" s="157" t="s">
        <v>9</v>
      </c>
      <c r="D9" s="158"/>
      <c r="E9" s="159"/>
      <c r="G9" s="148"/>
      <c r="H9" s="148"/>
      <c r="I9" s="148"/>
      <c r="J9" s="149"/>
      <c r="K9" s="149"/>
      <c r="L9" s="149"/>
      <c r="M9" s="149"/>
      <c r="P9" s="1"/>
      <c r="Q9" s="1"/>
      <c r="R9" s="1"/>
      <c r="S9" s="1"/>
      <c r="T9" s="1"/>
      <c r="U9" s="1"/>
      <c r="V9" s="1"/>
    </row>
    <row r="10" spans="2:22" ht="15" thickBot="1">
      <c r="B10" s="59"/>
      <c r="C10" s="6"/>
      <c r="O10" s="1"/>
      <c r="P10" s="1"/>
      <c r="Q10" s="1"/>
      <c r="R10" s="1"/>
      <c r="S10" s="1"/>
      <c r="T10" s="1"/>
      <c r="U10" s="1"/>
    </row>
    <row r="11" spans="2:22" ht="37.5" customHeight="1" thickBot="1">
      <c r="B11" s="96" t="s">
        <v>10</v>
      </c>
      <c r="C11" s="97"/>
      <c r="D11" s="97"/>
      <c r="E11" s="98"/>
      <c r="G11" s="93" t="s">
        <v>11</v>
      </c>
      <c r="I11" s="93" t="s">
        <v>12</v>
      </c>
      <c r="O11" s="1"/>
      <c r="P11" s="1"/>
      <c r="Q11" s="1"/>
      <c r="R11" s="1"/>
      <c r="S11" s="1"/>
      <c r="T11" s="1"/>
      <c r="U11" s="1"/>
    </row>
    <row r="12" spans="2:22" ht="15" thickBot="1">
      <c r="B12" s="60" t="s">
        <v>13</v>
      </c>
      <c r="C12" s="175" t="s">
        <v>14</v>
      </c>
      <c r="D12" s="175"/>
      <c r="E12" s="176"/>
      <c r="G12" s="94"/>
      <c r="I12" s="91"/>
      <c r="O12" s="1"/>
      <c r="P12" s="1"/>
      <c r="Q12" s="1"/>
      <c r="R12" s="1"/>
      <c r="S12" s="1"/>
      <c r="T12" s="1"/>
      <c r="U12" s="1"/>
    </row>
    <row r="13" spans="2:22" ht="15.75" customHeight="1">
      <c r="B13" s="82" t="s">
        <v>15</v>
      </c>
      <c r="C13" s="177" t="s">
        <v>16</v>
      </c>
      <c r="D13" s="177"/>
      <c r="E13" s="178"/>
      <c r="G13" s="91" t="s">
        <v>17</v>
      </c>
      <c r="I13" s="91"/>
      <c r="O13" s="1"/>
      <c r="P13" s="1"/>
      <c r="Q13" s="1"/>
      <c r="R13" s="1"/>
      <c r="S13" s="1"/>
      <c r="T13" s="1"/>
      <c r="U13" s="1"/>
    </row>
    <row r="14" spans="2:22">
      <c r="B14" s="61" t="s">
        <v>18</v>
      </c>
      <c r="C14" s="179" t="s">
        <v>16</v>
      </c>
      <c r="D14" s="179"/>
      <c r="E14" s="180"/>
      <c r="G14" s="91" t="s">
        <v>17</v>
      </c>
      <c r="I14" s="91"/>
      <c r="O14" s="1"/>
      <c r="P14" s="1"/>
      <c r="Q14" s="1"/>
      <c r="R14" s="1"/>
      <c r="S14" s="1"/>
      <c r="T14" s="1"/>
      <c r="U14" s="1"/>
    </row>
    <row r="15" spans="2:22">
      <c r="B15" s="61" t="s">
        <v>19</v>
      </c>
      <c r="C15" s="179" t="s">
        <v>16</v>
      </c>
      <c r="D15" s="179"/>
      <c r="E15" s="180"/>
      <c r="G15" s="91" t="s">
        <v>17</v>
      </c>
      <c r="I15" s="91"/>
      <c r="O15" s="1"/>
      <c r="P15" s="1"/>
      <c r="Q15" s="1"/>
      <c r="R15" s="1"/>
      <c r="S15" s="1"/>
      <c r="T15" s="1"/>
      <c r="U15" s="1"/>
    </row>
    <row r="16" spans="2:22">
      <c r="B16" s="61" t="s">
        <v>20</v>
      </c>
      <c r="C16" s="179" t="s">
        <v>16</v>
      </c>
      <c r="D16" s="179"/>
      <c r="E16" s="180"/>
      <c r="G16" s="91" t="s">
        <v>17</v>
      </c>
      <c r="I16" s="91"/>
      <c r="O16" s="1"/>
      <c r="P16" s="1"/>
      <c r="Q16" s="1"/>
      <c r="R16" s="1"/>
      <c r="S16" s="1"/>
      <c r="T16" s="1"/>
      <c r="U16" s="1"/>
    </row>
    <row r="17" spans="1:22" ht="15" thickBot="1">
      <c r="B17" s="81" t="s">
        <v>21</v>
      </c>
      <c r="C17" s="181" t="s">
        <v>16</v>
      </c>
      <c r="D17" s="181"/>
      <c r="E17" s="182"/>
      <c r="G17" s="92" t="s">
        <v>17</v>
      </c>
      <c r="I17" s="92"/>
      <c r="O17" s="1"/>
      <c r="P17" s="1"/>
      <c r="Q17" s="1"/>
      <c r="R17" s="1"/>
      <c r="S17" s="1"/>
      <c r="T17" s="1"/>
      <c r="U17" s="1"/>
    </row>
    <row r="18" spans="1:22" ht="15.75" customHeight="1" thickBot="1">
      <c r="O18" s="1"/>
      <c r="P18" s="1"/>
      <c r="Q18" s="1"/>
      <c r="R18" s="1"/>
      <c r="S18" s="1"/>
      <c r="T18" s="1"/>
      <c r="U18" s="1"/>
    </row>
    <row r="19" spans="1:22" ht="15.75" customHeight="1" thickBot="1">
      <c r="B19" s="187" t="s">
        <v>22</v>
      </c>
      <c r="C19" s="188"/>
      <c r="D19" s="188"/>
      <c r="E19" s="189"/>
      <c r="G19" s="191" t="s">
        <v>4</v>
      </c>
      <c r="H19" s="192"/>
      <c r="I19" s="192"/>
      <c r="J19" s="192"/>
      <c r="K19" s="192"/>
      <c r="L19" s="192"/>
      <c r="M19" s="193"/>
      <c r="O19" s="1"/>
      <c r="P19" s="1"/>
      <c r="Q19" s="1"/>
      <c r="R19" s="1"/>
      <c r="S19" s="1"/>
      <c r="T19" s="1"/>
      <c r="U19" s="1"/>
    </row>
    <row r="20" spans="1:22" ht="13.5" customHeight="1">
      <c r="A20" s="1"/>
      <c r="B20" s="1"/>
      <c r="C20" s="1"/>
      <c r="D20" s="1"/>
      <c r="E20" s="1"/>
      <c r="F20" s="1"/>
      <c r="G20" s="1"/>
      <c r="H20" s="1"/>
      <c r="I20" s="1"/>
      <c r="J20" s="1"/>
      <c r="K20" s="1"/>
      <c r="L20" s="1"/>
      <c r="M20" s="1"/>
      <c r="Q20" s="1"/>
      <c r="R20" s="1"/>
      <c r="S20" s="1"/>
      <c r="T20" s="1"/>
      <c r="U20" s="1"/>
      <c r="V20" s="1"/>
    </row>
    <row r="21" spans="1:22" ht="19" thickBot="1">
      <c r="B21" s="41" t="s">
        <v>23</v>
      </c>
      <c r="C21" s="6"/>
      <c r="P21" s="1"/>
      <c r="Q21" s="1"/>
      <c r="R21" s="1"/>
      <c r="S21" s="1"/>
      <c r="T21" s="1"/>
      <c r="U21" s="1"/>
      <c r="V21" s="1"/>
    </row>
    <row r="22" spans="1:22" ht="22.5" customHeight="1">
      <c r="B22" s="166" t="str">
        <f>CONCATENATE("Doel &amp; Aard van de relatie: Welk product wil ",$C$7," afnemen? Hoe wordt dit product gebruikt? En waarom heeft de klant voor Restauratiefonds gekozen?")</f>
        <v>Doel &amp; Aard van de relatie: Welk product wil [aanvrager] afnemen? Hoe wordt dit product gebruikt? En waarom heeft de klant voor Restauratiefonds gekozen?</v>
      </c>
      <c r="C22" s="167"/>
      <c r="D22" s="167"/>
      <c r="E22" s="167"/>
      <c r="F22" s="167"/>
      <c r="G22" s="167"/>
      <c r="H22" s="167"/>
      <c r="I22" s="167"/>
      <c r="J22" s="167"/>
      <c r="K22" s="167"/>
      <c r="L22" s="167"/>
      <c r="M22" s="168"/>
      <c r="P22" s="1"/>
      <c r="Q22" s="1"/>
      <c r="R22" s="1"/>
      <c r="S22" s="1"/>
      <c r="T22" s="1"/>
      <c r="U22" s="1"/>
      <c r="V22" s="1"/>
    </row>
    <row r="23" spans="1:22" ht="75" customHeight="1" thickBot="1">
      <c r="B23" s="163" t="s">
        <v>24</v>
      </c>
      <c r="C23" s="164"/>
      <c r="D23" s="164"/>
      <c r="E23" s="164"/>
      <c r="F23" s="164"/>
      <c r="G23" s="164"/>
      <c r="H23" s="164"/>
      <c r="I23" s="164"/>
      <c r="J23" s="164"/>
      <c r="K23" s="164"/>
      <c r="L23" s="164"/>
      <c r="M23" s="190"/>
      <c r="P23" s="1"/>
      <c r="Q23" s="1"/>
      <c r="R23" s="1"/>
      <c r="S23" s="1"/>
      <c r="T23" s="1"/>
      <c r="U23" s="1"/>
      <c r="V23" s="1"/>
    </row>
    <row r="24" spans="1:22" ht="12.75" customHeight="1" thickBot="1">
      <c r="B24" s="183"/>
      <c r="C24" s="183"/>
      <c r="D24" s="183"/>
      <c r="E24" s="183"/>
      <c r="F24" s="183"/>
      <c r="G24" s="183"/>
      <c r="H24" s="183"/>
      <c r="I24" s="183"/>
      <c r="J24" s="183"/>
      <c r="K24" s="183"/>
      <c r="L24" s="183"/>
      <c r="M24" s="183"/>
      <c r="O24" s="1"/>
      <c r="P24" s="1"/>
      <c r="Q24" s="1"/>
      <c r="R24" s="1"/>
      <c r="S24" s="1"/>
      <c r="T24" s="1"/>
      <c r="U24" s="1"/>
    </row>
    <row r="25" spans="1:22" ht="21.75" customHeight="1">
      <c r="B25" s="166" t="str">
        <f>CONCATENATE("Financieringsopzet: Op welke wijze is de financiering van ",$C$7," opgezet? Voeg een vereenvoudigd overzicht toe en voorzie deze van een korte toelichting.")</f>
        <v>Financieringsopzet: Op welke wijze is de financiering van [aanvrager] opgezet? Voeg een vereenvoudigd overzicht toe en voorzie deze van een korte toelichting.</v>
      </c>
      <c r="C25" s="167"/>
      <c r="D25" s="167"/>
      <c r="E25" s="167"/>
      <c r="F25" s="167"/>
      <c r="G25" s="167"/>
      <c r="H25" s="167"/>
      <c r="I25" s="167"/>
      <c r="J25" s="167"/>
      <c r="K25" s="167"/>
      <c r="L25" s="167"/>
      <c r="M25" s="168"/>
      <c r="O25" s="1"/>
      <c r="P25" s="1"/>
      <c r="Q25" s="1"/>
      <c r="R25" s="1"/>
      <c r="S25" s="1"/>
      <c r="T25" s="1"/>
      <c r="U25" s="1"/>
    </row>
    <row r="26" spans="1:22" ht="334.15" customHeight="1" thickBot="1">
      <c r="B26" s="184" t="s">
        <v>25</v>
      </c>
      <c r="C26" s="185"/>
      <c r="D26" s="185"/>
      <c r="E26" s="185"/>
      <c r="F26" s="185"/>
      <c r="G26" s="185"/>
      <c r="H26" s="185"/>
      <c r="I26" s="185"/>
      <c r="J26" s="185"/>
      <c r="K26" s="185"/>
      <c r="L26" s="185"/>
      <c r="M26" s="186"/>
      <c r="O26" s="1"/>
      <c r="P26" s="1"/>
      <c r="Q26" s="1"/>
      <c r="R26" s="1"/>
      <c r="S26" s="1"/>
      <c r="T26" s="1"/>
      <c r="U26" s="1"/>
    </row>
    <row r="27" spans="1:22" ht="47.25" customHeight="1" thickBot="1">
      <c r="B27" s="163" t="s">
        <v>26</v>
      </c>
      <c r="C27" s="164"/>
      <c r="D27" s="164"/>
      <c r="E27" s="164"/>
      <c r="F27" s="164"/>
      <c r="G27" s="164"/>
      <c r="H27" s="164"/>
      <c r="I27" s="164"/>
      <c r="J27" s="164"/>
      <c r="K27" s="164"/>
      <c r="L27" s="164"/>
      <c r="M27" s="165"/>
      <c r="O27" s="1"/>
      <c r="P27" s="1"/>
      <c r="Q27" s="1"/>
      <c r="R27" s="1"/>
      <c r="S27" s="1"/>
      <c r="T27" s="1"/>
      <c r="U27" s="1"/>
    </row>
    <row r="28" spans="1:22" ht="12.75" customHeight="1" thickBot="1">
      <c r="B28" s="7"/>
      <c r="P28" s="1"/>
      <c r="Q28" s="1"/>
      <c r="R28" s="1"/>
      <c r="S28" s="1"/>
      <c r="T28" s="1"/>
      <c r="U28" s="1"/>
      <c r="V28" s="1"/>
    </row>
    <row r="29" spans="1:22" ht="21" customHeight="1">
      <c r="B29" s="160" t="str">
        <f>CONCATENATE("Herkomst van Middelen*: Verklaar waarom de omvang en de herkomst van de middelen, zoals ingebracht door ",$C$7," in de transactie met Restauratiefonds, plausibel is?")</f>
        <v>Herkomst van Middelen*: Verklaar waarom de omvang en de herkomst van de middelen, zoals ingebracht door [aanvrager] in de transactie met Restauratiefonds, plausibel is?</v>
      </c>
      <c r="C29" s="161"/>
      <c r="D29" s="161"/>
      <c r="E29" s="161"/>
      <c r="F29" s="161"/>
      <c r="G29" s="161"/>
      <c r="H29" s="161"/>
      <c r="I29" s="161"/>
      <c r="J29" s="161"/>
      <c r="K29" s="161"/>
      <c r="L29" s="161"/>
      <c r="M29" s="162"/>
      <c r="P29" s="1"/>
      <c r="Q29" s="1"/>
      <c r="R29" s="1"/>
      <c r="S29" s="1"/>
      <c r="T29" s="1"/>
      <c r="U29" s="1"/>
      <c r="V29" s="1"/>
    </row>
    <row r="30" spans="1:22" s="30" customFormat="1" ht="130.5" customHeight="1" thickBot="1">
      <c r="A30" s="29"/>
      <c r="B30" s="163" t="s">
        <v>27</v>
      </c>
      <c r="C30" s="164"/>
      <c r="D30" s="164"/>
      <c r="E30" s="164"/>
      <c r="F30" s="164"/>
      <c r="G30" s="164"/>
      <c r="H30" s="164"/>
      <c r="I30" s="164"/>
      <c r="J30" s="164"/>
      <c r="K30" s="164"/>
      <c r="L30" s="164"/>
      <c r="M30" s="165"/>
      <c r="P30" s="31"/>
      <c r="Q30" s="31"/>
      <c r="R30" s="31"/>
      <c r="S30" s="31"/>
      <c r="T30" s="31"/>
      <c r="U30" s="31"/>
      <c r="V30" s="31"/>
    </row>
    <row r="31" spans="1:22" s="30" customFormat="1" ht="51.75" customHeight="1" thickBot="1">
      <c r="A31" s="29"/>
      <c r="B31" s="172" t="s">
        <v>28</v>
      </c>
      <c r="C31" s="173"/>
      <c r="D31" s="9" t="s">
        <v>4</v>
      </c>
      <c r="E31" s="107" t="str">
        <f>IF(D31="Ja","Check Akkoord",IF(D31="Maak Keuze","","Licht toe!"))</f>
        <v/>
      </c>
      <c r="F31" s="107"/>
      <c r="G31" s="108"/>
      <c r="H31" s="108"/>
      <c r="I31" s="108"/>
      <c r="J31" s="108"/>
      <c r="K31" s="108"/>
      <c r="L31" s="108"/>
      <c r="M31" s="109"/>
      <c r="P31" s="31"/>
      <c r="Q31" s="31"/>
      <c r="R31" s="31"/>
      <c r="S31" s="31"/>
      <c r="T31" s="31"/>
      <c r="U31" s="31"/>
      <c r="V31" s="31"/>
    </row>
    <row r="32" spans="1:22" s="30" customFormat="1" ht="15" customHeight="1">
      <c r="A32" s="31"/>
      <c r="B32" s="174" t="s">
        <v>29</v>
      </c>
      <c r="C32" s="174"/>
      <c r="D32" s="174"/>
      <c r="E32" s="174"/>
      <c r="F32" s="174"/>
      <c r="G32" s="174"/>
      <c r="H32" s="174"/>
      <c r="I32" s="174"/>
      <c r="J32" s="174"/>
      <c r="K32" s="174"/>
      <c r="L32" s="174"/>
      <c r="M32" s="174"/>
      <c r="N32" s="54"/>
      <c r="O32" s="54"/>
      <c r="P32" s="31"/>
      <c r="Q32" s="31"/>
      <c r="R32" s="31"/>
      <c r="S32" s="31"/>
      <c r="T32" s="31"/>
      <c r="U32" s="31"/>
      <c r="V32" s="31"/>
    </row>
    <row r="33" spans="1:22" s="30" customFormat="1" ht="15" customHeight="1">
      <c r="A33" s="31"/>
      <c r="B33" s="55"/>
      <c r="C33" s="55"/>
      <c r="D33" s="55"/>
      <c r="E33" s="55"/>
      <c r="F33" s="55"/>
      <c r="G33" s="55"/>
      <c r="H33" s="55"/>
      <c r="I33" s="55"/>
      <c r="J33" s="55"/>
      <c r="K33" s="55"/>
      <c r="L33" s="55"/>
      <c r="M33" s="55"/>
      <c r="N33" s="54"/>
      <c r="O33" s="54"/>
      <c r="P33" s="31"/>
      <c r="Q33" s="31"/>
      <c r="R33" s="31"/>
      <c r="S33" s="31"/>
      <c r="T33" s="31"/>
      <c r="U33" s="31"/>
      <c r="V33" s="31"/>
    </row>
    <row r="34" spans="1:22" ht="18.75" customHeight="1" thickBot="1">
      <c r="A34" s="11"/>
      <c r="B34" s="42" t="s">
        <v>30</v>
      </c>
      <c r="P34" s="1"/>
      <c r="Q34" s="1"/>
      <c r="R34" s="1"/>
      <c r="S34" s="1"/>
      <c r="T34" s="1"/>
      <c r="U34" s="1"/>
      <c r="V34" s="1"/>
    </row>
    <row r="35" spans="1:22">
      <c r="A35" s="110" t="s">
        <v>31</v>
      </c>
      <c r="B35" s="111"/>
      <c r="C35" s="112"/>
      <c r="D35" s="43" t="s">
        <v>32</v>
      </c>
      <c r="E35" s="169" t="s">
        <v>33</v>
      </c>
      <c r="F35" s="169"/>
      <c r="G35" s="170" t="s">
        <v>34</v>
      </c>
      <c r="H35" s="170"/>
      <c r="I35" s="170"/>
      <c r="J35" s="170"/>
      <c r="K35" s="170"/>
      <c r="L35" s="170"/>
      <c r="M35" s="171"/>
    </row>
    <row r="36" spans="1:22" ht="49.5" customHeight="1">
      <c r="A36" s="44">
        <v>1</v>
      </c>
      <c r="B36" s="106" t="s">
        <v>35</v>
      </c>
      <c r="C36" s="106"/>
      <c r="D36" s="9" t="s">
        <v>4</v>
      </c>
      <c r="E36" s="107" t="str">
        <f>IF(D36="Nee","Check Akkoord",IF(D36="Maak Keuze","","Licht toe!"))</f>
        <v/>
      </c>
      <c r="F36" s="107"/>
      <c r="G36" s="108"/>
      <c r="H36" s="108"/>
      <c r="I36" s="108"/>
      <c r="J36" s="108"/>
      <c r="K36" s="108"/>
      <c r="L36" s="108"/>
      <c r="M36" s="109"/>
    </row>
    <row r="37" spans="1:22" ht="51.75" customHeight="1">
      <c r="A37" s="44">
        <v>2</v>
      </c>
      <c r="B37" s="106" t="s">
        <v>36</v>
      </c>
      <c r="C37" s="106"/>
      <c r="D37" s="9" t="s">
        <v>4</v>
      </c>
      <c r="E37" s="107" t="str">
        <f>IF(D37="Nee","Check Akkoord",IF(D37="Maak Keuze","","Licht toe!"))</f>
        <v/>
      </c>
      <c r="F37" s="107"/>
      <c r="G37" s="113"/>
      <c r="H37" s="114"/>
      <c r="I37" s="114"/>
      <c r="J37" s="114"/>
      <c r="K37" s="114"/>
      <c r="L37" s="114"/>
      <c r="M37" s="115"/>
    </row>
    <row r="38" spans="1:22" ht="69" customHeight="1">
      <c r="A38" s="44" t="s">
        <v>37</v>
      </c>
      <c r="B38" s="106" t="s">
        <v>38</v>
      </c>
      <c r="C38" s="106"/>
      <c r="D38" s="9" t="s">
        <v>4</v>
      </c>
      <c r="E38" s="107" t="str">
        <f>IF(D38="Nee","Check Akkoord",IF(D38="Maak Keuze","","Licht toe!"))</f>
        <v/>
      </c>
      <c r="F38" s="107"/>
      <c r="G38" s="108"/>
      <c r="H38" s="108"/>
      <c r="I38" s="108"/>
      <c r="J38" s="108"/>
      <c r="K38" s="108"/>
      <c r="L38" s="108"/>
      <c r="M38" s="109"/>
      <c r="P38" s="8"/>
    </row>
    <row r="39" spans="1:22" ht="35.25" customHeight="1">
      <c r="A39" s="44" t="s">
        <v>39</v>
      </c>
      <c r="B39" s="106" t="str">
        <f>IF($D$38="Ja","Is het Formulier Integriteit Relatie ontvangen, beoordeeld en staat het type klant in Close op niet-consument?","Deze vraag is niet relevant door het antwoord op de vorige vraag.")</f>
        <v>Deze vraag is niet relevant door het antwoord op de vorige vraag.</v>
      </c>
      <c r="C39" s="106"/>
      <c r="D39" s="9"/>
      <c r="E39" s="107" t="str">
        <f>IF(D39="Ja","Check Akkoord",IF(D39="Nee","Licht toe!",""))</f>
        <v/>
      </c>
      <c r="F39" s="107"/>
      <c r="G39" s="108"/>
      <c r="H39" s="108"/>
      <c r="I39" s="108"/>
      <c r="J39" s="108"/>
      <c r="K39" s="108"/>
      <c r="L39" s="108"/>
      <c r="M39" s="109"/>
    </row>
    <row r="40" spans="1:22" ht="35.25" customHeight="1">
      <c r="A40" s="44" t="s">
        <v>40</v>
      </c>
      <c r="B40" s="106" t="str">
        <f>IF(D39="Ja","Blijkt duidelijk uit het formulier hoe relatie mogelijke risico's met betrekking tot de zakelijk vastgoedactiviteiten heeft afgedekt?","Deze vraag is niet relevant door het antwoord op de vorige vraag.")</f>
        <v>Deze vraag is niet relevant door het antwoord op de vorige vraag.</v>
      </c>
      <c r="C40" s="106"/>
      <c r="D40" s="9"/>
      <c r="E40" s="107" t="str">
        <f>IF(D40&lt;&gt;0,"Licht toe!","")</f>
        <v/>
      </c>
      <c r="F40" s="107"/>
      <c r="G40" s="108"/>
      <c r="H40" s="108"/>
      <c r="I40" s="108"/>
      <c r="J40" s="108"/>
      <c r="K40" s="108"/>
      <c r="L40" s="108"/>
      <c r="M40" s="109"/>
    </row>
    <row r="41" spans="1:22" ht="64.5" customHeight="1">
      <c r="A41" s="44" t="s">
        <v>41</v>
      </c>
      <c r="B41" s="106" t="s">
        <v>42</v>
      </c>
      <c r="C41" s="106"/>
      <c r="D41" s="9" t="s">
        <v>4</v>
      </c>
      <c r="E41" s="107" t="str">
        <f>IF(D41="Nee","Check Akkoord",IF(D41="Maak Keuze","","Licht toe!"))</f>
        <v/>
      </c>
      <c r="F41" s="107"/>
      <c r="G41" s="108"/>
      <c r="H41" s="108"/>
      <c r="I41" s="108"/>
      <c r="J41" s="108"/>
      <c r="K41" s="108"/>
      <c r="L41" s="108"/>
      <c r="M41" s="109"/>
    </row>
    <row r="42" spans="1:22" ht="46.5" customHeight="1">
      <c r="A42" s="44" t="s">
        <v>43</v>
      </c>
      <c r="B42" s="106" t="str">
        <f>IF(D41="Ja","Betreft het een aanvraag die voor &gt; 90% is bestemd voor een financiering ten behoeve van onze primaire doelstellingen (instandhouding, verduurzaming, herbestemmen)?","Deze vraag is niet relevant door het antwoord op de vorige vraag.")</f>
        <v>Deze vraag is niet relevant door het antwoord op de vorige vraag.</v>
      </c>
      <c r="C42" s="106"/>
      <c r="D42" s="9"/>
      <c r="E42" s="107" t="str">
        <f>IF(D42&lt;&gt;0,"Licht toe!","")</f>
        <v/>
      </c>
      <c r="F42" s="107"/>
      <c r="G42" s="108"/>
      <c r="H42" s="108"/>
      <c r="I42" s="108"/>
      <c r="J42" s="108"/>
      <c r="K42" s="108"/>
      <c r="L42" s="108"/>
      <c r="M42" s="109"/>
    </row>
    <row r="43" spans="1:22" ht="45.75" customHeight="1">
      <c r="A43" s="44" t="s">
        <v>44</v>
      </c>
      <c r="B43" s="106" t="str">
        <f>IF(D42="Nee","Heeft er een gesprek met de aanvrager(s) plaatsgevonden? Is de inhoud teruggekoppeld aan Juridische Zaken en is Juridische Zaken akkoord?","Deze vraag is niet relevant door het antwoord op de vorige vraag.")</f>
        <v>Deze vraag is niet relevant door het antwoord op de vorige vraag.</v>
      </c>
      <c r="C43" s="106"/>
      <c r="D43" s="9"/>
      <c r="E43" s="107" t="str">
        <f>IF(D43&lt;&gt;0,"Licht toe!","")</f>
        <v/>
      </c>
      <c r="F43" s="107"/>
      <c r="G43" s="108"/>
      <c r="H43" s="108"/>
      <c r="I43" s="108"/>
      <c r="J43" s="108"/>
      <c r="K43" s="108"/>
      <c r="L43" s="108"/>
      <c r="M43" s="109"/>
    </row>
    <row r="44" spans="1:22" ht="51" customHeight="1">
      <c r="A44" s="44" t="s">
        <v>45</v>
      </c>
      <c r="B44" s="106" t="s">
        <v>46</v>
      </c>
      <c r="C44" s="106"/>
      <c r="D44" s="9" t="s">
        <v>4</v>
      </c>
      <c r="E44" s="107" t="str">
        <f>IF(D44="Nee","Check Akkoord",IF(D44="Maak Keuze","","Licht toe!"))</f>
        <v/>
      </c>
      <c r="F44" s="107"/>
      <c r="G44" s="108"/>
      <c r="H44" s="108"/>
      <c r="I44" s="108"/>
      <c r="J44" s="108"/>
      <c r="K44" s="108"/>
      <c r="L44" s="108"/>
      <c r="M44" s="109"/>
    </row>
    <row r="45" spans="1:22" ht="18" customHeight="1">
      <c r="A45" s="44" t="s">
        <v>47</v>
      </c>
      <c r="B45" s="106" t="str">
        <f>IF(D44="Ja","Leg de case voor bij Juridische Zaken, zijn zij akkoord?","Deze vraag is niet relevant door het antwoord op de vorige vraag.")</f>
        <v>Deze vraag is niet relevant door het antwoord op de vorige vraag.</v>
      </c>
      <c r="C45" s="106"/>
      <c r="D45" s="9"/>
      <c r="E45" s="107" t="str">
        <f>IF(D45&lt;&gt;0,"Licht toe!","")</f>
        <v/>
      </c>
      <c r="F45" s="107"/>
      <c r="G45" s="108"/>
      <c r="H45" s="108"/>
      <c r="I45" s="108"/>
      <c r="J45" s="108"/>
      <c r="K45" s="108"/>
      <c r="L45" s="108"/>
      <c r="M45" s="109"/>
    </row>
    <row r="46" spans="1:22" ht="51" customHeight="1" thickBot="1">
      <c r="A46" s="51">
        <v>6</v>
      </c>
      <c r="B46" s="116" t="s">
        <v>48</v>
      </c>
      <c r="C46" s="117"/>
      <c r="D46" s="45" t="s">
        <v>4</v>
      </c>
      <c r="E46" s="118" t="str">
        <f>IF(D46="Nee","Check Akkoord",IF(D46="Maak Keuze","","Licht toe!"))</f>
        <v/>
      </c>
      <c r="F46" s="118"/>
      <c r="G46" s="119"/>
      <c r="H46" s="120"/>
      <c r="I46" s="120"/>
      <c r="J46" s="120"/>
      <c r="K46" s="120"/>
      <c r="L46" s="120"/>
      <c r="M46" s="121"/>
    </row>
    <row r="48" spans="1:22" ht="19" thickBot="1">
      <c r="B48" s="42" t="s">
        <v>49</v>
      </c>
    </row>
    <row r="49" spans="1:13">
      <c r="A49" s="110" t="s">
        <v>31</v>
      </c>
      <c r="B49" s="111"/>
      <c r="C49" s="112"/>
      <c r="D49" s="46" t="s">
        <v>32</v>
      </c>
      <c r="E49" s="136" t="s">
        <v>33</v>
      </c>
      <c r="F49" s="137"/>
      <c r="G49" s="138" t="s">
        <v>50</v>
      </c>
      <c r="H49" s="138"/>
      <c r="I49" s="138"/>
      <c r="J49" s="138"/>
      <c r="K49" s="138"/>
      <c r="L49" s="138"/>
      <c r="M49" s="139"/>
    </row>
    <row r="50" spans="1:13" ht="51" customHeight="1">
      <c r="A50" s="47" t="s">
        <v>51</v>
      </c>
      <c r="B50" s="140" t="s">
        <v>52</v>
      </c>
      <c r="C50" s="141"/>
      <c r="D50" s="9" t="s">
        <v>4</v>
      </c>
      <c r="E50" s="142" t="str">
        <f>IF(D50="Nee","Check Akkoord",IF(D50="Maak Keuze","","Licht toe!"))</f>
        <v/>
      </c>
      <c r="F50" s="143"/>
      <c r="G50" s="113"/>
      <c r="H50" s="114"/>
      <c r="I50" s="114"/>
      <c r="J50" s="114"/>
      <c r="K50" s="114"/>
      <c r="L50" s="114"/>
      <c r="M50" s="115"/>
    </row>
    <row r="51" spans="1:13" ht="66" customHeight="1" thickBot="1">
      <c r="A51" s="48" t="s">
        <v>53</v>
      </c>
      <c r="B51" s="116" t="str">
        <f>IF(D50="Ja","Voer een verscherpt cliëntonderzoek uit naar de toepasselijke risico-indicator(en) en leg dit vast in dit document. Zorg voor een gedegen, risicogerichte onderbouwing van het onderzoek met betrouwbare bronnen.","Deze vraag is niet relevant door het antwoord op de vorige vraag.")</f>
        <v>Deze vraag is niet relevant door het antwoord op de vorige vraag.</v>
      </c>
      <c r="C51" s="117"/>
      <c r="D51" s="45"/>
      <c r="E51" s="134" t="str">
        <f>IF(D51&lt;&gt;0,"Licht toe!","")</f>
        <v/>
      </c>
      <c r="F51" s="135"/>
      <c r="G51" s="119"/>
      <c r="H51" s="120"/>
      <c r="I51" s="120"/>
      <c r="J51" s="120"/>
      <c r="K51" s="120"/>
      <c r="L51" s="120"/>
      <c r="M51" s="121"/>
    </row>
    <row r="52" spans="1:13" ht="15.65" customHeight="1">
      <c r="B52" s="12"/>
      <c r="C52" s="13"/>
      <c r="D52" s="13"/>
      <c r="E52" s="14">
        <f>IF($E$38="Check Akkoord",1,0)+IF($D$39="Nee",-50,0)+IF($D$40="Ja",1,IF($D$40="Nee",-50,0))+IF($E$41="Check Akkoord",1,0)+IF($D$42="Ja",1,IF($D$42="Nee",0,0))+IF($D$43="Ja",1,IF($D$43="Nee",-50,0))+IF($E$44="Check Akkoord",1,0)+IF($D$45="Ja",1,IF($D$45="Nee",-50,0))+IF($E$50="Check Akkoord",1,0)+IF($D$51="Ja",1,IF($D$51="Nee",-50,0))</f>
        <v>0</v>
      </c>
      <c r="F52" s="14"/>
      <c r="G52" s="14"/>
      <c r="H52" s="14"/>
      <c r="I52" s="14"/>
    </row>
    <row r="53" spans="1:13" ht="21.75" customHeight="1" thickBot="1">
      <c r="B53" s="49" t="s">
        <v>54</v>
      </c>
      <c r="C53" s="15"/>
      <c r="D53" s="15"/>
    </row>
    <row r="54" spans="1:13" ht="21" customHeight="1">
      <c r="B54" s="122" t="s">
        <v>55</v>
      </c>
      <c r="C54" s="123"/>
      <c r="D54" s="123"/>
      <c r="E54" s="123"/>
      <c r="F54" s="123"/>
      <c r="G54" s="123"/>
      <c r="H54" s="123"/>
      <c r="I54" s="123"/>
      <c r="J54" s="123"/>
      <c r="K54" s="123"/>
      <c r="L54" s="123"/>
      <c r="M54" s="124"/>
    </row>
    <row r="55" spans="1:13">
      <c r="B55" s="125"/>
      <c r="C55" s="126"/>
      <c r="D55" s="126"/>
      <c r="E55" s="126"/>
      <c r="F55" s="126"/>
      <c r="G55" s="126"/>
      <c r="H55" s="126"/>
      <c r="I55" s="126"/>
      <c r="J55" s="126"/>
      <c r="K55" s="126"/>
      <c r="L55" s="126"/>
      <c r="M55" s="127"/>
    </row>
    <row r="56" spans="1:13">
      <c r="B56" s="128"/>
      <c r="C56" s="129"/>
      <c r="D56" s="129"/>
      <c r="E56" s="129"/>
      <c r="F56" s="129"/>
      <c r="G56" s="129"/>
      <c r="H56" s="129"/>
      <c r="I56" s="129"/>
      <c r="J56" s="129"/>
      <c r="K56" s="129"/>
      <c r="L56" s="129"/>
      <c r="M56" s="130"/>
    </row>
    <row r="57" spans="1:13">
      <c r="B57" s="128"/>
      <c r="C57" s="129"/>
      <c r="D57" s="129"/>
      <c r="E57" s="129"/>
      <c r="F57" s="129"/>
      <c r="G57" s="129"/>
      <c r="H57" s="129"/>
      <c r="I57" s="129"/>
      <c r="J57" s="129"/>
      <c r="K57" s="129"/>
      <c r="L57" s="129"/>
      <c r="M57" s="130"/>
    </row>
    <row r="58" spans="1:13">
      <c r="B58" s="128"/>
      <c r="C58" s="129"/>
      <c r="D58" s="129"/>
      <c r="E58" s="129"/>
      <c r="F58" s="129"/>
      <c r="G58" s="129"/>
      <c r="H58" s="129"/>
      <c r="I58" s="129"/>
      <c r="J58" s="129"/>
      <c r="K58" s="129"/>
      <c r="L58" s="129"/>
      <c r="M58" s="130"/>
    </row>
    <row r="59" spans="1:13" ht="15" thickBot="1">
      <c r="B59" s="131"/>
      <c r="C59" s="132"/>
      <c r="D59" s="132"/>
      <c r="E59" s="132"/>
      <c r="F59" s="132"/>
      <c r="G59" s="132"/>
      <c r="H59" s="132"/>
      <c r="I59" s="132"/>
      <c r="J59" s="132"/>
      <c r="K59" s="132"/>
      <c r="L59" s="132"/>
      <c r="M59" s="133"/>
    </row>
    <row r="60" spans="1:13" ht="15" thickBot="1"/>
    <row r="61" spans="1:13" s="17" customFormat="1" ht="23" thickBot="1">
      <c r="A61" s="16"/>
      <c r="B61" s="102" t="s">
        <v>56</v>
      </c>
      <c r="C61" s="103"/>
      <c r="D61" s="104" t="s">
        <v>4</v>
      </c>
      <c r="E61" s="105"/>
      <c r="F61" s="52"/>
      <c r="G61" s="52"/>
      <c r="H61" s="52"/>
      <c r="I61" s="52"/>
    </row>
    <row r="62" spans="1:13">
      <c r="B62" s="53" t="s">
        <v>57</v>
      </c>
    </row>
    <row r="63" spans="1:13" ht="20" thickBot="1">
      <c r="B63" s="49" t="s">
        <v>58</v>
      </c>
    </row>
    <row r="64" spans="1:13" ht="277.14999999999998" customHeight="1" thickBot="1">
      <c r="B64" s="194"/>
      <c r="C64" s="195"/>
      <c r="D64" s="195"/>
      <c r="E64" s="195"/>
      <c r="F64" s="195"/>
      <c r="G64" s="195"/>
      <c r="H64" s="195"/>
      <c r="I64" s="195"/>
      <c r="J64" s="195"/>
      <c r="K64" s="195"/>
      <c r="L64" s="195"/>
      <c r="M64" s="196"/>
    </row>
    <row r="65" spans="2:13" s="8" customFormat="1" ht="17.25" customHeight="1">
      <c r="B65" s="88" t="s">
        <v>59</v>
      </c>
      <c r="C65" s="99" t="s">
        <v>60</v>
      </c>
      <c r="D65" s="100"/>
      <c r="E65" s="100"/>
      <c r="F65" s="100"/>
      <c r="G65" s="101"/>
    </row>
    <row r="66" spans="2:13">
      <c r="B66" s="84"/>
      <c r="C66" s="18" t="s">
        <v>61</v>
      </c>
      <c r="G66" s="85"/>
    </row>
    <row r="67" spans="2:13">
      <c r="B67" s="84"/>
      <c r="C67" s="18" t="s">
        <v>62</v>
      </c>
      <c r="G67" s="85"/>
    </row>
    <row r="68" spans="2:13">
      <c r="B68" s="84"/>
      <c r="C68" s="18" t="s">
        <v>63</v>
      </c>
      <c r="G68" s="85"/>
    </row>
    <row r="69" spans="2:13" ht="19" thickBot="1">
      <c r="B69" s="89"/>
      <c r="C69" s="90" t="s">
        <v>64</v>
      </c>
      <c r="D69" s="86"/>
      <c r="E69" s="86"/>
      <c r="F69" s="86"/>
      <c r="G69" s="87"/>
    </row>
    <row r="70" spans="2:13" ht="18.5">
      <c r="B70" s="41"/>
      <c r="C70" s="6"/>
    </row>
    <row r="71" spans="2:13" ht="19" thickBot="1">
      <c r="B71" s="41" t="s">
        <v>65</v>
      </c>
      <c r="C71" s="6"/>
    </row>
    <row r="72" spans="2:13" ht="249" customHeight="1" thickBot="1">
      <c r="B72" s="199" t="s">
        <v>65</v>
      </c>
      <c r="C72" s="200"/>
      <c r="D72" s="200"/>
      <c r="E72" s="200"/>
      <c r="F72" s="200"/>
      <c r="G72" s="200"/>
      <c r="H72" s="200"/>
      <c r="I72" s="200"/>
      <c r="J72" s="200"/>
      <c r="K72" s="200"/>
      <c r="L72" s="200"/>
      <c r="M72" s="201"/>
    </row>
    <row r="73" spans="2:13">
      <c r="B73" s="14"/>
    </row>
    <row r="74" spans="2:13" ht="19" thickBot="1">
      <c r="B74" s="41" t="s">
        <v>66</v>
      </c>
      <c r="F74" s="65"/>
    </row>
    <row r="75" spans="2:13">
      <c r="B75" s="66" t="s">
        <v>67</v>
      </c>
      <c r="C75" s="202" t="s">
        <v>68</v>
      </c>
      <c r="D75" s="202"/>
      <c r="E75" s="203"/>
    </row>
    <row r="76" spans="2:13">
      <c r="B76" s="67" t="s">
        <v>69</v>
      </c>
      <c r="C76" s="108" t="s">
        <v>68</v>
      </c>
      <c r="D76" s="108"/>
      <c r="E76" s="109"/>
    </row>
    <row r="77" spans="2:13">
      <c r="B77" s="67" t="s">
        <v>70</v>
      </c>
      <c r="C77" s="108" t="s">
        <v>68</v>
      </c>
      <c r="D77" s="108"/>
      <c r="E77" s="109"/>
      <c r="G77" t="s">
        <v>71</v>
      </c>
    </row>
    <row r="78" spans="2:13">
      <c r="B78" s="67" t="s">
        <v>72</v>
      </c>
      <c r="C78" s="108" t="s">
        <v>68</v>
      </c>
      <c r="D78" s="108"/>
      <c r="E78" s="109"/>
    </row>
    <row r="79" spans="2:13">
      <c r="B79" s="67" t="s">
        <v>73</v>
      </c>
      <c r="C79" s="108" t="s">
        <v>68</v>
      </c>
      <c r="D79" s="108"/>
      <c r="E79" s="109"/>
    </row>
    <row r="80" spans="2:13">
      <c r="B80" s="67" t="s">
        <v>74</v>
      </c>
      <c r="C80" s="108" t="s">
        <v>68</v>
      </c>
      <c r="D80" s="108"/>
      <c r="E80" s="109"/>
    </row>
    <row r="81" spans="2:5">
      <c r="B81" s="67" t="s">
        <v>75</v>
      </c>
      <c r="C81" s="108" t="s">
        <v>68</v>
      </c>
      <c r="D81" s="108"/>
      <c r="E81" s="109"/>
    </row>
    <row r="82" spans="2:5">
      <c r="B82" s="67" t="s">
        <v>76</v>
      </c>
      <c r="C82" s="108" t="s">
        <v>68</v>
      </c>
      <c r="D82" s="108"/>
      <c r="E82" s="109"/>
    </row>
    <row r="83" spans="2:5">
      <c r="B83" s="67" t="s">
        <v>77</v>
      </c>
      <c r="C83" s="108" t="s">
        <v>68</v>
      </c>
      <c r="D83" s="108"/>
      <c r="E83" s="109"/>
    </row>
    <row r="84" spans="2:5" ht="15" thickBot="1">
      <c r="B84" s="68" t="s">
        <v>78</v>
      </c>
      <c r="C84" s="197" t="s">
        <v>68</v>
      </c>
      <c r="D84" s="197"/>
      <c r="E84" s="198"/>
    </row>
  </sheetData>
  <mergeCells count="95">
    <mergeCell ref="B64:M64"/>
    <mergeCell ref="C84:E84"/>
    <mergeCell ref="C79:E79"/>
    <mergeCell ref="C80:E80"/>
    <mergeCell ref="C81:E81"/>
    <mergeCell ref="C82:E82"/>
    <mergeCell ref="C83:E83"/>
    <mergeCell ref="B72:M72"/>
    <mergeCell ref="C75:E75"/>
    <mergeCell ref="C76:E76"/>
    <mergeCell ref="C77:E77"/>
    <mergeCell ref="C78:E78"/>
    <mergeCell ref="C17:E17"/>
    <mergeCell ref="B24:M24"/>
    <mergeCell ref="B25:M25"/>
    <mergeCell ref="B26:M26"/>
    <mergeCell ref="B27:M27"/>
    <mergeCell ref="B19:E19"/>
    <mergeCell ref="B23:M23"/>
    <mergeCell ref="G19:M19"/>
    <mergeCell ref="C12:E12"/>
    <mergeCell ref="C13:E13"/>
    <mergeCell ref="C14:E14"/>
    <mergeCell ref="C15:E15"/>
    <mergeCell ref="C16:E16"/>
    <mergeCell ref="B29:M29"/>
    <mergeCell ref="B30:M30"/>
    <mergeCell ref="B22:M22"/>
    <mergeCell ref="E35:F35"/>
    <mergeCell ref="G35:M35"/>
    <mergeCell ref="A35:C35"/>
    <mergeCell ref="B31:C31"/>
    <mergeCell ref="E31:F31"/>
    <mergeCell ref="G31:M31"/>
    <mergeCell ref="B32:M32"/>
    <mergeCell ref="B2:E2"/>
    <mergeCell ref="L2:M2"/>
    <mergeCell ref="L3:M3"/>
    <mergeCell ref="G9:I9"/>
    <mergeCell ref="J9:M9"/>
    <mergeCell ref="C6:E6"/>
    <mergeCell ref="C5:E5"/>
    <mergeCell ref="G6:I6"/>
    <mergeCell ref="L4:M4"/>
    <mergeCell ref="L5:M5"/>
    <mergeCell ref="C7:E7"/>
    <mergeCell ref="C9:E9"/>
    <mergeCell ref="G38:M38"/>
    <mergeCell ref="B39:C39"/>
    <mergeCell ref="E39:F39"/>
    <mergeCell ref="G39:M39"/>
    <mergeCell ref="B41:C41"/>
    <mergeCell ref="E41:F41"/>
    <mergeCell ref="G41:M41"/>
    <mergeCell ref="B40:C40"/>
    <mergeCell ref="E40:F40"/>
    <mergeCell ref="G40:M40"/>
    <mergeCell ref="B38:C38"/>
    <mergeCell ref="E38:F38"/>
    <mergeCell ref="B44:C44"/>
    <mergeCell ref="B42:C42"/>
    <mergeCell ref="E42:F42"/>
    <mergeCell ref="G42:M42"/>
    <mergeCell ref="B43:C43"/>
    <mergeCell ref="E43:F43"/>
    <mergeCell ref="G43:M43"/>
    <mergeCell ref="B45:C45"/>
    <mergeCell ref="E45:F45"/>
    <mergeCell ref="G45:M45"/>
    <mergeCell ref="B54:M54"/>
    <mergeCell ref="B55:M59"/>
    <mergeCell ref="B51:C51"/>
    <mergeCell ref="E51:F51"/>
    <mergeCell ref="G51:M51"/>
    <mergeCell ref="E49:F49"/>
    <mergeCell ref="G49:M49"/>
    <mergeCell ref="B50:C50"/>
    <mergeCell ref="E50:F50"/>
    <mergeCell ref="G50:M50"/>
    <mergeCell ref="B11:E11"/>
    <mergeCell ref="C65:G65"/>
    <mergeCell ref="B61:C61"/>
    <mergeCell ref="D61:E61"/>
    <mergeCell ref="B36:C36"/>
    <mergeCell ref="E36:F36"/>
    <mergeCell ref="G36:M36"/>
    <mergeCell ref="B37:C37"/>
    <mergeCell ref="E44:F44"/>
    <mergeCell ref="G44:M44"/>
    <mergeCell ref="E37:F37"/>
    <mergeCell ref="A49:C49"/>
    <mergeCell ref="G37:M37"/>
    <mergeCell ref="B46:C46"/>
    <mergeCell ref="E46:F46"/>
    <mergeCell ref="G46:M46"/>
  </mergeCells>
  <conditionalFormatting sqref="D43">
    <cfRule type="expression" dxfId="13" priority="10">
      <formula>$D$43="Ja"</formula>
    </cfRule>
    <cfRule type="expression" dxfId="12" priority="11">
      <formula>$D$43="Nee"</formula>
    </cfRule>
  </conditionalFormatting>
  <conditionalFormatting sqref="D45">
    <cfRule type="expression" dxfId="11" priority="5">
      <formula>$D$45="Nee"</formula>
    </cfRule>
    <cfRule type="expression" dxfId="10" priority="6">
      <formula>$D$45="Ja"</formula>
    </cfRule>
  </conditionalFormatting>
  <dataValidations count="1">
    <dataValidation allowBlank="1" showInputMessage="1" showErrorMessage="1" promptTitle="Toelichting" prompt="Aangezien de output soms 1 en soms meerdere a4tjes (bijlagen foto's)  is kan de output niet via 1 pdf knop worden gerealiseerd. _x000a_" sqref="C65:C68" xr:uid="{7D81878E-551D-4DD9-B258-D21307C05B83}"/>
  </dataValidations>
  <pageMargins left="0.7" right="0.7" top="0.75" bottom="0.75" header="0.3" footer="0.3"/>
  <pageSetup paperSize="9" scale="48" orientation="portrait" r:id="rId1"/>
  <rowBreaks count="1" manualBreakCount="1">
    <brk id="158" max="13" man="1"/>
  </rowBreaks>
  <colBreaks count="1" manualBreakCount="1">
    <brk id="15" max="1048575" man="1"/>
  </colBreaks>
  <drawing r:id="rId2"/>
  <extLst>
    <ext xmlns:x14="http://schemas.microsoft.com/office/spreadsheetml/2009/9/main" uri="{CCE6A557-97BC-4b89-ADB6-D9C93CAAB3DF}">
      <x14:dataValidations xmlns:xm="http://schemas.microsoft.com/office/excel/2006/main" count="8">
        <x14:dataValidation type="list" allowBlank="1" showInputMessage="1" showErrorMessage="1" xr:uid="{AB57540A-B2BA-4DB0-881D-A4069071FB46}">
          <x14:formula1>
            <xm:f>Data!$C$9:$C$13</xm:f>
          </x14:formula1>
          <xm:sqref>D61</xm:sqref>
        </x14:dataValidation>
        <x14:dataValidation type="list" allowBlank="1" showInputMessage="1" showErrorMessage="1" xr:uid="{6E16337D-FC91-45F8-82EF-2A0966975D26}">
          <x14:formula1>
            <xm:f>Data!$E$3:$E$5</xm:f>
          </x14:formula1>
          <xm:sqref>D39:D40 D42:D43 D45 D51</xm:sqref>
        </x14:dataValidation>
        <x14:dataValidation type="list" allowBlank="1" showInputMessage="1" showErrorMessage="1" xr:uid="{9FA8E3FC-62B4-47A9-A8AE-73767844C971}">
          <x14:formula1>
            <xm:f>Data!$C$3:$C$5</xm:f>
          </x14:formula1>
          <xm:sqref>D50 D31 D41 D44 D46 D36:D38</xm:sqref>
        </x14:dataValidation>
        <x14:dataValidation type="list" allowBlank="1" showInputMessage="1" showErrorMessage="1" xr:uid="{4AAC54D8-E7D5-425C-A636-5AF644299D37}">
          <x14:formula1>
            <xm:f>Data!$B$16:$B$35</xm:f>
          </x14:formula1>
          <xm:sqref>C6</xm:sqref>
        </x14:dataValidation>
        <x14:dataValidation type="list" allowBlank="1" showInputMessage="1" showErrorMessage="1" xr:uid="{103D2A88-AA3C-4687-A2DA-56504F8CB338}">
          <x14:formula1>
            <xm:f>Data!$I$3:$I$7</xm:f>
          </x14:formula1>
          <xm:sqref>C8</xm:sqref>
        </x14:dataValidation>
        <x14:dataValidation type="list" allowBlank="1" showInputMessage="1" showErrorMessage="1" xr:uid="{2167DCC1-F2FC-416E-BE7C-26C86353259B}">
          <x14:formula1>
            <xm:f>Data!$F$10:$F$15</xm:f>
          </x14:formula1>
          <xm:sqref>C12:E12</xm:sqref>
        </x14:dataValidation>
        <x14:dataValidation type="list" allowBlank="1" showInputMessage="1" showErrorMessage="1" xr:uid="{25FDE195-40C5-4181-967C-548AA7AFBD82}">
          <x14:formula1>
            <xm:f>Data!$F$17:$F$21</xm:f>
          </x14:formula1>
          <xm:sqref>G19</xm:sqref>
        </x14:dataValidation>
        <x14:dataValidation type="list" allowBlank="1" showInputMessage="1" showErrorMessage="1" xr:uid="{E015DAF7-2832-4CF4-8F09-7D6B3AABE6BE}">
          <x14:formula1>
            <xm:f>Data!$K$3:$K$6</xm:f>
          </x14:formula1>
          <xm:sqref>G13:G17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C884A0-70CD-4F00-A8D3-0570BD572F49}">
  <dimension ref="A1:U32"/>
  <sheetViews>
    <sheetView workbookViewId="0">
      <pane xSplit="1" ySplit="3" topLeftCell="B4" activePane="bottomRight" state="frozen"/>
      <selection pane="topRight" activeCell="B1" sqref="B1"/>
      <selection pane="bottomLeft" activeCell="A4" sqref="A4"/>
      <selection pane="bottomRight" activeCell="E4" sqref="E4"/>
    </sheetView>
  </sheetViews>
  <sheetFormatPr defaultRowHeight="14.5"/>
  <cols>
    <col min="1" max="1" width="9.7265625" customWidth="1"/>
    <col min="2" max="2" width="19" customWidth="1"/>
    <col min="3" max="3" width="14.7265625" customWidth="1"/>
    <col min="4" max="4" width="15.453125" customWidth="1"/>
    <col min="5" max="5" width="18.7265625" customWidth="1"/>
    <col min="6" max="6" width="9.7265625" customWidth="1"/>
    <col min="7" max="8" width="13.7265625" customWidth="1"/>
    <col min="9" max="9" width="20.7265625" customWidth="1"/>
  </cols>
  <sheetData>
    <row r="1" spans="1:9" ht="29">
      <c r="B1" s="69" t="s">
        <v>79</v>
      </c>
      <c r="I1" s="30"/>
    </row>
    <row r="2" spans="1:9">
      <c r="A2" t="s">
        <v>80</v>
      </c>
      <c r="B2" s="30" t="s">
        <v>81</v>
      </c>
      <c r="C2" t="s">
        <v>82</v>
      </c>
      <c r="D2" t="s">
        <v>83</v>
      </c>
      <c r="E2" t="s">
        <v>84</v>
      </c>
      <c r="F2" t="s">
        <v>85</v>
      </c>
      <c r="G2" t="s">
        <v>86</v>
      </c>
      <c r="H2" t="s">
        <v>87</v>
      </c>
      <c r="I2" s="30" t="s">
        <v>88</v>
      </c>
    </row>
    <row r="3" spans="1:9" ht="43.5">
      <c r="A3" s="70" t="s">
        <v>89</v>
      </c>
      <c r="B3" s="71" t="s">
        <v>90</v>
      </c>
      <c r="C3" s="71" t="s">
        <v>91</v>
      </c>
      <c r="D3" s="71" t="s">
        <v>92</v>
      </c>
      <c r="E3" s="70" t="s">
        <v>93</v>
      </c>
      <c r="F3" s="71" t="s">
        <v>94</v>
      </c>
      <c r="G3" s="71" t="s">
        <v>95</v>
      </c>
      <c r="H3" s="71" t="s">
        <v>96</v>
      </c>
      <c r="I3" s="71" t="s">
        <v>97</v>
      </c>
    </row>
    <row r="4" spans="1:9" ht="29">
      <c r="A4" s="56">
        <v>1</v>
      </c>
      <c r="B4" s="72" t="s">
        <v>98</v>
      </c>
      <c r="C4" s="73">
        <v>44914</v>
      </c>
      <c r="D4" s="74" t="s">
        <v>99</v>
      </c>
      <c r="E4" s="56" t="s">
        <v>100</v>
      </c>
      <c r="F4" s="73">
        <v>44994</v>
      </c>
      <c r="G4" s="74" t="s">
        <v>101</v>
      </c>
      <c r="H4" s="69" t="s">
        <v>102</v>
      </c>
      <c r="I4" s="74"/>
    </row>
    <row r="5" spans="1:9" ht="43.5">
      <c r="A5" s="56">
        <v>2</v>
      </c>
      <c r="B5" s="72" t="s">
        <v>103</v>
      </c>
      <c r="C5" s="73">
        <v>44914</v>
      </c>
      <c r="D5" s="74" t="s">
        <v>99</v>
      </c>
      <c r="E5" s="56" t="s">
        <v>100</v>
      </c>
      <c r="F5" s="73">
        <v>44994</v>
      </c>
      <c r="G5" s="74" t="s">
        <v>104</v>
      </c>
      <c r="H5" s="69" t="s">
        <v>102</v>
      </c>
      <c r="I5" s="74"/>
    </row>
    <row r="6" spans="1:9" ht="29">
      <c r="A6" s="56">
        <v>3</v>
      </c>
      <c r="B6" s="72" t="s">
        <v>105</v>
      </c>
      <c r="C6" s="73">
        <v>44914</v>
      </c>
      <c r="D6" s="74" t="s">
        <v>106</v>
      </c>
      <c r="E6" s="56" t="s">
        <v>100</v>
      </c>
      <c r="F6" s="73">
        <v>44994</v>
      </c>
      <c r="G6" s="74" t="s">
        <v>107</v>
      </c>
      <c r="H6" s="69" t="s">
        <v>102</v>
      </c>
      <c r="I6" s="74"/>
    </row>
    <row r="7" spans="1:9" ht="29">
      <c r="A7" s="56">
        <v>4</v>
      </c>
      <c r="B7" s="72" t="s">
        <v>108</v>
      </c>
      <c r="C7" s="73">
        <v>44914</v>
      </c>
      <c r="D7" s="74" t="s">
        <v>106</v>
      </c>
      <c r="E7" s="56" t="s">
        <v>100</v>
      </c>
      <c r="F7" s="73">
        <v>44994</v>
      </c>
      <c r="G7" s="74" t="s">
        <v>104</v>
      </c>
      <c r="H7" s="69" t="s">
        <v>102</v>
      </c>
      <c r="I7" s="74"/>
    </row>
    <row r="8" spans="1:9" ht="72.5">
      <c r="A8" s="56">
        <v>5</v>
      </c>
      <c r="B8" s="72" t="s">
        <v>109</v>
      </c>
      <c r="C8" s="73">
        <v>44914</v>
      </c>
      <c r="D8" s="74" t="s">
        <v>106</v>
      </c>
      <c r="E8" s="56" t="s">
        <v>100</v>
      </c>
      <c r="F8" s="73">
        <v>44994</v>
      </c>
      <c r="G8" s="74" t="s">
        <v>107</v>
      </c>
      <c r="H8" s="69" t="s">
        <v>102</v>
      </c>
      <c r="I8" s="74"/>
    </row>
    <row r="9" spans="1:9" ht="87">
      <c r="A9" s="56">
        <v>6</v>
      </c>
      <c r="B9" s="72" t="s">
        <v>110</v>
      </c>
      <c r="C9" s="73">
        <v>44914</v>
      </c>
      <c r="D9" s="74" t="s">
        <v>106</v>
      </c>
      <c r="E9" s="56" t="s">
        <v>100</v>
      </c>
      <c r="F9" s="73">
        <v>44994</v>
      </c>
      <c r="G9" s="74" t="s">
        <v>111</v>
      </c>
      <c r="H9" s="69" t="s">
        <v>102</v>
      </c>
      <c r="I9" s="74"/>
    </row>
    <row r="10" spans="1:9" ht="58">
      <c r="A10" s="56">
        <v>7</v>
      </c>
      <c r="B10" s="72" t="s">
        <v>112</v>
      </c>
      <c r="C10" s="73">
        <v>44914</v>
      </c>
      <c r="D10" s="74" t="s">
        <v>99</v>
      </c>
      <c r="E10" s="56" t="s">
        <v>100</v>
      </c>
      <c r="F10" s="73">
        <v>44994</v>
      </c>
      <c r="G10" s="74" t="s">
        <v>107</v>
      </c>
      <c r="H10" s="69" t="s">
        <v>102</v>
      </c>
      <c r="I10" s="74"/>
    </row>
    <row r="11" spans="1:9" ht="43.5">
      <c r="A11" s="56">
        <v>8</v>
      </c>
      <c r="B11" s="72" t="s">
        <v>113</v>
      </c>
      <c r="C11" s="73">
        <v>44914</v>
      </c>
      <c r="D11" s="74" t="s">
        <v>99</v>
      </c>
      <c r="E11" s="56" t="s">
        <v>100</v>
      </c>
      <c r="F11" s="73">
        <v>44994</v>
      </c>
      <c r="G11" s="74" t="s">
        <v>107</v>
      </c>
      <c r="H11" s="69" t="s">
        <v>102</v>
      </c>
      <c r="I11" s="74"/>
    </row>
    <row r="12" spans="1:9" ht="43.5">
      <c r="A12" s="56">
        <v>9</v>
      </c>
      <c r="B12" s="72" t="s">
        <v>114</v>
      </c>
      <c r="C12" s="73">
        <v>44914</v>
      </c>
      <c r="D12" s="74" t="s">
        <v>106</v>
      </c>
      <c r="E12" s="56" t="s">
        <v>100</v>
      </c>
      <c r="F12" s="73">
        <v>44994</v>
      </c>
      <c r="G12" s="74" t="s">
        <v>104</v>
      </c>
      <c r="H12" s="69" t="s">
        <v>102</v>
      </c>
      <c r="I12" s="74"/>
    </row>
    <row r="13" spans="1:9" ht="43.5">
      <c r="A13" s="56">
        <v>10</v>
      </c>
      <c r="B13" s="72" t="s">
        <v>115</v>
      </c>
      <c r="C13" s="73">
        <v>44992</v>
      </c>
      <c r="D13" s="74" t="s">
        <v>99</v>
      </c>
      <c r="E13" s="56" t="s">
        <v>100</v>
      </c>
      <c r="F13" s="73">
        <v>44994</v>
      </c>
      <c r="G13" s="74" t="s">
        <v>99</v>
      </c>
      <c r="H13" s="69" t="s">
        <v>102</v>
      </c>
      <c r="I13" s="74"/>
    </row>
    <row r="14" spans="1:9" ht="58">
      <c r="A14" s="56">
        <v>11</v>
      </c>
      <c r="B14" s="72" t="s">
        <v>116</v>
      </c>
      <c r="C14" s="73">
        <v>44992</v>
      </c>
      <c r="D14" s="74" t="s">
        <v>99</v>
      </c>
      <c r="E14" s="56" t="s">
        <v>100</v>
      </c>
      <c r="F14" s="73">
        <v>44994</v>
      </c>
      <c r="G14" s="74" t="s">
        <v>99</v>
      </c>
      <c r="H14" s="69" t="s">
        <v>102</v>
      </c>
      <c r="I14" s="74"/>
    </row>
    <row r="15" spans="1:9" ht="43.5">
      <c r="A15" s="56">
        <v>12</v>
      </c>
      <c r="B15" s="72" t="s">
        <v>117</v>
      </c>
      <c r="C15" s="73">
        <v>44992</v>
      </c>
      <c r="D15" s="74" t="s">
        <v>99</v>
      </c>
      <c r="E15" s="56" t="s">
        <v>100</v>
      </c>
      <c r="F15" s="73">
        <v>44994</v>
      </c>
      <c r="G15" s="74" t="s">
        <v>99</v>
      </c>
      <c r="H15" s="69" t="s">
        <v>102</v>
      </c>
      <c r="I15" s="74"/>
    </row>
    <row r="16" spans="1:9" ht="275.5">
      <c r="A16" s="56">
        <v>13</v>
      </c>
      <c r="B16" s="72" t="s">
        <v>118</v>
      </c>
      <c r="C16" s="73">
        <v>44992</v>
      </c>
      <c r="D16" s="74" t="s">
        <v>99</v>
      </c>
      <c r="E16" s="56" t="s">
        <v>119</v>
      </c>
      <c r="F16" s="73">
        <v>44994</v>
      </c>
      <c r="G16" s="74" t="s">
        <v>99</v>
      </c>
      <c r="H16" s="69" t="s">
        <v>102</v>
      </c>
      <c r="I16" s="74" t="s">
        <v>120</v>
      </c>
    </row>
    <row r="17" spans="1:21" ht="43.5">
      <c r="A17" s="56">
        <v>14</v>
      </c>
      <c r="B17" s="72" t="s">
        <v>121</v>
      </c>
      <c r="C17" s="73">
        <v>44992</v>
      </c>
      <c r="D17" s="74" t="s">
        <v>99</v>
      </c>
      <c r="E17" s="56" t="s">
        <v>100</v>
      </c>
      <c r="F17" s="73">
        <v>44994</v>
      </c>
      <c r="G17" s="74" t="s">
        <v>99</v>
      </c>
      <c r="H17" s="69" t="s">
        <v>102</v>
      </c>
      <c r="I17" s="74"/>
    </row>
    <row r="18" spans="1:21" ht="116">
      <c r="A18" s="56">
        <v>15</v>
      </c>
      <c r="B18" s="72" t="s">
        <v>122</v>
      </c>
      <c r="C18" s="73">
        <v>44992</v>
      </c>
      <c r="D18" s="74" t="s">
        <v>99</v>
      </c>
      <c r="E18" s="56" t="s">
        <v>123</v>
      </c>
      <c r="F18" s="73">
        <v>44994</v>
      </c>
      <c r="G18" s="74" t="s">
        <v>99</v>
      </c>
      <c r="H18" s="69" t="s">
        <v>102</v>
      </c>
      <c r="I18" s="74" t="s">
        <v>124</v>
      </c>
    </row>
    <row r="19" spans="1:21" ht="232">
      <c r="A19" s="75">
        <v>16</v>
      </c>
      <c r="B19" s="76" t="s">
        <v>125</v>
      </c>
      <c r="C19" s="77">
        <v>44992</v>
      </c>
      <c r="D19" s="78" t="s">
        <v>99</v>
      </c>
      <c r="E19" s="75" t="s">
        <v>123</v>
      </c>
      <c r="F19" s="73">
        <v>44994</v>
      </c>
      <c r="G19" s="78" t="s">
        <v>99</v>
      </c>
      <c r="H19" s="69" t="s">
        <v>102</v>
      </c>
      <c r="I19" s="78" t="s">
        <v>126</v>
      </c>
    </row>
    <row r="20" spans="1:21" ht="159.5">
      <c r="A20" s="56">
        <v>17</v>
      </c>
      <c r="B20" s="72" t="s">
        <v>127</v>
      </c>
      <c r="C20" s="73">
        <v>44994</v>
      </c>
      <c r="D20" s="74" t="s">
        <v>99</v>
      </c>
      <c r="E20" s="56" t="s">
        <v>100</v>
      </c>
      <c r="F20" s="73">
        <v>44994</v>
      </c>
      <c r="G20" s="74" t="s">
        <v>99</v>
      </c>
      <c r="H20" s="69" t="s">
        <v>102</v>
      </c>
      <c r="I20" s="74"/>
    </row>
    <row r="21" spans="1:21" ht="72.5">
      <c r="A21" s="56">
        <v>18</v>
      </c>
      <c r="B21" s="72" t="s">
        <v>128</v>
      </c>
      <c r="C21" s="73">
        <v>44994</v>
      </c>
      <c r="D21" s="74" t="s">
        <v>129</v>
      </c>
      <c r="E21" s="56" t="s">
        <v>100</v>
      </c>
      <c r="F21" s="73">
        <v>44994</v>
      </c>
      <c r="G21" s="74" t="s">
        <v>99</v>
      </c>
      <c r="H21" s="69" t="s">
        <v>102</v>
      </c>
      <c r="I21" s="74"/>
    </row>
    <row r="22" spans="1:21" ht="43.5">
      <c r="A22" s="56">
        <v>19</v>
      </c>
      <c r="B22" s="72" t="s">
        <v>130</v>
      </c>
      <c r="C22" s="73">
        <v>44999</v>
      </c>
      <c r="D22" s="74"/>
      <c r="E22" s="56" t="s">
        <v>17</v>
      </c>
      <c r="F22" s="56"/>
      <c r="G22" s="74"/>
      <c r="H22" s="56"/>
      <c r="I22" s="74"/>
    </row>
    <row r="23" spans="1:21" ht="72.5">
      <c r="A23" s="56">
        <v>20</v>
      </c>
      <c r="B23" s="72" t="s">
        <v>131</v>
      </c>
      <c r="C23" s="73">
        <v>44999</v>
      </c>
      <c r="D23" s="74" t="s">
        <v>129</v>
      </c>
      <c r="E23" s="56" t="s">
        <v>17</v>
      </c>
      <c r="F23" s="56"/>
      <c r="G23" s="74"/>
      <c r="H23" s="56"/>
      <c r="I23" s="74"/>
    </row>
    <row r="24" spans="1:21">
      <c r="A24" s="56"/>
      <c r="B24" s="72"/>
      <c r="C24" s="56"/>
      <c r="D24" s="74"/>
      <c r="E24" s="56" t="s">
        <v>17</v>
      </c>
      <c r="F24" s="56"/>
      <c r="G24" s="74"/>
      <c r="H24" s="56"/>
      <c r="I24" s="74"/>
      <c r="L24" s="95" t="s">
        <v>132</v>
      </c>
      <c r="M24" s="95"/>
      <c r="N24" s="95"/>
      <c r="O24" s="95"/>
      <c r="P24" s="95"/>
      <c r="Q24" s="95"/>
      <c r="R24" s="95"/>
      <c r="S24" s="95"/>
      <c r="T24" s="95"/>
      <c r="U24" s="95"/>
    </row>
    <row r="25" spans="1:21">
      <c r="A25" s="56"/>
      <c r="B25" s="72"/>
      <c r="C25" s="56"/>
      <c r="D25" s="74"/>
      <c r="E25" s="56" t="s">
        <v>17</v>
      </c>
      <c r="F25" s="56"/>
      <c r="G25" s="74"/>
      <c r="H25" s="56"/>
      <c r="I25" s="74"/>
    </row>
    <row r="26" spans="1:21">
      <c r="A26" s="56"/>
      <c r="B26" s="72"/>
      <c r="C26" s="56"/>
      <c r="D26" s="74"/>
      <c r="E26" s="56" t="s">
        <v>17</v>
      </c>
      <c r="F26" s="56"/>
      <c r="G26" s="74"/>
      <c r="H26" s="56"/>
      <c r="I26" s="74"/>
    </row>
    <row r="27" spans="1:21">
      <c r="A27" s="56"/>
      <c r="B27" s="72"/>
      <c r="C27" s="56"/>
      <c r="D27" s="74"/>
      <c r="E27" s="56"/>
      <c r="F27" s="56"/>
      <c r="G27" s="74"/>
      <c r="H27" s="56"/>
      <c r="I27" s="74"/>
    </row>
    <row r="28" spans="1:21">
      <c r="A28" s="56"/>
      <c r="B28" s="72"/>
      <c r="C28" s="56"/>
      <c r="D28" s="74"/>
      <c r="E28" s="56"/>
      <c r="F28" s="56"/>
      <c r="G28" s="74"/>
      <c r="H28" s="56"/>
      <c r="I28" s="74"/>
    </row>
    <row r="29" spans="1:21">
      <c r="A29" s="56"/>
      <c r="B29" s="72"/>
      <c r="C29" s="56"/>
      <c r="D29" s="74"/>
      <c r="E29" s="56"/>
      <c r="F29" s="56"/>
      <c r="G29" s="74"/>
      <c r="H29" s="56"/>
      <c r="I29" s="74"/>
    </row>
    <row r="30" spans="1:21">
      <c r="A30" s="56"/>
      <c r="B30" s="72"/>
      <c r="C30" s="56"/>
      <c r="D30" s="74"/>
      <c r="E30" s="56"/>
      <c r="F30" s="56"/>
      <c r="G30" s="74"/>
      <c r="H30" s="56"/>
      <c r="I30" s="74"/>
    </row>
    <row r="31" spans="1:21">
      <c r="A31" s="56"/>
      <c r="B31" s="72"/>
      <c r="C31" s="56"/>
      <c r="D31" s="74"/>
      <c r="E31" s="56"/>
      <c r="F31" s="56"/>
      <c r="G31" s="74"/>
      <c r="H31" s="56"/>
      <c r="I31" s="74"/>
    </row>
    <row r="32" spans="1:21">
      <c r="A32" s="20"/>
      <c r="B32" s="79"/>
      <c r="C32" s="20"/>
      <c r="D32" s="80"/>
      <c r="E32" s="20"/>
      <c r="F32" s="20"/>
      <c r="G32" s="80"/>
      <c r="H32" s="20"/>
      <c r="I32" s="80"/>
    </row>
  </sheetData>
  <dataValidations count="2">
    <dataValidation allowBlank="1" showInputMessage="1" showErrorMessage="1" promptTitle="toelichting" prompt="Heef hier, voor zover relevant, een toelichting, hoe en wat je hebt gewijzigd._x000a_" sqref="I4:I26" xr:uid="{47569BEE-4514-4D35-9A8D-CE8A81B4D844}"/>
    <dataValidation type="list" allowBlank="1" showInputMessage="1" showErrorMessage="1" sqref="E4:E26" xr:uid="{EFE5BFB3-A3D5-4863-B58C-FFE0AB0CAFC3}">
      <formula1>$A$136:$A$144</formula1>
    </dataValidation>
  </dataValidations>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430808-A0C4-46EA-BAD7-DA4AE7C8FC13}">
  <dimension ref="A1:K80"/>
  <sheetViews>
    <sheetView workbookViewId="0">
      <selection activeCell="B15" sqref="B15"/>
    </sheetView>
  </sheetViews>
  <sheetFormatPr defaultRowHeight="14.5"/>
  <cols>
    <col min="2" max="2" width="30" bestFit="1" customWidth="1"/>
    <col min="3" max="3" width="13.26953125" bestFit="1" customWidth="1"/>
    <col min="4" max="4" width="17.7265625" bestFit="1" customWidth="1"/>
    <col min="5" max="5" width="4.7265625" bestFit="1" customWidth="1"/>
    <col min="7" max="7" width="9" bestFit="1" customWidth="1"/>
    <col min="9" max="9" width="33" bestFit="1" customWidth="1"/>
  </cols>
  <sheetData>
    <row r="1" spans="1:11">
      <c r="A1" s="10"/>
    </row>
    <row r="2" spans="1:11">
      <c r="A2" s="10"/>
      <c r="B2" s="15" t="s">
        <v>133</v>
      </c>
      <c r="K2" t="s">
        <v>134</v>
      </c>
    </row>
    <row r="3" spans="1:11">
      <c r="A3" s="10"/>
      <c r="B3" s="20" t="s">
        <v>135</v>
      </c>
      <c r="C3" s="20" t="s">
        <v>135</v>
      </c>
      <c r="D3" s="20" t="s">
        <v>136</v>
      </c>
      <c r="E3" s="20" t="s">
        <v>135</v>
      </c>
      <c r="G3" s="20" t="s">
        <v>136</v>
      </c>
      <c r="I3" s="56" t="s">
        <v>4</v>
      </c>
      <c r="K3" s="56" t="s">
        <v>137</v>
      </c>
    </row>
    <row r="4" spans="1:11">
      <c r="A4" s="10"/>
      <c r="B4" s="21" t="s">
        <v>138</v>
      </c>
      <c r="C4" s="21" t="s">
        <v>138</v>
      </c>
      <c r="D4" s="21" t="s">
        <v>139</v>
      </c>
      <c r="E4" s="21" t="s">
        <v>138</v>
      </c>
      <c r="G4" s="21" t="s">
        <v>140</v>
      </c>
      <c r="I4" s="56" t="s">
        <v>141</v>
      </c>
      <c r="K4" s="56" t="s">
        <v>142</v>
      </c>
    </row>
    <row r="5" spans="1:11">
      <c r="A5" s="10"/>
      <c r="B5" s="21" t="s">
        <v>143</v>
      </c>
      <c r="C5" s="21" t="s">
        <v>4</v>
      </c>
      <c r="D5" s="21" t="s">
        <v>140</v>
      </c>
      <c r="E5" s="21"/>
      <c r="G5" s="21"/>
      <c r="I5" s="56" t="s">
        <v>144</v>
      </c>
      <c r="K5" t="s">
        <v>145</v>
      </c>
    </row>
    <row r="6" spans="1:11">
      <c r="A6" s="10"/>
      <c r="B6" s="22" t="s">
        <v>4</v>
      </c>
      <c r="C6" s="22"/>
      <c r="D6" s="22" t="s">
        <v>4</v>
      </c>
      <c r="E6" s="22"/>
      <c r="G6" s="22"/>
      <c r="I6" s="56" t="s">
        <v>146</v>
      </c>
      <c r="K6" s="56" t="s">
        <v>17</v>
      </c>
    </row>
    <row r="7" spans="1:11">
      <c r="A7" s="10"/>
      <c r="I7" t="s">
        <v>147</v>
      </c>
    </row>
    <row r="8" spans="1:11">
      <c r="A8" s="10"/>
      <c r="B8" s="15" t="s">
        <v>148</v>
      </c>
      <c r="C8" s="23" t="s">
        <v>148</v>
      </c>
    </row>
    <row r="9" spans="1:11">
      <c r="A9" s="10"/>
      <c r="B9" s="20" t="s">
        <v>149</v>
      </c>
      <c r="C9" s="24" t="s">
        <v>149</v>
      </c>
      <c r="F9" s="15" t="s">
        <v>150</v>
      </c>
    </row>
    <row r="10" spans="1:11">
      <c r="A10" s="10"/>
      <c r="B10" s="21" t="s">
        <v>151</v>
      </c>
      <c r="C10" s="25" t="s">
        <v>152</v>
      </c>
      <c r="F10" s="26" t="s">
        <v>153</v>
      </c>
      <c r="G10" s="57"/>
      <c r="H10" s="57"/>
      <c r="I10" s="57"/>
      <c r="J10" s="3"/>
    </row>
    <row r="11" spans="1:11">
      <c r="A11" s="10"/>
      <c r="B11" s="21" t="s">
        <v>154</v>
      </c>
      <c r="C11" s="25" t="s">
        <v>155</v>
      </c>
      <c r="F11" s="18" t="s">
        <v>156</v>
      </c>
      <c r="J11" s="4"/>
    </row>
    <row r="12" spans="1:11">
      <c r="A12" s="10"/>
      <c r="B12" s="21" t="s">
        <v>157</v>
      </c>
      <c r="C12" s="25" t="s">
        <v>157</v>
      </c>
      <c r="F12" s="18" t="s">
        <v>158</v>
      </c>
      <c r="J12" s="4"/>
    </row>
    <row r="13" spans="1:11">
      <c r="A13" s="10"/>
      <c r="B13" s="22" t="s">
        <v>4</v>
      </c>
      <c r="C13" s="22" t="s">
        <v>4</v>
      </c>
      <c r="F13" s="18" t="s">
        <v>159</v>
      </c>
      <c r="J13" s="4"/>
    </row>
    <row r="14" spans="1:11">
      <c r="A14" s="10"/>
      <c r="F14" s="18" t="s">
        <v>160</v>
      </c>
      <c r="J14" s="4"/>
    </row>
    <row r="15" spans="1:11">
      <c r="A15" s="10"/>
      <c r="B15" s="15" t="s">
        <v>161</v>
      </c>
      <c r="F15" s="19" t="s">
        <v>14</v>
      </c>
      <c r="G15" s="58"/>
      <c r="H15" s="58"/>
      <c r="I15" s="58"/>
      <c r="J15" s="5"/>
    </row>
    <row r="16" spans="1:11">
      <c r="A16" s="10"/>
      <c r="B16" s="20" t="s">
        <v>162</v>
      </c>
      <c r="F16" s="15" t="s">
        <v>163</v>
      </c>
    </row>
    <row r="17" spans="1:6">
      <c r="A17" s="10"/>
      <c r="B17" s="21" t="s">
        <v>164</v>
      </c>
      <c r="F17" t="s">
        <v>4</v>
      </c>
    </row>
    <row r="18" spans="1:6">
      <c r="A18" s="10"/>
      <c r="B18" s="21" t="s">
        <v>165</v>
      </c>
      <c r="F18" t="s">
        <v>166</v>
      </c>
    </row>
    <row r="19" spans="1:6">
      <c r="A19" s="10"/>
      <c r="B19" s="21" t="s">
        <v>167</v>
      </c>
      <c r="F19" t="s">
        <v>168</v>
      </c>
    </row>
    <row r="20" spans="1:6">
      <c r="A20" s="10"/>
      <c r="B20" s="21" t="s">
        <v>169</v>
      </c>
      <c r="F20" t="s">
        <v>170</v>
      </c>
    </row>
    <row r="21" spans="1:6">
      <c r="A21" s="10"/>
      <c r="B21" s="21" t="s">
        <v>171</v>
      </c>
      <c r="F21" t="s">
        <v>172</v>
      </c>
    </row>
    <row r="22" spans="1:6">
      <c r="A22" s="10"/>
      <c r="B22" s="21" t="s">
        <v>173</v>
      </c>
    </row>
    <row r="23" spans="1:6">
      <c r="A23" s="10"/>
      <c r="B23" s="21" t="s">
        <v>174</v>
      </c>
    </row>
    <row r="24" spans="1:6">
      <c r="A24" s="10"/>
      <c r="B24" s="21" t="s">
        <v>175</v>
      </c>
    </row>
    <row r="25" spans="1:6">
      <c r="A25" s="10"/>
      <c r="B25" s="21" t="s">
        <v>176</v>
      </c>
    </row>
    <row r="26" spans="1:6">
      <c r="A26" s="10"/>
      <c r="B26" s="21" t="s">
        <v>177</v>
      </c>
    </row>
    <row r="27" spans="1:6">
      <c r="A27" s="10"/>
      <c r="B27" s="21" t="s">
        <v>178</v>
      </c>
    </row>
    <row r="28" spans="1:6">
      <c r="A28" s="10"/>
      <c r="B28" s="21" t="s">
        <v>179</v>
      </c>
    </row>
    <row r="29" spans="1:6">
      <c r="A29" s="10"/>
      <c r="B29" s="21" t="s">
        <v>180</v>
      </c>
    </row>
    <row r="30" spans="1:6">
      <c r="A30" s="10"/>
      <c r="B30" s="21" t="s">
        <v>181</v>
      </c>
    </row>
    <row r="31" spans="1:6">
      <c r="A31" s="10"/>
      <c r="B31" s="21" t="s">
        <v>182</v>
      </c>
    </row>
    <row r="32" spans="1:6">
      <c r="A32" s="10"/>
      <c r="B32" s="21"/>
    </row>
    <row r="33" spans="1:4">
      <c r="A33" s="10"/>
      <c r="B33" s="21"/>
    </row>
    <row r="34" spans="1:4">
      <c r="A34" s="10"/>
      <c r="B34" s="21"/>
    </row>
    <row r="35" spans="1:4">
      <c r="A35" s="10"/>
      <c r="B35" s="22" t="s">
        <v>4</v>
      </c>
    </row>
    <row r="36" spans="1:4">
      <c r="A36" s="10"/>
    </row>
    <row r="37" spans="1:4">
      <c r="A37" s="10"/>
      <c r="B37" s="15" t="s">
        <v>183</v>
      </c>
    </row>
    <row r="38" spans="1:4">
      <c r="A38" s="10"/>
      <c r="B38" s="26" t="s">
        <v>184</v>
      </c>
      <c r="C38" s="3"/>
    </row>
    <row r="39" spans="1:4">
      <c r="A39" s="10"/>
      <c r="B39" s="18" t="s">
        <v>185</v>
      </c>
      <c r="C39" s="4"/>
      <c r="D39" s="27"/>
    </row>
    <row r="40" spans="1:4">
      <c r="A40" s="10"/>
      <c r="B40" s="18" t="s">
        <v>186</v>
      </c>
      <c r="C40" s="4"/>
      <c r="D40" s="27"/>
    </row>
    <row r="41" spans="1:4">
      <c r="A41" s="10"/>
      <c r="B41" s="18" t="s">
        <v>187</v>
      </c>
      <c r="C41" s="4"/>
    </row>
    <row r="42" spans="1:4">
      <c r="A42" s="10"/>
      <c r="B42" s="18" t="s">
        <v>188</v>
      </c>
      <c r="C42" s="4"/>
    </row>
    <row r="43" spans="1:4">
      <c r="A43" s="10"/>
      <c r="B43" s="18" t="s">
        <v>189</v>
      </c>
      <c r="C43" s="4"/>
      <c r="D43" s="27"/>
    </row>
    <row r="44" spans="1:4">
      <c r="A44" s="10"/>
      <c r="B44" s="19" t="s">
        <v>190</v>
      </c>
      <c r="C44" s="5"/>
      <c r="D44" s="27"/>
    </row>
    <row r="45" spans="1:4">
      <c r="A45" s="10"/>
      <c r="D45" s="27"/>
    </row>
    <row r="46" spans="1:4">
      <c r="A46" s="10"/>
      <c r="B46" s="15" t="s">
        <v>191</v>
      </c>
    </row>
    <row r="47" spans="1:4">
      <c r="A47" s="10"/>
      <c r="B47" s="20" t="s">
        <v>192</v>
      </c>
    </row>
    <row r="48" spans="1:4">
      <c r="A48" s="10"/>
      <c r="B48" s="21" t="s">
        <v>193</v>
      </c>
    </row>
    <row r="49" spans="1:2">
      <c r="A49" s="10"/>
      <c r="B49" s="21" t="s">
        <v>194</v>
      </c>
    </row>
    <row r="50" spans="1:2">
      <c r="A50" s="10"/>
      <c r="B50" s="22" t="s">
        <v>4</v>
      </c>
    </row>
    <row r="51" spans="1:2">
      <c r="A51" s="10"/>
    </row>
    <row r="52" spans="1:2">
      <c r="A52" s="10"/>
      <c r="B52" t="s">
        <v>195</v>
      </c>
    </row>
    <row r="53" spans="1:2">
      <c r="A53" s="10"/>
      <c r="B53" s="28">
        <f>IF('CDD Natuurlijke Personen'!$E$38="Check Akkoord",1,0)+IF('CDD Natuurlijke Personen'!$D$39="Nee",-50,0)+IF('CDD Natuurlijke Personen'!$D$40="Ja",1,IF('CDD Natuurlijke Personen'!$D$40="Nee",-50,0))+IF('CDD Natuurlijke Personen'!$E$41="Check Akkoord",1,0)+IF('CDD Natuurlijke Personen'!$D$42="Ja",1,IF('CDD Natuurlijke Personen'!$D$42="Nee",0,0))+IF('CDD Natuurlijke Personen'!$D$43="Ja",1,IF('CDD Natuurlijke Personen'!$D$43="Nee",-50,0))+IF('CDD Natuurlijke Personen'!$E$44="Check Akkoord",1,0)+IF('CDD Natuurlijke Personen'!$D$45="Ja",1,IF('CDD Natuurlijke Personen'!$D$45="Nee",-50,0))+IF('CDD Natuurlijke Personen'!$E$50="Check Akkoord",1,0)+IF('CDD Natuurlijke Personen'!$D$51="Ja",1,IF('CDD Natuurlijke Personen'!$D$51="Nee",-50,0))</f>
        <v>0</v>
      </c>
    </row>
    <row r="54" spans="1:2">
      <c r="A54" s="10"/>
    </row>
    <row r="55" spans="1:2">
      <c r="A55" s="10"/>
    </row>
    <row r="56" spans="1:2">
      <c r="A56" s="10"/>
    </row>
    <row r="57" spans="1:2">
      <c r="A57" s="10"/>
    </row>
    <row r="58" spans="1:2">
      <c r="A58" s="10"/>
    </row>
    <row r="59" spans="1:2">
      <c r="A59" s="10"/>
    </row>
    <row r="60" spans="1:2">
      <c r="A60" s="10"/>
    </row>
    <row r="61" spans="1:2">
      <c r="A61" s="10"/>
    </row>
    <row r="62" spans="1:2">
      <c r="A62" s="10"/>
    </row>
    <row r="63" spans="1:2">
      <c r="A63" s="10"/>
    </row>
    <row r="64" spans="1:2">
      <c r="A64" s="10"/>
    </row>
    <row r="65" spans="1:1">
      <c r="A65" s="10"/>
    </row>
    <row r="66" spans="1:1">
      <c r="A66" s="10"/>
    </row>
    <row r="67" spans="1:1">
      <c r="A67" s="10"/>
    </row>
    <row r="68" spans="1:1">
      <c r="A68" s="10"/>
    </row>
    <row r="69" spans="1:1">
      <c r="A69" s="10"/>
    </row>
    <row r="70" spans="1:1">
      <c r="A70" s="10"/>
    </row>
    <row r="71" spans="1:1">
      <c r="A71" s="10"/>
    </row>
    <row r="72" spans="1:1">
      <c r="A72" s="10"/>
    </row>
    <row r="73" spans="1:1">
      <c r="A73" s="10"/>
    </row>
    <row r="74" spans="1:1">
      <c r="A74" s="10"/>
    </row>
    <row r="75" spans="1:1">
      <c r="A75" s="10"/>
    </row>
    <row r="76" spans="1:1">
      <c r="A76" s="10"/>
    </row>
    <row r="77" spans="1:1">
      <c r="A77" s="10"/>
    </row>
    <row r="78" spans="1:1">
      <c r="A78" s="10"/>
    </row>
    <row r="79" spans="1:1">
      <c r="A79" s="10"/>
    </row>
    <row r="80" spans="1:1">
      <c r="A80" s="10"/>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D4ACD80DDD3BF47B0B6A6EC139E686F" ma:contentTypeVersion="2" ma:contentTypeDescription="Een nieuw document maken." ma:contentTypeScope="" ma:versionID="b90d4bb863974ad4a4014928b5f61f21">
  <xsd:schema xmlns:xsd="http://www.w3.org/2001/XMLSchema" xmlns:xs="http://www.w3.org/2001/XMLSchema" xmlns:p="http://schemas.microsoft.com/office/2006/metadata/properties" xmlns:ns2="5df9d1f5-c0ed-492e-bd9b-4943c4f00bbf" targetNamespace="http://schemas.microsoft.com/office/2006/metadata/properties" ma:root="true" ma:fieldsID="6d30c190b5ca9963b185dbfaf54dec95" ns2:_="">
    <xsd:import namespace="5df9d1f5-c0ed-492e-bd9b-4943c4f00bbf"/>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df9d1f5-c0ed-492e-bd9b-4943c4f00bb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591F09B-7289-48E8-A267-0BE1FABD7B4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df9d1f5-c0ed-492e-bd9b-4943c4f00bb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E41EC85-D3F8-452B-9EA1-D8EDC6E3BA9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3</vt:i4>
      </vt:variant>
      <vt:variant>
        <vt:lpstr>Benoemde bereiken</vt:lpstr>
      </vt:variant>
      <vt:variant>
        <vt:i4>1</vt:i4>
      </vt:variant>
    </vt:vector>
  </HeadingPairs>
  <TitlesOfParts>
    <vt:vector size="4" baseType="lpstr">
      <vt:lpstr>CDD Natuurlijke Personen</vt:lpstr>
      <vt:lpstr>wijzigingen</vt:lpstr>
      <vt:lpstr>Data</vt:lpstr>
      <vt:lpstr>'CDD Natuurlijke Personen'!Afdrukbereik</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Jovi Peeters</dc:creator>
  <cp:keywords/>
  <dc:description/>
  <cp:lastModifiedBy>Jos Plattel</cp:lastModifiedBy>
  <cp:revision/>
  <dcterms:created xsi:type="dcterms:W3CDTF">2020-07-15T12:27:38Z</dcterms:created>
  <dcterms:modified xsi:type="dcterms:W3CDTF">2023-04-07T13:26:36Z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0x010100BD4ACD80DDD3BF47B0B6A6EC139E686F</vt:lpwstr>
  </property>
  <property fmtid="{D5CDD505-2E9C-101B-9397-08002B2CF9AE}" pid="3" name="MediaServiceImageTags">
    <vt:lpwstr/>
  </property>
</Properties>
</file>