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Gemeenten/ODH/2021 Werkplekbeheer/5. Nota's van inlichtingen/NvI 1/"/>
    </mc:Choice>
  </mc:AlternateContent>
  <xr:revisionPtr revIDLastSave="2" documentId="8_{68AE451B-746E-4929-A4F8-F13383933440}" xr6:coauthVersionLast="47" xr6:coauthVersionMax="47" xr10:uidLastSave="{E5E6C489-9D5C-4DA0-B4F0-CA517D1235A1}"/>
  <workbookProtection workbookAlgorithmName="SHA-512" workbookHashValue="1p6W0jtgpJyeMxV+SadiqYA/vVucoEBLaYo5NdFXOb0fBE3W3PPpD48ljBJCO7yWp+6WJCNWJuZiTcExJm8GUg==" workbookSaltValue="DQX/FGK3UQVr3EwwhvWoNA==" workbookSpinCount="100000" lockStructure="1"/>
  <bookViews>
    <workbookView xWindow="28680" yWindow="1050" windowWidth="29040" windowHeight="15840" tabRatio="910" xr2:uid="{3F772DD4-2F74-4558-9AC1-F18FA5D79936}"/>
  </bookViews>
  <sheets>
    <sheet name="Invulinstructie" sheetId="2" r:id="rId1"/>
    <sheet name="Totalen" sheetId="3" r:id="rId2"/>
    <sheet name="Centrale voorzieningen" sheetId="1" r:id="rId3"/>
    <sheet name="Werkplekvoorzieningen" sheetId="4" r:id="rId4"/>
    <sheet name="Applicatiebeheer" sheetId="5" r:id="rId5"/>
    <sheet name="Identity Management" sheetId="6" r:id="rId6"/>
    <sheet name="ODH cloud basisvoorzieningen" sheetId="8" r:id="rId7"/>
    <sheet name="ODH cloud workloads" sheetId="7" r:id="rId8"/>
    <sheet name="IT Service Management" sheetId="9" r:id="rId9"/>
    <sheet name="Informatiebeveiliging" sheetId="10" r:id="rId10"/>
    <sheet name="Regie en innovatie" sheetId="11" r:id="rId11"/>
    <sheet name="Uurtarieven"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7" l="1"/>
  <c r="E11" i="7"/>
  <c r="E16" i="8"/>
  <c r="E13" i="8"/>
  <c r="E15" i="8"/>
  <c r="E24" i="11"/>
  <c r="E23" i="11"/>
  <c r="E22" i="11"/>
  <c r="E21" i="11"/>
  <c r="E20" i="11"/>
  <c r="E19" i="11"/>
  <c r="E18" i="11"/>
  <c r="E17" i="11"/>
  <c r="E16" i="11"/>
  <c r="E15" i="11"/>
  <c r="E14" i="11"/>
  <c r="E13" i="11"/>
  <c r="E12" i="11"/>
  <c r="E11" i="11"/>
  <c r="E10" i="11"/>
  <c r="E9" i="11"/>
  <c r="E8" i="11"/>
  <c r="E25" i="10"/>
  <c r="E24" i="10"/>
  <c r="E23" i="10"/>
  <c r="E22" i="10"/>
  <c r="E21" i="10"/>
  <c r="E20" i="10"/>
  <c r="E19" i="10"/>
  <c r="E18" i="10"/>
  <c r="E17" i="10"/>
  <c r="E16" i="10"/>
  <c r="E15" i="10"/>
  <c r="E14" i="10"/>
  <c r="E13" i="10"/>
  <c r="E12" i="10"/>
  <c r="E11" i="10"/>
  <c r="E10" i="10"/>
  <c r="E9" i="10"/>
  <c r="E30" i="9"/>
  <c r="E29" i="9"/>
  <c r="E28" i="9"/>
  <c r="E27" i="9"/>
  <c r="E26" i="9"/>
  <c r="E25" i="9"/>
  <c r="E24" i="9"/>
  <c r="E23" i="9"/>
  <c r="E22" i="9"/>
  <c r="E21" i="9"/>
  <c r="E20" i="9"/>
  <c r="E19" i="9"/>
  <c r="E18" i="9"/>
  <c r="E17" i="9"/>
  <c r="E16" i="9"/>
  <c r="E15" i="9"/>
  <c r="E14" i="9"/>
  <c r="E33" i="7"/>
  <c r="E32" i="7"/>
  <c r="E31" i="7"/>
  <c r="E30" i="7"/>
  <c r="E29" i="7"/>
  <c r="E28" i="7"/>
  <c r="E27" i="7"/>
  <c r="E26" i="7"/>
  <c r="E25" i="7"/>
  <c r="E24" i="7"/>
  <c r="E23" i="7"/>
  <c r="E22" i="7"/>
  <c r="E21" i="7"/>
  <c r="E20" i="7"/>
  <c r="E19" i="7"/>
  <c r="E18" i="7"/>
  <c r="E14" i="8"/>
  <c r="E12" i="8"/>
  <c r="E37" i="8"/>
  <c r="E36" i="8"/>
  <c r="E35" i="8"/>
  <c r="E34" i="8"/>
  <c r="E33" i="8"/>
  <c r="E32" i="8"/>
  <c r="E31" i="8"/>
  <c r="E30" i="8"/>
  <c r="E29" i="8"/>
  <c r="E28" i="8"/>
  <c r="E27" i="8"/>
  <c r="E26" i="8"/>
  <c r="E25" i="8"/>
  <c r="E24" i="8"/>
  <c r="E23" i="8"/>
  <c r="E22" i="8"/>
  <c r="E26" i="6"/>
  <c r="E25" i="6"/>
  <c r="E24" i="6"/>
  <c r="E23" i="6"/>
  <c r="E22" i="6"/>
  <c r="E21" i="6"/>
  <c r="E20" i="6"/>
  <c r="E19" i="6"/>
  <c r="E18" i="6"/>
  <c r="E17" i="6"/>
  <c r="E16" i="6"/>
  <c r="E15" i="6"/>
  <c r="E14" i="6"/>
  <c r="E13" i="6"/>
  <c r="E12" i="6"/>
  <c r="E11" i="6"/>
  <c r="E27" i="5"/>
  <c r="E26" i="5"/>
  <c r="E25" i="5"/>
  <c r="E24" i="5"/>
  <c r="E23" i="5"/>
  <c r="E22" i="5"/>
  <c r="E21" i="5"/>
  <c r="E20" i="5"/>
  <c r="E19" i="5"/>
  <c r="E18" i="5"/>
  <c r="E17" i="5"/>
  <c r="E28" i="5" s="1"/>
  <c r="E16" i="5"/>
  <c r="E15" i="5"/>
  <c r="E14" i="5"/>
  <c r="E13" i="5"/>
  <c r="E12" i="5"/>
  <c r="E26" i="4"/>
  <c r="E25" i="4"/>
  <c r="E24" i="4"/>
  <c r="E23" i="4"/>
  <c r="E22" i="4"/>
  <c r="E21" i="4"/>
  <c r="E20" i="4"/>
  <c r="E19" i="4"/>
  <c r="E18" i="4"/>
  <c r="E17" i="4"/>
  <c r="E16" i="4"/>
  <c r="E27" i="4" s="1"/>
  <c r="E15" i="4"/>
  <c r="E14" i="4"/>
  <c r="E13" i="4"/>
  <c r="E12" i="4"/>
  <c r="E11" i="4"/>
  <c r="E27" i="1"/>
  <c r="E26" i="1"/>
  <c r="E25" i="1"/>
  <c r="E24" i="1"/>
  <c r="E28" i="1"/>
  <c r="E23" i="1"/>
  <c r="E22" i="1"/>
  <c r="E29" i="1" s="1"/>
  <c r="E21" i="1"/>
  <c r="E20" i="1"/>
  <c r="E19" i="1"/>
  <c r="E18" i="1"/>
  <c r="E17" i="1"/>
  <c r="E16" i="1"/>
  <c r="E15" i="1"/>
  <c r="E14" i="1"/>
  <c r="E13" i="1"/>
  <c r="D4" i="12" l="1"/>
  <c r="D5" i="12"/>
  <c r="D6" i="12"/>
  <c r="D7" i="12"/>
  <c r="D13" i="12" s="1"/>
  <c r="D8" i="12"/>
  <c r="D9" i="12"/>
  <c r="D10" i="12"/>
  <c r="D11" i="12"/>
  <c r="D12" i="12"/>
  <c r="D3" i="12"/>
  <c r="E7" i="5"/>
  <c r="D24" i="3"/>
  <c r="E7" i="11"/>
  <c r="E6" i="11"/>
  <c r="E5" i="11"/>
  <c r="E4" i="11"/>
  <c r="E3" i="11"/>
  <c r="E6" i="4"/>
  <c r="E8" i="9"/>
  <c r="E8" i="10"/>
  <c r="E7" i="10"/>
  <c r="E6" i="10"/>
  <c r="E5" i="10"/>
  <c r="E4" i="10"/>
  <c r="E3" i="10"/>
  <c r="E10" i="9"/>
  <c r="E11" i="9"/>
  <c r="E12" i="9"/>
  <c r="E13" i="9"/>
  <c r="E14" i="7"/>
  <c r="E15" i="7"/>
  <c r="E16" i="7"/>
  <c r="E17" i="7"/>
  <c r="E18" i="8"/>
  <c r="E19" i="8"/>
  <c r="E20" i="8"/>
  <c r="E21" i="8"/>
  <c r="E7" i="6"/>
  <c r="E8" i="6"/>
  <c r="E9" i="6"/>
  <c r="E10" i="6"/>
  <c r="E27" i="6" s="1"/>
  <c r="E8" i="5"/>
  <c r="E9" i="5"/>
  <c r="E10" i="5"/>
  <c r="E11" i="5"/>
  <c r="E4" i="4"/>
  <c r="E5" i="4"/>
  <c r="E7" i="4"/>
  <c r="E8" i="4"/>
  <c r="E9" i="4"/>
  <c r="E10" i="4"/>
  <c r="E12" i="1"/>
  <c r="E11" i="1"/>
  <c r="E10" i="1"/>
  <c r="E9" i="1"/>
  <c r="E52" i="9"/>
  <c r="E51" i="9"/>
  <c r="E40" i="9"/>
  <c r="E39" i="9"/>
  <c r="E36" i="9"/>
  <c r="E37" i="9"/>
  <c r="E38" i="9"/>
  <c r="E41" i="9"/>
  <c r="E42" i="9"/>
  <c r="E43" i="9"/>
  <c r="E44" i="9"/>
  <c r="E45" i="9"/>
  <c r="E46" i="9"/>
  <c r="E47" i="9"/>
  <c r="E48" i="9"/>
  <c r="E49" i="9"/>
  <c r="E50" i="9"/>
  <c r="E53" i="9"/>
  <c r="E54" i="9"/>
  <c r="E55" i="9"/>
  <c r="E56" i="9"/>
  <c r="E57" i="9"/>
  <c r="E58" i="9"/>
  <c r="E35" i="9"/>
  <c r="E7" i="9"/>
  <c r="E7" i="1"/>
  <c r="E4" i="9"/>
  <c r="E5" i="9"/>
  <c r="E6" i="9"/>
  <c r="E9" i="9"/>
  <c r="E3" i="9"/>
  <c r="E4" i="7"/>
  <c r="E5" i="7"/>
  <c r="E6" i="7"/>
  <c r="E7" i="7"/>
  <c r="E8" i="7"/>
  <c r="E9" i="7"/>
  <c r="E10" i="7"/>
  <c r="E13" i="7"/>
  <c r="E3" i="7"/>
  <c r="E4" i="8"/>
  <c r="E5" i="8"/>
  <c r="E6" i="8"/>
  <c r="E7" i="8"/>
  <c r="E8" i="8"/>
  <c r="E9" i="8"/>
  <c r="E10" i="8"/>
  <c r="E11" i="8"/>
  <c r="E17" i="8"/>
  <c r="E3" i="8"/>
  <c r="E4" i="5"/>
  <c r="E5" i="5"/>
  <c r="E6" i="5"/>
  <c r="E3" i="5"/>
  <c r="E4" i="6"/>
  <c r="E5" i="6"/>
  <c r="E6" i="6"/>
  <c r="E3" i="6"/>
  <c r="E3" i="4"/>
  <c r="E4" i="1"/>
  <c r="E5" i="1"/>
  <c r="E6" i="1"/>
  <c r="E8" i="1"/>
  <c r="E3" i="1"/>
  <c r="E34" i="7" l="1"/>
  <c r="B10" i="3" s="1"/>
  <c r="D10" i="3" s="1"/>
  <c r="E38" i="8"/>
  <c r="B9" i="3" s="1"/>
  <c r="D9" i="3" s="1"/>
  <c r="B13" i="3"/>
  <c r="D13" i="3" s="1"/>
  <c r="E59" i="9"/>
  <c r="D29" i="3" s="1"/>
  <c r="D34" i="3"/>
  <c r="B12" i="3"/>
  <c r="D12" i="3" s="1"/>
  <c r="B11" i="3"/>
  <c r="D11" i="3" s="1"/>
  <c r="B8" i="3"/>
  <c r="D8" i="3" s="1"/>
  <c r="B7" i="3"/>
  <c r="D7" i="3" s="1"/>
  <c r="B6" i="3"/>
  <c r="D6" i="3" s="1"/>
  <c r="B5" i="3"/>
  <c r="D5" i="3" s="1"/>
  <c r="D14" i="3" l="1"/>
  <c r="D37" i="3" s="1"/>
  <c r="D38" i="3" s="1"/>
</calcChain>
</file>

<file path=xl/sharedStrings.xml><?xml version="1.0" encoding="utf-8"?>
<sst xmlns="http://schemas.openxmlformats.org/spreadsheetml/2006/main" count="445" uniqueCount="172">
  <si>
    <t>Aantal eenheden</t>
  </si>
  <si>
    <t>Maandelijkse kosten 
per eenheid</t>
  </si>
  <si>
    <t>Totale kosten per jaar</t>
  </si>
  <si>
    <t>Vaste maandelijkse beheerkosten centrale voorzieningen</t>
  </si>
  <si>
    <t>Beheer Wifi netwerk, inclusief 19 Aruba AO-505 access points</t>
  </si>
  <si>
    <t>Beheer WAN-verbindingen (KPN primair en COLT backup)</t>
  </si>
  <si>
    <t>Totaal</t>
  </si>
  <si>
    <t>Vaste maandelijkse beheerkosten werkplekvoorzieningen</t>
  </si>
  <si>
    <t>Beheer (MS Intune) ODH smartphones (Samsung Galaxy en iPhone 13)</t>
  </si>
  <si>
    <t>Beheer (MS Intune) ODH laptops, inclusief life-cyclemanagement, patch management en beheer van instellingen (default browser, etc.)</t>
  </si>
  <si>
    <t>Eenheid</t>
  </si>
  <si>
    <t>Vaste kosten</t>
  </si>
  <si>
    <t>WAN-access</t>
  </si>
  <si>
    <t>Beheer SharePoint online en OneDrive (site management, access control, policies, governance, etc.)</t>
  </si>
  <si>
    <t>Devices</t>
  </si>
  <si>
    <t>ODH netwerkomgeving</t>
  </si>
  <si>
    <t>ODH draadloos netwerk</t>
  </si>
  <si>
    <t>Beheer Microsoft Exchange online (mailboxen, spam, policies, governance, etc.)</t>
  </si>
  <si>
    <t>Beheer Microsoft Teams (policies, governance, etc.)</t>
  </si>
  <si>
    <t>Vaste maandelijkse beheerkosten identity management</t>
  </si>
  <si>
    <t>Beheer AD-connect</t>
  </si>
  <si>
    <t>Beheer Azure Active Directory Services (inclusief SSO, Conditional Access, PIM, etc.)</t>
  </si>
  <si>
    <t>Beheer lokale Active Directory Services (odh.local)</t>
  </si>
  <si>
    <t>Active Directory Domein</t>
  </si>
  <si>
    <t>Azure Active Directory</t>
  </si>
  <si>
    <t>AD-connect connectie</t>
  </si>
  <si>
    <t>Beheertaken identity management</t>
  </si>
  <si>
    <t>Beheertaken ODH cloud basisvoorzieningen</t>
  </si>
  <si>
    <t>Beheer Azure subscriptions (ODH_OT_EA en ODH_AP_EA)</t>
  </si>
  <si>
    <t>Resource</t>
  </si>
  <si>
    <t>Vaste maandelijkse beheerkosten ODH cloud workloads (Data &amp; Analytics workload en geoservices workload)</t>
  </si>
  <si>
    <t>Azure DevOps Project</t>
  </si>
  <si>
    <t>Beheer Azure KeyVault</t>
  </si>
  <si>
    <t>Beheer Automation account</t>
  </si>
  <si>
    <t>Beheer Log Analytics WorkSpace</t>
  </si>
  <si>
    <t>Beheer Storage account (GPv2)</t>
  </si>
  <si>
    <t>Vaste maandelijkse beheerkosten ODH cloud basisvoorzieningen (inclusief Azure monitor, Defender for cloud, Avisor, etc.)</t>
  </si>
  <si>
    <t>Beheer Azure DevOps CI/CD repositories en pipelines voor geautomatiseerde deployment</t>
  </si>
  <si>
    <t>Onderdeel</t>
  </si>
  <si>
    <t>Aantal jaren</t>
  </si>
  <si>
    <t>Centrale voorzieningen</t>
  </si>
  <si>
    <t>Werkplek en telefonie</t>
  </si>
  <si>
    <t>Applicatiebeheer</t>
  </si>
  <si>
    <t>Identity Management</t>
  </si>
  <si>
    <t>ODH cloud basisvoorzieningen</t>
  </si>
  <si>
    <t>ODH cloud workloads</t>
  </si>
  <si>
    <t>Subtotaal
periodieke beheerkosten</t>
  </si>
  <si>
    <t>Transitiekosten (eenmalig)</t>
  </si>
  <si>
    <t>Totaal transitiekosten</t>
  </si>
  <si>
    <t>Beheertaken ODH cloud workloads</t>
  </si>
  <si>
    <t>IT Service Management</t>
  </si>
  <si>
    <t>Prijzenblad  Perceel 1</t>
  </si>
  <si>
    <t>Beheertaken werkplekvoorzieningen (laptops, randapparatuur, telefonie)</t>
  </si>
  <si>
    <t>Vaste maandelijkse beheerkosten applicatiebeheer</t>
  </si>
  <si>
    <t>Beheertaken applicatiebeheer</t>
  </si>
  <si>
    <t xml:space="preserve">Prijzenblad Perceel 1 </t>
  </si>
  <si>
    <t>Netwerkservices</t>
  </si>
  <si>
    <t>Beheer M365 E3</t>
  </si>
  <si>
    <t>Beheer VNET (1 hub, 2 spoke)</t>
  </si>
  <si>
    <t>Beheer Network Security Groups</t>
  </si>
  <si>
    <t>Beheer Virtual Network Gateway</t>
  </si>
  <si>
    <t>Beheer Azure Datalake Storage account (GPv2, HNS enabled), geen backup vereist.</t>
  </si>
  <si>
    <t>Beheer Azure Data Factory, inclusief Self Hosted Integration Runtime (op een Azure VM)</t>
  </si>
  <si>
    <t>Beheer Storage account (GPV2)</t>
  </si>
  <si>
    <t>Beheer Azure SQL DB</t>
  </si>
  <si>
    <t>Beheer Azure SQL Managed instance</t>
  </si>
  <si>
    <t>Beheer Azure Database for PostgreSQL flexible server</t>
  </si>
  <si>
    <t>Beheer Azure App Service Plan met 1 App Service instance (Linux, Basic B3)</t>
  </si>
  <si>
    <t>Beheer Azure VM (met Windows Server 2019)</t>
  </si>
  <si>
    <t>Service Desk, inclusief 24*7 afhandeling prio-1 incidenten</t>
  </si>
  <si>
    <t>On-site Support (1 FTE) tijdens kantooruren</t>
  </si>
  <si>
    <t>ITSM-tooling</t>
  </si>
  <si>
    <t>Beheer- en gebruikskosten ITSM-tooling (inclusief integratie met ODH-tooling), 330 gebruikers</t>
  </si>
  <si>
    <t xml:space="preserve">Standaardwijzigingen </t>
  </si>
  <si>
    <t>Indienst nieuwe medewerker (aanmaken account, mailbox en autorisaties)</t>
  </si>
  <si>
    <t>Wachtwoord reset / unlocken account</t>
  </si>
  <si>
    <t>Heruitrol laptop (inclusief migreren persoonlijke instellingen)</t>
  </si>
  <si>
    <t>Uitgifte randapparatuur (muis, toetsenbord, monitor, etc.) inclusief installatie/plaatsing</t>
  </si>
  <si>
    <t>Uitgifte mobiele telefoon (gebruiksklaar)</t>
  </si>
  <si>
    <t>Inname laptop (inclusief gecertificeerd wissen gegevens en instellingen)</t>
  </si>
  <si>
    <t>Inname mobiele telefoon (inclusief gecertificeerd wissen gegevens en instellingen)</t>
  </si>
  <si>
    <t>Verlengen/doorstroom medewerker</t>
  </si>
  <si>
    <t>Uitdienst medewerker (disablen en na 1 maand verwijderen account, autorisaties en gegevens)</t>
  </si>
  <si>
    <t>Aanmaken/verwijderen niet persoonlijk (service) account</t>
  </si>
  <si>
    <t>Toekennen/aanpassen verwijderen rechten op fileshares</t>
  </si>
  <si>
    <t>Wijzigen autorisaties / groeplidmaatschappen gebruikers</t>
  </si>
  <si>
    <t>Aanmaken/wijzigen/verwijderen niet persoonlijke of groepsmailbox en agenda</t>
  </si>
  <si>
    <t>Aanmaken/wijzigen/verwijderen distributielijst</t>
  </si>
  <si>
    <t>Uitrol nieuwe/gewijzigde eenvoudige (&lt; 100 MB, geen Windows services) werkplekapplicatie, inclusief packagen, autorisaties, pilotuitrol</t>
  </si>
  <si>
    <t>Uitrol nieuwe/gewijzigde complexe (&gt; 100 MB en/of Windows services) werkplekapplicatie, inclusief packagen, autorisaties, pilotuitrol</t>
  </si>
  <si>
    <t>Prijs per stuk</t>
  </si>
  <si>
    <t>Aantal
per jaar (fictief)</t>
  </si>
  <si>
    <t>Periodiek (maandelijks en spoedupdates) bijwerken van de Google chrome browser op de ODH laptop</t>
  </si>
  <si>
    <t>Restore van een VM-image/systeemdatabase/applicatiedatabase</t>
  </si>
  <si>
    <t>Aanmaken/wijzigen/verwijderen firewall rule</t>
  </si>
  <si>
    <t>Aanmaken/wijzigen/verwijderen VPN routering</t>
  </si>
  <si>
    <t>Aanmaken/wijzigen/verwijderen SharePoint site</t>
  </si>
  <si>
    <t>Aanmaken/wijzigen/verwijderen Teams omgeving</t>
  </si>
  <si>
    <t>&lt;…&gt;</t>
  </si>
  <si>
    <t>Omschrijving</t>
  </si>
  <si>
    <t>Totale kosten aanbesteding Integraal Beheer perceel 1</t>
  </si>
  <si>
    <t>Periodieke beheerkosten</t>
  </si>
  <si>
    <t>Mandje standaardwijzigingen</t>
  </si>
  <si>
    <t>Totale kosten over 3 jaar</t>
  </si>
  <si>
    <r>
      <t>Totaal standaardwijzingen</t>
    </r>
    <r>
      <rPr>
        <sz val="11"/>
        <rFont val="Corbel"/>
        <family val="2"/>
      </rPr>
      <t xml:space="preserve"> (fictief bedrag, daadwerkelijke afname kan afwijken)</t>
    </r>
    <r>
      <rPr>
        <b/>
        <sz val="11"/>
        <rFont val="Corbel"/>
        <family val="2"/>
      </rPr>
      <t xml:space="preserve"> </t>
    </r>
  </si>
  <si>
    <t>&lt;vul eenheid in&gt;</t>
  </si>
  <si>
    <t>Totaal periodieke beheerkosten in 3 jaar</t>
  </si>
  <si>
    <t>Aanmaken/wijzigen/verwijderen app-registration in Azure AD</t>
  </si>
  <si>
    <t>Uitgifte nieuwe laptop (gebruiksklaar)</t>
  </si>
  <si>
    <t>Vaste maandelijkse beheerkosten informatiebeveiliging en managed security operations</t>
  </si>
  <si>
    <t>service</t>
  </si>
  <si>
    <t>Dashboards</t>
  </si>
  <si>
    <t>Beheertaken informatiebeveiliging en Managed Security Operations</t>
  </si>
  <si>
    <t>Beheertaken en voorzieningen m.b.t. integrale (keten)monitoring en dashboards</t>
  </si>
  <si>
    <t>Beheertaken Software Asset Management</t>
  </si>
  <si>
    <t>Firewall services</t>
  </si>
  <si>
    <t>Beheer netwerkdiensten (DNS, DHCP, DMZ, Firewall, VPN, remote access, etc.)</t>
  </si>
  <si>
    <t xml:space="preserve">Beheer Fortigate 601E clusternodes </t>
  </si>
  <si>
    <t>Beheer AV-middelen ( 9 x Hisense Signage Display met Android 7/8 en 9 x Yealink MVC Teams Room System met Windows IoT Enterprise)</t>
  </si>
  <si>
    <t>Configureren/onderhouden/bewaken regulatory compliance en policies o.b.v.Baseline Informatiebeveiliging Overheid, CIS en ISO 27001:2013</t>
  </si>
  <si>
    <t>Beheertaken regie, governance en innovatie</t>
  </si>
  <si>
    <t>Informatiebeveiliging</t>
  </si>
  <si>
    <t>Regie, governance en innovatie</t>
  </si>
  <si>
    <t>Uurtarieven</t>
  </si>
  <si>
    <t>Uurtarief</t>
  </si>
  <si>
    <t>Gewogen uurtarief</t>
  </si>
  <si>
    <t>On-site support medewerker</t>
  </si>
  <si>
    <t>On-site support medewerker buiten kantooruren</t>
  </si>
  <si>
    <t>Databasebeheerder</t>
  </si>
  <si>
    <t xml:space="preserve">Systeembeheerder (server, storage, netwerk, werkplek,...) </t>
  </si>
  <si>
    <t>(Cloud) solution architect</t>
  </si>
  <si>
    <t>Security specialist</t>
  </si>
  <si>
    <t>Projectleider</t>
  </si>
  <si>
    <t>Lead / principal consultant</t>
  </si>
  <si>
    <t>Medior (cloud) system engineer / specialist (min 3 jaar werkervaring)</t>
  </si>
  <si>
    <t>Senior (cloud) system engineer/ specialist (min 5 jaar werkervaring)</t>
  </si>
  <si>
    <t>Beheertaken IT Service Management</t>
  </si>
  <si>
    <r>
      <t xml:space="preserve">Vaste maandelijkse kosten IT Service Management, inclusief:
- single point of contact naar andere leveranciers;
- ITIL V3 processen, zoals beschreven bij de huidige situatie in bijlage </t>
    </r>
    <r>
      <rPr>
        <sz val="10"/>
        <color rgb="FFFF0000"/>
        <rFont val="Corbel"/>
        <family val="2"/>
      </rPr>
      <t>xx</t>
    </r>
    <r>
      <rPr>
        <sz val="10"/>
        <rFont val="Corbel"/>
        <family val="2"/>
      </rPr>
      <t xml:space="preserve"> van de aanbestedingsleidraad (exclusief service strategy processen).
</t>
    </r>
  </si>
  <si>
    <t>Mandje uurtarieven</t>
  </si>
  <si>
    <t xml:space="preserve">Totaal gewogen uurtarief </t>
  </si>
  <si>
    <t>Invulinstructie prijzenblad</t>
  </si>
  <si>
    <t xml:space="preserve">Inschrijver dient in de gele velden zijn tarieven/kosten in te vullen. </t>
  </si>
  <si>
    <t>In ieder tabblad is aangegeven want de grondslag is van de tarieven: eenmalig, maandelijks, per uur of anders.</t>
  </si>
  <si>
    <t xml:space="preserve">Een tarief heeft maximaal twee decimalen. </t>
  </si>
  <si>
    <t>Alle tarieven zijn euro's en exclusief BTW.</t>
  </si>
  <si>
    <t xml:space="preserve">De inschrijver heeft de mogelijkheid om zelf taken/diensten toe te voegen in de groene velden en de bijhorende eenheidsprijzen te specificeren. </t>
  </si>
  <si>
    <t xml:space="preserve">Kosten van remote access voor remote beheer door medewerkers inschrijver
Opmerking: ODH verwacht buiten de hier gespecificeerde kosten geen aanvullende kosten voor remote access, ongeacht het aantal beheerders. Verder dient de inschrijver uit te gaan van een concurrent-user prijsmodel indien de toegang per beheerder wordt verrekend. </t>
  </si>
  <si>
    <t xml:space="preserve">ODH heeft per onderdeel (beheerdomein) een regel toegevoegd met vaste maandelijkse kosten (all-in  prijs). Daarnaast zijn een aantal meer specifieke items toegevoegd.  </t>
  </si>
  <si>
    <t>a. Indien de meer specifieke items deel uitmaken van de vaste maandelijkse kosten (en dus niet separaat worden gefactureerd), dan dient de inschrijver een bedrag van € 0,- in te vullen bij de betreffende items.</t>
  </si>
  <si>
    <t>b. Indien er geen sprake is van vaste maandelijkse kosten op het betreffende onderdeel, dan dient de inschrijver € 0,- in te vullen bij de vaste maandelijkse kosten.</t>
  </si>
  <si>
    <t xml:space="preserve">a. De groene velden zijn bedoeld om de inschrijver binnen de scope van het totale eisenpakket meer granulariteit (conform haar eigen prijsmodel) te geven in het specificeren van de beheertaken en bijbehorende kosten. </t>
  </si>
  <si>
    <t xml:space="preserve">b. De groene velden zijn niet bedoeld voor het specificeren van optionele beheertaken/diensten die niet binnen de scope van het eisenpakket vallen. </t>
  </si>
  <si>
    <t xml:space="preserve">c. Indien de inschrijver geen gebruik maakt van de groene velden, worden alle door de Opdrachtgever gestelde eisen geacht te zijn afgedekt in de door de Opdrachtgever voorgedefinieerde items in het prijzenblad. </t>
  </si>
  <si>
    <t>Totaal uurtarief over 3 jaar</t>
  </si>
  <si>
    <t>Totale kosten inschrijving perceel 1 (over 3 jaar)</t>
  </si>
  <si>
    <t>Fictieve afname in uren per jaar</t>
  </si>
  <si>
    <t>Vaste maandelijkse kosten regie, governance en innovatie (doorontwikkeling)</t>
  </si>
  <si>
    <t>Beheer bekabeld netwerk inclusief 4 x core HP FlexFabric 5700-32XGT-8XG-2QSFP en 12 x Aruba 2930F netwerk switches</t>
  </si>
  <si>
    <t>De door Inschrijver ingevulde tarieven zijn all-in tarieven. Niet gespecificeerde kosten zijn niet facturabel.</t>
  </si>
  <si>
    <t>In het tabblad Totalen dient de Inschrijver een specificatie te doen van de implementatiekosten/transitiekosten. De kostenopbouw dient in lijn te zijn met het transitieplan dat is ingediend als onderdeel 1 van de subgunningscriteria in hoofdstuk 8.2.3 van de aanbestedingsleidraad.</t>
  </si>
  <si>
    <t>In het werkblad IT Service Management is een item opgenomen voor het specificeren van de kosten van remote access t.b.v. remote beheer. De inschrijver dient hier zelf de prijseenheid te specificeren (all-in prijs voor alle beheerders of prijs per beheerder) in het groene veld.</t>
  </si>
  <si>
    <t>Totaal aantal punten subgunningscriterium prijs</t>
  </si>
  <si>
    <t>Totale transitiekosten (max. € 100.000)</t>
  </si>
  <si>
    <t>Beheertaken centrale voorzieningen (networking en platform services)</t>
  </si>
  <si>
    <t>s</t>
  </si>
  <si>
    <t>Beheer Azure Fileshare (Azure Files)</t>
  </si>
  <si>
    <t>Beheer Azure VM's (afkomstig vanuit lift and shift on-premises)</t>
  </si>
  <si>
    <t>Versie 1.2</t>
  </si>
  <si>
    <t>Beheer Backups/snapshots Azure VM's (t.b.v. disaster recovery)</t>
  </si>
  <si>
    <t>Beheer backups Azure Fileshare</t>
  </si>
  <si>
    <t>Beheer patch management / updates Azure VM's</t>
  </si>
  <si>
    <t>d. Bij het gebruik van de groene velden als vervanger van de door ODH voorgeschreven velden, dienen de vermelde eenheden (aantallen) overeen te komen met de door ODH gespecificeerde eenheden/aantallen.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</si>
</sst>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2" x14ac:knownFonts="1">
    <font>
      <sz val="11"/>
      <color theme="1"/>
      <name val="Calibri"/>
      <family val="2"/>
      <scheme val="minor"/>
    </font>
    <font>
      <b/>
      <sz val="11"/>
      <color theme="1"/>
      <name val="Calibri"/>
      <family val="2"/>
      <scheme val="minor"/>
    </font>
    <font>
      <b/>
      <sz val="14"/>
      <color theme="0"/>
      <name val="Corbel"/>
      <family val="2"/>
    </font>
    <font>
      <b/>
      <sz val="10"/>
      <color rgb="FFFFFFFF"/>
      <name val="Corbel"/>
      <family val="2"/>
    </font>
    <font>
      <sz val="10"/>
      <name val="Corbel"/>
      <family val="2"/>
    </font>
    <font>
      <sz val="10"/>
      <color rgb="FFFF0000"/>
      <name val="Corbel"/>
      <family val="2"/>
    </font>
    <font>
      <b/>
      <sz val="11"/>
      <color theme="0"/>
      <name val="Corbel"/>
      <family val="2"/>
    </font>
    <font>
      <b/>
      <sz val="10"/>
      <color theme="0"/>
      <name val="Corbel"/>
      <family val="2"/>
    </font>
    <font>
      <sz val="10"/>
      <color rgb="FF0070C0"/>
      <name val="Corbel"/>
      <family val="2"/>
    </font>
    <font>
      <b/>
      <sz val="11"/>
      <name val="Corbel"/>
      <family val="2"/>
    </font>
    <font>
      <sz val="11"/>
      <name val="Corbel"/>
      <family val="2"/>
    </font>
    <font>
      <b/>
      <sz val="12"/>
      <color rgb="FFFFFFFF"/>
      <name val="Corbel"/>
      <family val="2"/>
    </font>
    <font>
      <b/>
      <sz val="18"/>
      <color theme="0"/>
      <name val="Corbel"/>
      <family val="2"/>
    </font>
    <font>
      <sz val="18"/>
      <color theme="1"/>
      <name val="Calibri"/>
      <family val="2"/>
      <scheme val="minor"/>
    </font>
    <font>
      <b/>
      <sz val="14"/>
      <name val="Corbel"/>
      <family val="2"/>
    </font>
    <font>
      <sz val="14"/>
      <color theme="1"/>
      <name val="Calibri"/>
      <family val="2"/>
      <scheme val="minor"/>
    </font>
    <font>
      <b/>
      <sz val="14"/>
      <color theme="1"/>
      <name val="Calibri"/>
      <family val="2"/>
      <scheme val="minor"/>
    </font>
    <font>
      <b/>
      <sz val="14"/>
      <color indexed="8"/>
      <name val="Calibri"/>
      <family val="2"/>
    </font>
    <font>
      <sz val="8"/>
      <color theme="1"/>
      <name val="Calibri"/>
      <family val="2"/>
      <scheme val="minor"/>
    </font>
    <font>
      <b/>
      <sz val="16"/>
      <color theme="1"/>
      <name val="Calibri"/>
      <family val="2"/>
      <scheme val="minor"/>
    </font>
    <font>
      <sz val="11"/>
      <name val="Calibri"/>
      <family val="2"/>
      <scheme val="minor"/>
    </font>
    <font>
      <sz val="11"/>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1" fillId="0" borderId="0" applyFont="0" applyFill="0" applyBorder="0" applyAlignment="0" applyProtection="0"/>
  </cellStyleXfs>
  <cellXfs count="78">
    <xf numFmtId="0" fontId="0" fillId="0" borderId="0" xfId="0"/>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right" vertical="center"/>
    </xf>
    <xf numFmtId="0" fontId="4" fillId="0" borderId="2" xfId="0" applyFont="1" applyBorder="1" applyAlignment="1">
      <alignment horizontal="left" vertical="center" wrapText="1"/>
    </xf>
    <xf numFmtId="164" fontId="7" fillId="2" borderId="2" xfId="0" applyNumberFormat="1" applyFont="1" applyFill="1" applyBorder="1" applyAlignment="1">
      <alignment horizontal="right" vertical="center"/>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44" fontId="10" fillId="0" borderId="2" xfId="0" applyNumberFormat="1" applyFont="1" applyBorder="1" applyAlignment="1">
      <alignment horizontal="center" vertic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9" fillId="3" borderId="2" xfId="0" applyFont="1" applyFill="1" applyBorder="1" applyAlignment="1">
      <alignment horizontal="justify" vertical="center" wrapText="1"/>
    </xf>
    <xf numFmtId="0" fontId="11" fillId="2" borderId="2" xfId="0" applyFont="1" applyFill="1" applyBorder="1" applyAlignment="1">
      <alignment horizontal="left" vertical="center" wrapText="1"/>
    </xf>
    <xf numFmtId="0" fontId="9" fillId="0" borderId="0" xfId="0" applyFont="1" applyAlignment="1">
      <alignment horizontal="right" vertical="center" wrapText="1"/>
    </xf>
    <xf numFmtId="0" fontId="1" fillId="0" borderId="0" xfId="0" applyFont="1" applyAlignment="1">
      <alignment horizontal="right" vertical="center" wrapText="1"/>
    </xf>
    <xf numFmtId="164" fontId="9" fillId="0" borderId="0" xfId="0" applyNumberFormat="1" applyFont="1" applyAlignment="1">
      <alignment horizontal="center" vertical="center"/>
    </xf>
    <xf numFmtId="164" fontId="9" fillId="3" borderId="2" xfId="0" applyNumberFormat="1" applyFont="1" applyFill="1" applyBorder="1" applyAlignment="1">
      <alignment horizontal="center" vertical="center"/>
    </xf>
    <xf numFmtId="44" fontId="4" fillId="0" borderId="2" xfId="0" applyNumberFormat="1" applyFont="1" applyBorder="1" applyAlignment="1">
      <alignment horizontal="right" vertical="center"/>
    </xf>
    <xf numFmtId="44" fontId="10" fillId="0" borderId="2" xfId="0" applyNumberFormat="1" applyFont="1" applyBorder="1" applyAlignment="1">
      <alignment horizontal="center" vertical="center"/>
    </xf>
    <xf numFmtId="44" fontId="9" fillId="4" borderId="2" xfId="0" applyNumberFormat="1" applyFont="1" applyFill="1" applyBorder="1" applyAlignment="1">
      <alignment horizontal="center" vertical="center"/>
    </xf>
    <xf numFmtId="164" fontId="4" fillId="5" borderId="2" xfId="0" applyNumberFormat="1" applyFont="1" applyFill="1" applyBorder="1" applyAlignment="1" applyProtection="1">
      <alignment horizontal="center" vertical="center"/>
      <protection locked="0"/>
    </xf>
    <xf numFmtId="0" fontId="4" fillId="6" borderId="2" xfId="0" applyFont="1" applyFill="1" applyBorder="1" applyAlignment="1" applyProtection="1">
      <alignment horizontal="left" vertical="center" wrapText="1"/>
      <protection locked="0"/>
    </xf>
    <xf numFmtId="0" fontId="4" fillId="6" borderId="2"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44" fontId="4" fillId="5" borderId="2" xfId="0" applyNumberFormat="1" applyFont="1" applyFill="1" applyBorder="1" applyAlignment="1" applyProtection="1">
      <alignment horizontal="center" vertical="center"/>
      <protection locked="0"/>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9" fontId="6" fillId="2" borderId="4" xfId="0" applyNumberFormat="1" applyFont="1" applyFill="1" applyBorder="1" applyAlignment="1">
      <alignment horizontal="center" vertical="center"/>
    </xf>
    <xf numFmtId="0" fontId="17" fillId="0" borderId="0" xfId="0" applyFont="1"/>
    <xf numFmtId="0" fontId="0" fillId="0" borderId="0" xfId="0" applyAlignment="1">
      <alignment horizontal="center"/>
    </xf>
    <xf numFmtId="0" fontId="18" fillId="0" borderId="0" xfId="0" applyFont="1"/>
    <xf numFmtId="1" fontId="4" fillId="0" borderId="2" xfId="0" applyNumberFormat="1" applyFont="1" applyBorder="1" applyAlignment="1">
      <alignment horizontal="center" vertical="center" wrapText="1"/>
    </xf>
    <xf numFmtId="44" fontId="19" fillId="4" borderId="2" xfId="0" applyNumberFormat="1" applyFont="1" applyFill="1" applyBorder="1"/>
    <xf numFmtId="0" fontId="10" fillId="6" borderId="2" xfId="0" applyFont="1" applyFill="1" applyBorder="1" applyAlignment="1" applyProtection="1">
      <alignment horizontal="left" vertical="center" wrapText="1"/>
      <protection locked="0"/>
    </xf>
    <xf numFmtId="0" fontId="10" fillId="6" borderId="2" xfId="0" applyFont="1" applyFill="1" applyBorder="1" applyAlignment="1" applyProtection="1">
      <alignment horizontal="justify" vertical="center" wrapText="1"/>
      <protection locked="0"/>
    </xf>
    <xf numFmtId="44" fontId="10" fillId="5" borderId="2" xfId="0" applyNumberFormat="1" applyFont="1" applyFill="1" applyBorder="1" applyAlignment="1" applyProtection="1">
      <alignment horizontal="center" vertical="center"/>
      <protection locked="0"/>
    </xf>
    <xf numFmtId="0" fontId="0" fillId="0" borderId="0" xfId="0" applyAlignment="1">
      <alignment horizontal="center" wrapText="1"/>
    </xf>
    <xf numFmtId="0" fontId="0" fillId="0" borderId="0" xfId="0" applyAlignment="1">
      <alignment wrapText="1"/>
    </xf>
    <xf numFmtId="0" fontId="20" fillId="0" borderId="0" xfId="0" applyFont="1" applyAlignment="1">
      <alignment wrapText="1"/>
    </xf>
    <xf numFmtId="0" fontId="8" fillId="7" borderId="2" xfId="0" applyFont="1" applyFill="1" applyBorder="1" applyAlignment="1">
      <alignment horizontal="center" vertical="center" wrapText="1"/>
    </xf>
    <xf numFmtId="3" fontId="19" fillId="4" borderId="2" xfId="0" applyNumberFormat="1" applyFont="1" applyFill="1" applyBorder="1"/>
    <xf numFmtId="44" fontId="0" fillId="0" borderId="0" xfId="1" applyFont="1"/>
    <xf numFmtId="0" fontId="1" fillId="4" borderId="3" xfId="0" applyFont="1" applyFill="1" applyBorder="1" applyAlignment="1">
      <alignment vertical="center"/>
    </xf>
    <xf numFmtId="0" fontId="0" fillId="0" borderId="4" xfId="0" applyBorder="1" applyAlignment="1">
      <alignment vertical="center"/>
    </xf>
    <xf numFmtId="0" fontId="0" fillId="0" borderId="7" xfId="0" applyBorder="1" applyAlignment="1">
      <alignment vertical="center"/>
    </xf>
    <xf numFmtId="44" fontId="10" fillId="3" borderId="3" xfId="0" applyNumberFormat="1" applyFont="1" applyFill="1" applyBorder="1" applyAlignment="1">
      <alignment horizontal="center" vertical="center" wrapText="1"/>
    </xf>
    <xf numFmtId="0" fontId="0" fillId="0" borderId="7" xfId="0" applyBorder="1" applyAlignment="1">
      <alignment horizontal="center" vertical="center" wrapText="1"/>
    </xf>
    <xf numFmtId="44" fontId="10" fillId="0" borderId="3" xfId="0" applyNumberFormat="1" applyFont="1" applyBorder="1" applyAlignment="1">
      <alignment horizontal="center" vertical="center" wrapText="1"/>
    </xf>
    <xf numFmtId="0" fontId="9" fillId="4" borderId="3" xfId="0" applyFont="1" applyFill="1" applyBorder="1" applyAlignment="1">
      <alignment horizontal="justify" vertical="center" wrapText="1"/>
    </xf>
    <xf numFmtId="0" fontId="1" fillId="4" borderId="4" xfId="0" applyFont="1" applyFill="1" applyBorder="1" applyAlignment="1">
      <alignment vertical="center" wrapText="1"/>
    </xf>
    <xf numFmtId="0" fontId="1" fillId="4" borderId="7" xfId="0" applyFont="1" applyFill="1" applyBorder="1" applyAlignment="1">
      <alignment vertical="center" wrapText="1"/>
    </xf>
    <xf numFmtId="0" fontId="9" fillId="4"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9" fillId="3" borderId="3" xfId="0" applyFont="1" applyFill="1" applyBorder="1" applyAlignment="1">
      <alignment horizontal="justify" vertical="center" wrapText="1"/>
    </xf>
    <xf numFmtId="0" fontId="0" fillId="0" borderId="4" xfId="0" applyBorder="1" applyAlignment="1">
      <alignment vertical="center" wrapText="1"/>
    </xf>
    <xf numFmtId="0" fontId="0" fillId="0" borderId="7" xfId="0" applyBorder="1" applyAlignment="1">
      <alignment vertical="center" wrapText="1"/>
    </xf>
    <xf numFmtId="44" fontId="14" fillId="3" borderId="2"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2" fillId="2" borderId="5" xfId="0" applyFont="1" applyFill="1" applyBorder="1" applyAlignment="1">
      <alignment horizontal="center" vertical="center" wrapText="1"/>
    </xf>
    <xf numFmtId="0" fontId="13" fillId="0" borderId="6" xfId="0" applyFont="1" applyBorder="1" applyAlignment="1">
      <alignment horizontal="center" vertical="center"/>
    </xf>
    <xf numFmtId="0" fontId="2" fillId="2" borderId="3" xfId="0" applyFont="1" applyFill="1" applyBorder="1" applyAlignment="1">
      <alignment horizontal="center" vertical="center" wrapText="1"/>
    </xf>
    <xf numFmtId="0" fontId="0" fillId="0" borderId="4" xfId="0" applyBorder="1" applyAlignment="1">
      <alignment horizontal="center" vertical="center"/>
    </xf>
    <xf numFmtId="0" fontId="14" fillId="3"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6" fillId="2" borderId="7" xfId="0" applyFont="1" applyFill="1" applyBorder="1" applyAlignment="1">
      <alignment horizontal="right" vertical="center"/>
    </xf>
    <xf numFmtId="0" fontId="3" fillId="2" borderId="3" xfId="0" applyFont="1" applyFill="1" applyBorder="1" applyAlignment="1">
      <alignment horizontal="left" vertical="center" wrapText="1"/>
    </xf>
    <xf numFmtId="0" fontId="0" fillId="0" borderId="7"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68183-2075-4406-B7EE-B9563B09F0C3}">
  <dimension ref="A1:B22"/>
  <sheetViews>
    <sheetView tabSelected="1" workbookViewId="0">
      <selection activeCell="B9" sqref="B9"/>
    </sheetView>
  </sheetViews>
  <sheetFormatPr defaultRowHeight="14.5" x14ac:dyDescent="0.35"/>
  <cols>
    <col min="2" max="2" width="219" style="45" customWidth="1"/>
  </cols>
  <sheetData>
    <row r="1" spans="1:2" ht="18.5" x14ac:dyDescent="0.45">
      <c r="A1" s="36" t="s">
        <v>140</v>
      </c>
      <c r="B1" s="44"/>
    </row>
    <row r="2" spans="1:2" x14ac:dyDescent="0.35">
      <c r="B2" s="44"/>
    </row>
    <row r="3" spans="1:2" x14ac:dyDescent="0.35">
      <c r="A3" s="37">
        <v>1</v>
      </c>
      <c r="B3" s="45" t="s">
        <v>141</v>
      </c>
    </row>
    <row r="4" spans="1:2" x14ac:dyDescent="0.35">
      <c r="A4" s="37">
        <v>2</v>
      </c>
      <c r="B4" s="45" t="s">
        <v>142</v>
      </c>
    </row>
    <row r="5" spans="1:2" x14ac:dyDescent="0.35">
      <c r="A5" s="37">
        <v>3</v>
      </c>
      <c r="B5" s="45" t="s">
        <v>143</v>
      </c>
    </row>
    <row r="6" spans="1:2" x14ac:dyDescent="0.35">
      <c r="A6" s="37">
        <v>4</v>
      </c>
      <c r="B6" s="45" t="s">
        <v>144</v>
      </c>
    </row>
    <row r="7" spans="1:2" x14ac:dyDescent="0.35">
      <c r="A7" s="37">
        <v>5</v>
      </c>
      <c r="B7" s="45" t="s">
        <v>158</v>
      </c>
    </row>
    <row r="8" spans="1:2" x14ac:dyDescent="0.35">
      <c r="A8" s="37">
        <v>6</v>
      </c>
      <c r="B8" s="45" t="s">
        <v>147</v>
      </c>
    </row>
    <row r="9" spans="1:2" x14ac:dyDescent="0.35">
      <c r="A9" s="37"/>
      <c r="B9" s="45" t="s">
        <v>148</v>
      </c>
    </row>
    <row r="10" spans="1:2" x14ac:dyDescent="0.35">
      <c r="A10" s="37"/>
      <c r="B10" s="45" t="s">
        <v>149</v>
      </c>
    </row>
    <row r="11" spans="1:2" x14ac:dyDescent="0.35">
      <c r="A11" s="37"/>
      <c r="B11" s="45" t="s">
        <v>152</v>
      </c>
    </row>
    <row r="12" spans="1:2" x14ac:dyDescent="0.35">
      <c r="A12" s="37">
        <v>7</v>
      </c>
      <c r="B12" s="45" t="s">
        <v>145</v>
      </c>
    </row>
    <row r="13" spans="1:2" x14ac:dyDescent="0.35">
      <c r="A13" s="37"/>
      <c r="B13" s="45" t="s">
        <v>150</v>
      </c>
    </row>
    <row r="14" spans="1:2" x14ac:dyDescent="0.35">
      <c r="A14" s="37"/>
      <c r="B14" s="45" t="s">
        <v>151</v>
      </c>
    </row>
    <row r="15" spans="1:2" x14ac:dyDescent="0.35">
      <c r="A15" s="37"/>
      <c r="B15" s="45" t="s">
        <v>152</v>
      </c>
    </row>
    <row r="16" spans="1:2" x14ac:dyDescent="0.35">
      <c r="A16" s="37"/>
      <c r="B16" s="45" t="s">
        <v>171</v>
      </c>
    </row>
    <row r="17" spans="1:2" ht="29" x14ac:dyDescent="0.35">
      <c r="A17" s="37">
        <v>8</v>
      </c>
      <c r="B17" s="45" t="s">
        <v>160</v>
      </c>
    </row>
    <row r="18" spans="1:2" ht="29" x14ac:dyDescent="0.35">
      <c r="A18" s="37">
        <v>9</v>
      </c>
      <c r="B18" s="46" t="s">
        <v>159</v>
      </c>
    </row>
    <row r="22" spans="1:2" x14ac:dyDescent="0.35">
      <c r="A22" s="38" t="s">
        <v>167</v>
      </c>
    </row>
  </sheetData>
  <sheetProtection algorithmName="SHA-512" hashValue="noS5XM4f2fV4qypB3/UlCwtAt8cT8FNvKzj73cB6UFKNYbxWWwYXJ3nhGFDUuOKD4+GgmVNv27EsFMaAAPWfPA==" saltValue="kLuBn9MVYgOk3tNrLzcYYw=="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37AF-C66B-43FA-978F-1B2B42C35386}">
  <dimension ref="A1:E25"/>
  <sheetViews>
    <sheetView workbookViewId="0">
      <selection activeCell="H13" sqref="H13"/>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112</v>
      </c>
      <c r="B2" s="5" t="s">
        <v>0</v>
      </c>
      <c r="C2" s="5" t="s">
        <v>10</v>
      </c>
      <c r="D2" s="6" t="s">
        <v>1</v>
      </c>
      <c r="E2" s="4" t="s">
        <v>2</v>
      </c>
    </row>
    <row r="3" spans="1:5" ht="20.149999999999999" customHeight="1" x14ac:dyDescent="0.35">
      <c r="A3" s="7" t="s">
        <v>109</v>
      </c>
      <c r="B3" s="8">
        <v>1</v>
      </c>
      <c r="C3" s="8" t="s">
        <v>11</v>
      </c>
      <c r="D3" s="32">
        <v>0</v>
      </c>
      <c r="E3" s="25">
        <f>(B3*D3)*12</f>
        <v>0</v>
      </c>
    </row>
    <row r="4" spans="1:5" ht="14.5" x14ac:dyDescent="0.35">
      <c r="A4" s="10" t="s">
        <v>119</v>
      </c>
      <c r="B4" s="8">
        <v>1</v>
      </c>
      <c r="C4" s="8" t="s">
        <v>110</v>
      </c>
      <c r="D4" s="32">
        <v>0</v>
      </c>
      <c r="E4" s="25">
        <f t="shared" ref="E4:E8" si="0">(B4*D4)*12</f>
        <v>0</v>
      </c>
    </row>
    <row r="5" spans="1:5" ht="20.149999999999999" customHeight="1" x14ac:dyDescent="0.35">
      <c r="A5" s="29" t="s">
        <v>98</v>
      </c>
      <c r="B5" s="30"/>
      <c r="C5" s="30"/>
      <c r="D5" s="32">
        <v>0</v>
      </c>
      <c r="E5" s="25">
        <f t="shared" si="0"/>
        <v>0</v>
      </c>
    </row>
    <row r="6" spans="1:5" ht="20.149999999999999" customHeight="1" x14ac:dyDescent="0.35">
      <c r="A6" s="29" t="s">
        <v>98</v>
      </c>
      <c r="B6" s="30"/>
      <c r="C6" s="30"/>
      <c r="D6" s="32">
        <v>0</v>
      </c>
      <c r="E6" s="25">
        <f t="shared" si="0"/>
        <v>0</v>
      </c>
    </row>
    <row r="7" spans="1:5" ht="20.149999999999999" customHeight="1" x14ac:dyDescent="0.35">
      <c r="A7" s="29" t="s">
        <v>98</v>
      </c>
      <c r="B7" s="30"/>
      <c r="C7" s="30"/>
      <c r="D7" s="32">
        <v>0</v>
      </c>
      <c r="E7" s="25">
        <f t="shared" si="0"/>
        <v>0</v>
      </c>
    </row>
    <row r="8" spans="1:5" ht="14.5" x14ac:dyDescent="0.35">
      <c r="A8" s="29" t="s">
        <v>98</v>
      </c>
      <c r="B8" s="30"/>
      <c r="C8" s="31"/>
      <c r="D8" s="32">
        <v>0</v>
      </c>
      <c r="E8" s="25">
        <f t="shared" si="0"/>
        <v>0</v>
      </c>
    </row>
    <row r="9" spans="1:5" ht="20.149999999999999" customHeight="1" x14ac:dyDescent="0.35">
      <c r="A9" s="29" t="s">
        <v>98</v>
      </c>
      <c r="B9" s="30"/>
      <c r="C9" s="30"/>
      <c r="D9" s="32">
        <v>0</v>
      </c>
      <c r="E9" s="25">
        <f t="shared" ref="E9:E16" si="1">(B9*D9)*12</f>
        <v>0</v>
      </c>
    </row>
    <row r="10" spans="1:5" ht="20.149999999999999" customHeight="1" x14ac:dyDescent="0.35">
      <c r="A10" s="29" t="s">
        <v>98</v>
      </c>
      <c r="B10" s="30"/>
      <c r="C10" s="30"/>
      <c r="D10" s="32">
        <v>0</v>
      </c>
      <c r="E10" s="25">
        <f t="shared" si="1"/>
        <v>0</v>
      </c>
    </row>
    <row r="11" spans="1:5" ht="20.149999999999999" customHeight="1" x14ac:dyDescent="0.35">
      <c r="A11" s="29" t="s">
        <v>98</v>
      </c>
      <c r="B11" s="30"/>
      <c r="C11" s="30"/>
      <c r="D11" s="32">
        <v>0</v>
      </c>
      <c r="E11" s="25">
        <f t="shared" si="1"/>
        <v>0</v>
      </c>
    </row>
    <row r="12" spans="1:5" ht="14.5" x14ac:dyDescent="0.35">
      <c r="A12" s="29" t="s">
        <v>98</v>
      </c>
      <c r="B12" s="30"/>
      <c r="C12" s="31"/>
      <c r="D12" s="32">
        <v>0</v>
      </c>
      <c r="E12" s="25">
        <f t="shared" si="1"/>
        <v>0</v>
      </c>
    </row>
    <row r="13" spans="1:5" ht="20.149999999999999" customHeight="1" x14ac:dyDescent="0.35">
      <c r="A13" s="29" t="s">
        <v>98</v>
      </c>
      <c r="B13" s="30"/>
      <c r="C13" s="30"/>
      <c r="D13" s="32">
        <v>0</v>
      </c>
      <c r="E13" s="25">
        <f t="shared" si="1"/>
        <v>0</v>
      </c>
    </row>
    <row r="14" spans="1:5" ht="20.149999999999999" customHeight="1" x14ac:dyDescent="0.35">
      <c r="A14" s="29" t="s">
        <v>98</v>
      </c>
      <c r="B14" s="30"/>
      <c r="C14" s="30"/>
      <c r="D14" s="32">
        <v>0</v>
      </c>
      <c r="E14" s="25">
        <f t="shared" si="1"/>
        <v>0</v>
      </c>
    </row>
    <row r="15" spans="1:5" ht="20.149999999999999" customHeight="1" x14ac:dyDescent="0.35">
      <c r="A15" s="29" t="s">
        <v>98</v>
      </c>
      <c r="B15" s="30"/>
      <c r="C15" s="30"/>
      <c r="D15" s="32">
        <v>0</v>
      </c>
      <c r="E15" s="25">
        <f t="shared" si="1"/>
        <v>0</v>
      </c>
    </row>
    <row r="16" spans="1:5" ht="14.5" x14ac:dyDescent="0.35">
      <c r="A16" s="29" t="s">
        <v>98</v>
      </c>
      <c r="B16" s="30"/>
      <c r="C16" s="31"/>
      <c r="D16" s="32">
        <v>0</v>
      </c>
      <c r="E16" s="25">
        <f t="shared" si="1"/>
        <v>0</v>
      </c>
    </row>
    <row r="17" spans="1:5" ht="20.149999999999999" customHeight="1" x14ac:dyDescent="0.35">
      <c r="A17" s="29" t="s">
        <v>98</v>
      </c>
      <c r="B17" s="30"/>
      <c r="C17" s="30"/>
      <c r="D17" s="32">
        <v>0</v>
      </c>
      <c r="E17" s="25">
        <f t="shared" ref="E17:E24" si="2">(B17*D17)*12</f>
        <v>0</v>
      </c>
    </row>
    <row r="18" spans="1:5" ht="20.149999999999999" customHeight="1" x14ac:dyDescent="0.35">
      <c r="A18" s="29" t="s">
        <v>98</v>
      </c>
      <c r="B18" s="30"/>
      <c r="C18" s="30"/>
      <c r="D18" s="32">
        <v>0</v>
      </c>
      <c r="E18" s="25">
        <f t="shared" si="2"/>
        <v>0</v>
      </c>
    </row>
    <row r="19" spans="1:5" ht="20.149999999999999" customHeight="1" x14ac:dyDescent="0.35">
      <c r="A19" s="29" t="s">
        <v>98</v>
      </c>
      <c r="B19" s="30"/>
      <c r="C19" s="30"/>
      <c r="D19" s="32">
        <v>0</v>
      </c>
      <c r="E19" s="25">
        <f t="shared" si="2"/>
        <v>0</v>
      </c>
    </row>
    <row r="20" spans="1:5" ht="14.5" x14ac:dyDescent="0.35">
      <c r="A20" s="29" t="s">
        <v>98</v>
      </c>
      <c r="B20" s="30"/>
      <c r="C20" s="31"/>
      <c r="D20" s="32">
        <v>0</v>
      </c>
      <c r="E20" s="25">
        <f t="shared" si="2"/>
        <v>0</v>
      </c>
    </row>
    <row r="21" spans="1:5" ht="20.149999999999999" customHeight="1" x14ac:dyDescent="0.35">
      <c r="A21" s="29" t="s">
        <v>98</v>
      </c>
      <c r="B21" s="30"/>
      <c r="C21" s="30"/>
      <c r="D21" s="32">
        <v>0</v>
      </c>
      <c r="E21" s="25">
        <f t="shared" si="2"/>
        <v>0</v>
      </c>
    </row>
    <row r="22" spans="1:5" ht="20.149999999999999" customHeight="1" x14ac:dyDescent="0.35">
      <c r="A22" s="29" t="s">
        <v>98</v>
      </c>
      <c r="B22" s="30"/>
      <c r="C22" s="30"/>
      <c r="D22" s="32">
        <v>0</v>
      </c>
      <c r="E22" s="25">
        <f t="shared" si="2"/>
        <v>0</v>
      </c>
    </row>
    <row r="23" spans="1:5" ht="20.149999999999999" customHeight="1" x14ac:dyDescent="0.35">
      <c r="A23" s="29" t="s">
        <v>98</v>
      </c>
      <c r="B23" s="30"/>
      <c r="C23" s="30"/>
      <c r="D23" s="32">
        <v>0</v>
      </c>
      <c r="E23" s="25">
        <f t="shared" si="2"/>
        <v>0</v>
      </c>
    </row>
    <row r="24" spans="1:5" ht="14.5" x14ac:dyDescent="0.35">
      <c r="A24" s="29" t="s">
        <v>98</v>
      </c>
      <c r="B24" s="30"/>
      <c r="C24" s="31"/>
      <c r="D24" s="32">
        <v>0</v>
      </c>
      <c r="E24" s="25">
        <f t="shared" si="2"/>
        <v>0</v>
      </c>
    </row>
    <row r="25" spans="1:5" ht="20.149999999999999" customHeight="1" x14ac:dyDescent="0.35">
      <c r="A25" s="73" t="s">
        <v>6</v>
      </c>
      <c r="B25" s="74"/>
      <c r="C25" s="74"/>
      <c r="D25" s="74"/>
      <c r="E25" s="11">
        <f>SUM(E3:E24)</f>
        <v>0</v>
      </c>
    </row>
  </sheetData>
  <sheetProtection algorithmName="SHA-512" hashValue="uNJcCEDMI/EDMZs32/E95U27pqrW+Jp/hA6eiIsctC9x9xEKE65JogLb9dUBmX+/Mq2j7VVHF1tPuL83w4v2IQ==" saltValue="DweSgQFInXoD9HttsblWtA==" spinCount="100000" sheet="1" objects="1" scenarios="1"/>
  <mergeCells count="1">
    <mergeCell ref="A25:D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6FF7-CCF1-4D33-BB47-42B15BFCA9E8}">
  <dimension ref="A1:E24"/>
  <sheetViews>
    <sheetView workbookViewId="0">
      <selection activeCell="G19" sqref="G19"/>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120</v>
      </c>
      <c r="B2" s="5" t="s">
        <v>0</v>
      </c>
      <c r="C2" s="5" t="s">
        <v>10</v>
      </c>
      <c r="D2" s="6" t="s">
        <v>1</v>
      </c>
      <c r="E2" s="4" t="s">
        <v>2</v>
      </c>
    </row>
    <row r="3" spans="1:5" ht="20.149999999999999" customHeight="1" x14ac:dyDescent="0.35">
      <c r="A3" s="7" t="s">
        <v>156</v>
      </c>
      <c r="B3" s="8">
        <v>1</v>
      </c>
      <c r="C3" s="8" t="s">
        <v>11</v>
      </c>
      <c r="D3" s="32">
        <v>0</v>
      </c>
      <c r="E3" s="25">
        <f>(B3*D3)*12</f>
        <v>0</v>
      </c>
    </row>
    <row r="4" spans="1:5" ht="20.149999999999999" customHeight="1" x14ac:dyDescent="0.35">
      <c r="A4" s="29" t="s">
        <v>98</v>
      </c>
      <c r="B4" s="30"/>
      <c r="C4" s="30"/>
      <c r="D4" s="32">
        <v>0</v>
      </c>
      <c r="E4" s="25">
        <f t="shared" ref="E4:E7" si="0">(B4*D4)*12</f>
        <v>0</v>
      </c>
    </row>
    <row r="5" spans="1:5" ht="20.149999999999999" customHeight="1" x14ac:dyDescent="0.35">
      <c r="A5" s="29" t="s">
        <v>98</v>
      </c>
      <c r="B5" s="30"/>
      <c r="C5" s="30"/>
      <c r="D5" s="32">
        <v>0</v>
      </c>
      <c r="E5" s="25">
        <f t="shared" si="0"/>
        <v>0</v>
      </c>
    </row>
    <row r="6" spans="1:5" ht="20.149999999999999" customHeight="1" x14ac:dyDescent="0.35">
      <c r="A6" s="29" t="s">
        <v>98</v>
      </c>
      <c r="B6" s="30"/>
      <c r="C6" s="30"/>
      <c r="D6" s="32">
        <v>0</v>
      </c>
      <c r="E6" s="25">
        <f t="shared" si="0"/>
        <v>0</v>
      </c>
    </row>
    <row r="7" spans="1:5" ht="14.5" x14ac:dyDescent="0.35">
      <c r="A7" s="29" t="s">
        <v>98</v>
      </c>
      <c r="B7" s="30"/>
      <c r="C7" s="31"/>
      <c r="D7" s="32">
        <v>0</v>
      </c>
      <c r="E7" s="25">
        <f t="shared" si="0"/>
        <v>0</v>
      </c>
    </row>
    <row r="8" spans="1:5" ht="20.149999999999999" customHeight="1" x14ac:dyDescent="0.35">
      <c r="A8" s="29" t="s">
        <v>98</v>
      </c>
      <c r="B8" s="30"/>
      <c r="C8" s="30"/>
      <c r="D8" s="32">
        <v>0</v>
      </c>
      <c r="E8" s="25">
        <f t="shared" ref="E8:E15" si="1">(B8*D8)*12</f>
        <v>0</v>
      </c>
    </row>
    <row r="9" spans="1:5" ht="20.149999999999999" customHeight="1" x14ac:dyDescent="0.35">
      <c r="A9" s="29" t="s">
        <v>98</v>
      </c>
      <c r="B9" s="30"/>
      <c r="C9" s="30"/>
      <c r="D9" s="32">
        <v>0</v>
      </c>
      <c r="E9" s="25">
        <f t="shared" si="1"/>
        <v>0</v>
      </c>
    </row>
    <row r="10" spans="1:5" ht="20.149999999999999" customHeight="1" x14ac:dyDescent="0.35">
      <c r="A10" s="29" t="s">
        <v>98</v>
      </c>
      <c r="B10" s="30"/>
      <c r="C10" s="30"/>
      <c r="D10" s="32">
        <v>0</v>
      </c>
      <c r="E10" s="25">
        <f t="shared" si="1"/>
        <v>0</v>
      </c>
    </row>
    <row r="11" spans="1:5" ht="14.5" x14ac:dyDescent="0.35">
      <c r="A11" s="29" t="s">
        <v>98</v>
      </c>
      <c r="B11" s="30"/>
      <c r="C11" s="31"/>
      <c r="D11" s="32">
        <v>0</v>
      </c>
      <c r="E11" s="25">
        <f t="shared" si="1"/>
        <v>0</v>
      </c>
    </row>
    <row r="12" spans="1:5" ht="20.149999999999999" customHeight="1" x14ac:dyDescent="0.35">
      <c r="A12" s="29" t="s">
        <v>98</v>
      </c>
      <c r="B12" s="30"/>
      <c r="C12" s="30"/>
      <c r="D12" s="32">
        <v>0</v>
      </c>
      <c r="E12" s="25">
        <f t="shared" si="1"/>
        <v>0</v>
      </c>
    </row>
    <row r="13" spans="1:5" ht="20.149999999999999" customHeight="1" x14ac:dyDescent="0.35">
      <c r="A13" s="29" t="s">
        <v>98</v>
      </c>
      <c r="B13" s="30"/>
      <c r="C13" s="30"/>
      <c r="D13" s="32">
        <v>0</v>
      </c>
      <c r="E13" s="25">
        <f t="shared" si="1"/>
        <v>0</v>
      </c>
    </row>
    <row r="14" spans="1:5" ht="20.149999999999999" customHeight="1" x14ac:dyDescent="0.35">
      <c r="A14" s="29" t="s">
        <v>98</v>
      </c>
      <c r="B14" s="30"/>
      <c r="C14" s="30"/>
      <c r="D14" s="32">
        <v>0</v>
      </c>
      <c r="E14" s="25">
        <f t="shared" si="1"/>
        <v>0</v>
      </c>
    </row>
    <row r="15" spans="1:5" ht="14.5" x14ac:dyDescent="0.35">
      <c r="A15" s="29" t="s">
        <v>98</v>
      </c>
      <c r="B15" s="30"/>
      <c r="C15" s="31"/>
      <c r="D15" s="32">
        <v>0</v>
      </c>
      <c r="E15" s="25">
        <f t="shared" si="1"/>
        <v>0</v>
      </c>
    </row>
    <row r="16" spans="1:5" ht="20.149999999999999" customHeight="1" x14ac:dyDescent="0.35">
      <c r="A16" s="29" t="s">
        <v>98</v>
      </c>
      <c r="B16" s="30"/>
      <c r="C16" s="30"/>
      <c r="D16" s="32">
        <v>0</v>
      </c>
      <c r="E16" s="25">
        <f t="shared" ref="E16:E23" si="2">(B16*D16)*12</f>
        <v>0</v>
      </c>
    </row>
    <row r="17" spans="1:5" ht="20.149999999999999" customHeight="1" x14ac:dyDescent="0.35">
      <c r="A17" s="29" t="s">
        <v>98</v>
      </c>
      <c r="B17" s="30"/>
      <c r="C17" s="30"/>
      <c r="D17" s="32">
        <v>0</v>
      </c>
      <c r="E17" s="25">
        <f t="shared" si="2"/>
        <v>0</v>
      </c>
    </row>
    <row r="18" spans="1:5" ht="20.149999999999999" customHeight="1" x14ac:dyDescent="0.35">
      <c r="A18" s="29" t="s">
        <v>98</v>
      </c>
      <c r="B18" s="30"/>
      <c r="C18" s="30"/>
      <c r="D18" s="32">
        <v>0</v>
      </c>
      <c r="E18" s="25">
        <f t="shared" si="2"/>
        <v>0</v>
      </c>
    </row>
    <row r="19" spans="1:5" ht="14.5" x14ac:dyDescent="0.35">
      <c r="A19" s="29" t="s">
        <v>98</v>
      </c>
      <c r="B19" s="30"/>
      <c r="C19" s="31"/>
      <c r="D19" s="32">
        <v>0</v>
      </c>
      <c r="E19" s="25">
        <f t="shared" si="2"/>
        <v>0</v>
      </c>
    </row>
    <row r="20" spans="1:5" ht="20.149999999999999" customHeight="1" x14ac:dyDescent="0.35">
      <c r="A20" s="29" t="s">
        <v>98</v>
      </c>
      <c r="B20" s="30"/>
      <c r="C20" s="30"/>
      <c r="D20" s="32">
        <v>0</v>
      </c>
      <c r="E20" s="25">
        <f t="shared" si="2"/>
        <v>0</v>
      </c>
    </row>
    <row r="21" spans="1:5" ht="20.149999999999999" customHeight="1" x14ac:dyDescent="0.35">
      <c r="A21" s="29" t="s">
        <v>98</v>
      </c>
      <c r="B21" s="30"/>
      <c r="C21" s="30"/>
      <c r="D21" s="32">
        <v>0</v>
      </c>
      <c r="E21" s="25">
        <f t="shared" si="2"/>
        <v>0</v>
      </c>
    </row>
    <row r="22" spans="1:5" ht="20.149999999999999" customHeight="1" x14ac:dyDescent="0.35">
      <c r="A22" s="29" t="s">
        <v>98</v>
      </c>
      <c r="B22" s="30"/>
      <c r="C22" s="30"/>
      <c r="D22" s="32">
        <v>0</v>
      </c>
      <c r="E22" s="25">
        <f t="shared" si="2"/>
        <v>0</v>
      </c>
    </row>
    <row r="23" spans="1:5" ht="14.5" x14ac:dyDescent="0.35">
      <c r="A23" s="29" t="s">
        <v>98</v>
      </c>
      <c r="B23" s="30"/>
      <c r="C23" s="31"/>
      <c r="D23" s="32">
        <v>0</v>
      </c>
      <c r="E23" s="25">
        <f t="shared" si="2"/>
        <v>0</v>
      </c>
    </row>
    <row r="24" spans="1:5" ht="20.149999999999999" customHeight="1" x14ac:dyDescent="0.35">
      <c r="A24" s="73" t="s">
        <v>6</v>
      </c>
      <c r="B24" s="74"/>
      <c r="C24" s="74"/>
      <c r="D24" s="75"/>
      <c r="E24" s="11">
        <f>SUM(E3:E23)</f>
        <v>0</v>
      </c>
    </row>
  </sheetData>
  <sheetProtection algorithmName="SHA-512" hashValue="SuWIO+WyelOA0MGi2gdM0VmyLdg3Q3r7puFpqXjOAiTtXYUrhGGTauel32zHrnenWq0RAmOY+Qbs5KzULDUsUA==" saltValue="mHRpDJ1uB0DoaxEB0g7bcg==" spinCount="100000" sheet="1" objects="1" scenarios="1"/>
  <mergeCells count="1">
    <mergeCell ref="A24:D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51EE-7DD3-49E4-A14B-D0E4E436F48E}">
  <dimension ref="A1:D13"/>
  <sheetViews>
    <sheetView workbookViewId="0">
      <selection activeCell="B5" sqref="B5"/>
    </sheetView>
  </sheetViews>
  <sheetFormatPr defaultRowHeight="20.149999999999999" customHeight="1" x14ac:dyDescent="0.35"/>
  <cols>
    <col min="1" max="1" width="110.453125" customWidth="1"/>
    <col min="2" max="2" width="15.81640625" customWidth="1"/>
    <col min="3" max="3" width="21.81640625" customWidth="1"/>
    <col min="4" max="4" width="20.453125" customWidth="1"/>
  </cols>
  <sheetData>
    <row r="1" spans="1:4" ht="18.5" x14ac:dyDescent="0.35">
      <c r="A1" s="1" t="s">
        <v>51</v>
      </c>
      <c r="B1" s="2"/>
      <c r="C1" s="2"/>
      <c r="D1" s="3"/>
    </row>
    <row r="2" spans="1:4" ht="26" x14ac:dyDescent="0.35">
      <c r="A2" s="20" t="s">
        <v>123</v>
      </c>
      <c r="B2" s="5" t="s">
        <v>124</v>
      </c>
      <c r="C2" s="5" t="s">
        <v>155</v>
      </c>
      <c r="D2" s="4" t="s">
        <v>125</v>
      </c>
    </row>
    <row r="3" spans="1:4" ht="14.5" x14ac:dyDescent="0.35">
      <c r="A3" s="7" t="s">
        <v>126</v>
      </c>
      <c r="B3" s="32">
        <v>0</v>
      </c>
      <c r="C3" s="39">
        <v>100</v>
      </c>
      <c r="D3" s="25">
        <f>B3*C3</f>
        <v>0</v>
      </c>
    </row>
    <row r="4" spans="1:4" ht="14.5" x14ac:dyDescent="0.35">
      <c r="A4" s="7" t="s">
        <v>127</v>
      </c>
      <c r="B4" s="32">
        <v>0</v>
      </c>
      <c r="C4" s="39">
        <v>20</v>
      </c>
      <c r="D4" s="25">
        <f t="shared" ref="D4:D12" si="0">B4*C4</f>
        <v>0</v>
      </c>
    </row>
    <row r="5" spans="1:4" ht="14.5" x14ac:dyDescent="0.35">
      <c r="A5" s="7" t="s">
        <v>128</v>
      </c>
      <c r="B5" s="32">
        <v>0</v>
      </c>
      <c r="C5" s="39">
        <v>20</v>
      </c>
      <c r="D5" s="25">
        <f t="shared" si="0"/>
        <v>0</v>
      </c>
    </row>
    <row r="6" spans="1:4" ht="14.5" x14ac:dyDescent="0.35">
      <c r="A6" s="7" t="s">
        <v>129</v>
      </c>
      <c r="B6" s="32">
        <v>0</v>
      </c>
      <c r="C6" s="39">
        <v>200</v>
      </c>
      <c r="D6" s="25">
        <f t="shared" si="0"/>
        <v>0</v>
      </c>
    </row>
    <row r="7" spans="1:4" ht="14.5" x14ac:dyDescent="0.35">
      <c r="A7" s="7" t="s">
        <v>134</v>
      </c>
      <c r="B7" s="32">
        <v>0</v>
      </c>
      <c r="C7" s="39">
        <v>200</v>
      </c>
      <c r="D7" s="25">
        <f t="shared" si="0"/>
        <v>0</v>
      </c>
    </row>
    <row r="8" spans="1:4" ht="14.5" x14ac:dyDescent="0.35">
      <c r="A8" s="10" t="s">
        <v>135</v>
      </c>
      <c r="B8" s="32">
        <v>0</v>
      </c>
      <c r="C8" s="39">
        <v>200</v>
      </c>
      <c r="D8" s="25">
        <f t="shared" si="0"/>
        <v>0</v>
      </c>
    </row>
    <row r="9" spans="1:4" ht="14.5" x14ac:dyDescent="0.35">
      <c r="A9" s="10" t="s">
        <v>133</v>
      </c>
      <c r="B9" s="32">
        <v>0</v>
      </c>
      <c r="C9" s="39">
        <v>50</v>
      </c>
      <c r="D9" s="25">
        <f t="shared" si="0"/>
        <v>0</v>
      </c>
    </row>
    <row r="10" spans="1:4" ht="14.5" x14ac:dyDescent="0.35">
      <c r="A10" s="7" t="s">
        <v>130</v>
      </c>
      <c r="B10" s="32">
        <v>0</v>
      </c>
      <c r="C10" s="39">
        <v>100</v>
      </c>
      <c r="D10" s="25">
        <f t="shared" si="0"/>
        <v>0</v>
      </c>
    </row>
    <row r="11" spans="1:4" ht="14.5" x14ac:dyDescent="0.35">
      <c r="A11" s="10" t="s">
        <v>131</v>
      </c>
      <c r="B11" s="32">
        <v>0</v>
      </c>
      <c r="C11" s="39">
        <v>100</v>
      </c>
      <c r="D11" s="25">
        <f t="shared" si="0"/>
        <v>0</v>
      </c>
    </row>
    <row r="12" spans="1:4" ht="14.5" x14ac:dyDescent="0.35">
      <c r="A12" s="10" t="s">
        <v>132</v>
      </c>
      <c r="B12" s="32">
        <v>0</v>
      </c>
      <c r="C12" s="39">
        <v>100</v>
      </c>
      <c r="D12" s="25">
        <f t="shared" si="0"/>
        <v>0</v>
      </c>
    </row>
    <row r="13" spans="1:4" ht="20.149999999999999" customHeight="1" x14ac:dyDescent="0.35">
      <c r="A13" s="33" t="s">
        <v>6</v>
      </c>
      <c r="B13" s="34"/>
      <c r="C13" s="35"/>
      <c r="D13" s="11">
        <f>SUM(D3:D12)</f>
        <v>0</v>
      </c>
    </row>
  </sheetData>
  <sheetProtection algorithmName="SHA-512" hashValue="Mi0n6sATRvfk+4Bs+mWvmNeRaTQTAk2167mvnTf7Beirhxo3nMKY51UkHUjoTR52khPdvGl0S91K7BwHgEzzkA==" saltValue="QqWPKjIApPsPnqK1lVHB2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D319-A5BD-4CED-94C3-0B761B1979E9}">
  <dimension ref="A1:K38"/>
  <sheetViews>
    <sheetView workbookViewId="0">
      <selection activeCell="B10" sqref="B10"/>
    </sheetView>
  </sheetViews>
  <sheetFormatPr defaultRowHeight="14.5" x14ac:dyDescent="0.35"/>
  <cols>
    <col min="1" max="1" width="78.54296875" customWidth="1"/>
    <col min="2" max="2" width="23.26953125" customWidth="1"/>
    <col min="4" max="4" width="25.81640625" customWidth="1"/>
    <col min="11" max="11" width="13.81640625" bestFit="1" customWidth="1"/>
  </cols>
  <sheetData>
    <row r="1" spans="1:4" ht="23.5" x14ac:dyDescent="0.35">
      <c r="A1" s="66" t="s">
        <v>100</v>
      </c>
      <c r="B1" s="67"/>
      <c r="C1" s="67"/>
      <c r="D1" s="67"/>
    </row>
    <row r="2" spans="1:4" ht="18.5" x14ac:dyDescent="0.35">
      <c r="A2" s="68"/>
      <c r="B2" s="69"/>
      <c r="C2" s="69"/>
      <c r="D2" s="69"/>
    </row>
    <row r="3" spans="1:4" ht="18.5" x14ac:dyDescent="0.35">
      <c r="A3" s="70" t="s">
        <v>101</v>
      </c>
      <c r="B3" s="71"/>
      <c r="C3" s="71"/>
      <c r="D3" s="72"/>
    </row>
    <row r="4" spans="1:4" ht="29" x14ac:dyDescent="0.35">
      <c r="A4" s="16" t="s">
        <v>38</v>
      </c>
      <c r="B4" s="17" t="s">
        <v>2</v>
      </c>
      <c r="C4" s="17" t="s">
        <v>39</v>
      </c>
      <c r="D4" s="18" t="s">
        <v>46</v>
      </c>
    </row>
    <row r="5" spans="1:4" x14ac:dyDescent="0.35">
      <c r="A5" s="12" t="s">
        <v>40</v>
      </c>
      <c r="B5" s="15">
        <f>'Centrale voorzieningen'!E29</f>
        <v>0</v>
      </c>
      <c r="C5" s="14">
        <v>3</v>
      </c>
      <c r="D5" s="26">
        <f>B5*C5</f>
        <v>0</v>
      </c>
    </row>
    <row r="6" spans="1:4" x14ac:dyDescent="0.35">
      <c r="A6" s="13" t="s">
        <v>41</v>
      </c>
      <c r="B6" s="15">
        <f>Werkplekvoorzieningen!E27</f>
        <v>0</v>
      </c>
      <c r="C6" s="14">
        <v>3</v>
      </c>
      <c r="D6" s="26">
        <f t="shared" ref="D6:D13" si="0">B6*C6</f>
        <v>0</v>
      </c>
    </row>
    <row r="7" spans="1:4" x14ac:dyDescent="0.35">
      <c r="A7" s="13" t="s">
        <v>42</v>
      </c>
      <c r="B7" s="15">
        <f>Applicatiebeheer!E28</f>
        <v>0</v>
      </c>
      <c r="C7" s="14">
        <v>3</v>
      </c>
      <c r="D7" s="26">
        <f t="shared" si="0"/>
        <v>0</v>
      </c>
    </row>
    <row r="8" spans="1:4" x14ac:dyDescent="0.35">
      <c r="A8" s="12" t="s">
        <v>43</v>
      </c>
      <c r="B8" s="15">
        <f>'Identity Management'!E27</f>
        <v>0</v>
      </c>
      <c r="C8" s="14">
        <v>3</v>
      </c>
      <c r="D8" s="26">
        <f t="shared" si="0"/>
        <v>0</v>
      </c>
    </row>
    <row r="9" spans="1:4" x14ac:dyDescent="0.35">
      <c r="A9" s="13" t="s">
        <v>44</v>
      </c>
      <c r="B9" s="15">
        <f>'ODH cloud basisvoorzieningen'!E38</f>
        <v>0</v>
      </c>
      <c r="C9" s="14">
        <v>3</v>
      </c>
      <c r="D9" s="26">
        <f t="shared" si="0"/>
        <v>0</v>
      </c>
    </row>
    <row r="10" spans="1:4" x14ac:dyDescent="0.35">
      <c r="A10" s="13" t="s">
        <v>45</v>
      </c>
      <c r="B10" s="15">
        <f>'ODH cloud workloads'!E34</f>
        <v>0</v>
      </c>
      <c r="C10" s="14">
        <v>3</v>
      </c>
      <c r="D10" s="26">
        <f t="shared" si="0"/>
        <v>0</v>
      </c>
    </row>
    <row r="11" spans="1:4" x14ac:dyDescent="0.35">
      <c r="A11" s="12" t="s">
        <v>50</v>
      </c>
      <c r="B11" s="15">
        <f>'IT Service Management'!E30</f>
        <v>0</v>
      </c>
      <c r="C11" s="14">
        <v>3</v>
      </c>
      <c r="D11" s="26">
        <f t="shared" si="0"/>
        <v>0</v>
      </c>
    </row>
    <row r="12" spans="1:4" x14ac:dyDescent="0.35">
      <c r="A12" s="13" t="s">
        <v>121</v>
      </c>
      <c r="B12" s="15">
        <f>Informatiebeveiliging!E25</f>
        <v>0</v>
      </c>
      <c r="C12" s="14">
        <v>3</v>
      </c>
      <c r="D12" s="26">
        <f t="shared" si="0"/>
        <v>0</v>
      </c>
    </row>
    <row r="13" spans="1:4" x14ac:dyDescent="0.35">
      <c r="A13" s="13" t="s">
        <v>122</v>
      </c>
      <c r="B13" s="15">
        <f>'Regie en innovatie'!E24</f>
        <v>0</v>
      </c>
      <c r="C13" s="14">
        <v>3</v>
      </c>
      <c r="D13" s="26">
        <f t="shared" si="0"/>
        <v>0</v>
      </c>
    </row>
    <row r="14" spans="1:4" x14ac:dyDescent="0.35">
      <c r="A14" s="59" t="s">
        <v>106</v>
      </c>
      <c r="B14" s="60"/>
      <c r="C14" s="60"/>
      <c r="D14" s="27">
        <f>SUM(D5:D13)</f>
        <v>0</v>
      </c>
    </row>
    <row r="15" spans="1:4" x14ac:dyDescent="0.35">
      <c r="A15" s="21"/>
      <c r="B15" s="22"/>
      <c r="C15" s="22"/>
      <c r="D15" s="23"/>
    </row>
    <row r="16" spans="1:4" x14ac:dyDescent="0.35">
      <c r="A16" s="21"/>
      <c r="B16" s="22"/>
      <c r="C16" s="22"/>
      <c r="D16" s="23"/>
    </row>
    <row r="17" spans="1:4" ht="18.5" x14ac:dyDescent="0.35">
      <c r="A17" s="64" t="s">
        <v>47</v>
      </c>
      <c r="B17" s="65"/>
      <c r="C17" s="65"/>
      <c r="D17" s="65"/>
    </row>
    <row r="18" spans="1:4" x14ac:dyDescent="0.35">
      <c r="A18" s="19" t="s">
        <v>47</v>
      </c>
      <c r="B18" s="53"/>
      <c r="C18" s="54"/>
      <c r="D18" s="24" t="s">
        <v>48</v>
      </c>
    </row>
    <row r="19" spans="1:4" x14ac:dyDescent="0.35">
      <c r="A19" s="41"/>
      <c r="B19" s="55"/>
      <c r="C19" s="54"/>
      <c r="D19" s="43">
        <v>0</v>
      </c>
    </row>
    <row r="20" spans="1:4" x14ac:dyDescent="0.35">
      <c r="A20" s="41"/>
      <c r="B20" s="55"/>
      <c r="C20" s="54"/>
      <c r="D20" s="43">
        <v>0</v>
      </c>
    </row>
    <row r="21" spans="1:4" x14ac:dyDescent="0.35">
      <c r="A21" s="42"/>
      <c r="B21" s="55"/>
      <c r="C21" s="54"/>
      <c r="D21" s="43">
        <v>0</v>
      </c>
    </row>
    <row r="22" spans="1:4" x14ac:dyDescent="0.35">
      <c r="A22" s="41"/>
      <c r="B22" s="55"/>
      <c r="C22" s="54"/>
      <c r="D22" s="43">
        <v>0</v>
      </c>
    </row>
    <row r="23" spans="1:4" x14ac:dyDescent="0.35">
      <c r="A23" s="41"/>
      <c r="B23" s="55"/>
      <c r="C23" s="54"/>
      <c r="D23" s="43">
        <v>0</v>
      </c>
    </row>
    <row r="24" spans="1:4" x14ac:dyDescent="0.35">
      <c r="A24" s="56" t="s">
        <v>162</v>
      </c>
      <c r="B24" s="57"/>
      <c r="C24" s="58"/>
      <c r="D24" s="27">
        <f>SUM(D19:D23)</f>
        <v>0</v>
      </c>
    </row>
    <row r="27" spans="1:4" ht="18.5" x14ac:dyDescent="0.35">
      <c r="A27" s="64" t="s">
        <v>102</v>
      </c>
      <c r="B27" s="65"/>
      <c r="C27" s="65"/>
      <c r="D27" s="65"/>
    </row>
    <row r="28" spans="1:4" x14ac:dyDescent="0.35">
      <c r="A28" s="61"/>
      <c r="B28" s="62"/>
      <c r="C28" s="63"/>
      <c r="D28" s="24" t="s">
        <v>103</v>
      </c>
    </row>
    <row r="29" spans="1:4" x14ac:dyDescent="0.35">
      <c r="A29" s="59" t="s">
        <v>104</v>
      </c>
      <c r="B29" s="60"/>
      <c r="C29" s="60"/>
      <c r="D29" s="27">
        <f>('IT Service Management'!E59)*3</f>
        <v>0</v>
      </c>
    </row>
    <row r="32" spans="1:4" ht="18.5" x14ac:dyDescent="0.35">
      <c r="A32" s="64" t="s">
        <v>138</v>
      </c>
      <c r="B32" s="65"/>
      <c r="C32" s="65"/>
      <c r="D32" s="65"/>
    </row>
    <row r="33" spans="1:11" x14ac:dyDescent="0.35">
      <c r="A33" s="61"/>
      <c r="B33" s="62"/>
      <c r="C33" s="63"/>
      <c r="D33" s="24" t="s">
        <v>153</v>
      </c>
      <c r="K33" s="49"/>
    </row>
    <row r="34" spans="1:11" x14ac:dyDescent="0.35">
      <c r="A34" s="59" t="s">
        <v>139</v>
      </c>
      <c r="B34" s="60"/>
      <c r="C34" s="60"/>
      <c r="D34" s="27">
        <f>(Uurtarieven!D13)*3</f>
        <v>0</v>
      </c>
      <c r="K34" s="49"/>
    </row>
    <row r="35" spans="1:11" x14ac:dyDescent="0.35">
      <c r="K35" s="49"/>
    </row>
    <row r="36" spans="1:11" x14ac:dyDescent="0.35">
      <c r="K36" s="49"/>
    </row>
    <row r="37" spans="1:11" ht="21" x14ac:dyDescent="0.5">
      <c r="A37" s="50" t="s">
        <v>154</v>
      </c>
      <c r="B37" s="51"/>
      <c r="C37" s="52"/>
      <c r="D37" s="40">
        <f>D14+D24+D29+D34</f>
        <v>0</v>
      </c>
      <c r="K37" s="49"/>
    </row>
    <row r="38" spans="1:11" ht="21" x14ac:dyDescent="0.5">
      <c r="A38" s="50" t="s">
        <v>161</v>
      </c>
      <c r="B38" s="51"/>
      <c r="C38" s="52"/>
      <c r="D38" s="48">
        <f>IF(D37&lt;=995000,30000,IF(D37&gt;=1700001,"Uitgesloten",((D37-1700000)/(995000-1700000))*30000))</f>
        <v>30000</v>
      </c>
    </row>
  </sheetData>
  <sheetProtection algorithmName="SHA-512" hashValue="DLcF0a99TgUKNZG0+ojfs6kvltvr02CaA8hVKw/L/8oB/82KUfZhIbMntRUG8A+CmwH0rgpWyBIhyuMIwgntYQ==" saltValue="eINrPz9F3KUWGl8NZV+xkA==" spinCount="100000" sheet="1" objects="1" scenarios="1"/>
  <mergeCells count="20">
    <mergeCell ref="A1:D1"/>
    <mergeCell ref="A14:C14"/>
    <mergeCell ref="A2:D2"/>
    <mergeCell ref="A3:D3"/>
    <mergeCell ref="A17:D17"/>
    <mergeCell ref="A38:C38"/>
    <mergeCell ref="B18:C18"/>
    <mergeCell ref="B19:C19"/>
    <mergeCell ref="B20:C20"/>
    <mergeCell ref="B21:C21"/>
    <mergeCell ref="B22:C22"/>
    <mergeCell ref="B23:C23"/>
    <mergeCell ref="A24:C24"/>
    <mergeCell ref="A37:C37"/>
    <mergeCell ref="A29:C29"/>
    <mergeCell ref="A28:C28"/>
    <mergeCell ref="A32:D32"/>
    <mergeCell ref="A33:C33"/>
    <mergeCell ref="A34:C34"/>
    <mergeCell ref="A27:D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75FF-A880-4023-8592-C207E483CBD0}">
  <dimension ref="A1:E29"/>
  <sheetViews>
    <sheetView workbookViewId="0">
      <selection activeCell="E22" sqref="E22"/>
    </sheetView>
  </sheetViews>
  <sheetFormatPr defaultRowHeight="20.149999999999999" customHeight="1" x14ac:dyDescent="0.35"/>
  <cols>
    <col min="1" max="1" width="110.453125" customWidth="1"/>
    <col min="2" max="2" width="9" bestFit="1" customWidth="1"/>
    <col min="3" max="3" width="21.81640625" bestFit="1" customWidth="1"/>
    <col min="4" max="4" width="16.7265625" customWidth="1"/>
    <col min="5" max="5" width="20.453125" customWidth="1"/>
  </cols>
  <sheetData>
    <row r="1" spans="1:5" ht="18.5" x14ac:dyDescent="0.35">
      <c r="A1" s="1" t="s">
        <v>51</v>
      </c>
      <c r="B1" s="2"/>
      <c r="C1" s="2"/>
      <c r="D1" s="3"/>
      <c r="E1" s="3"/>
    </row>
    <row r="2" spans="1:5" ht="26" x14ac:dyDescent="0.35">
      <c r="A2" s="20" t="s">
        <v>163</v>
      </c>
      <c r="B2" s="5" t="s">
        <v>0</v>
      </c>
      <c r="C2" s="5" t="s">
        <v>10</v>
      </c>
      <c r="D2" s="6" t="s">
        <v>1</v>
      </c>
      <c r="E2" s="4" t="s">
        <v>2</v>
      </c>
    </row>
    <row r="3" spans="1:5" ht="20.149999999999999" customHeight="1" x14ac:dyDescent="0.35">
      <c r="A3" s="7" t="s">
        <v>3</v>
      </c>
      <c r="B3" s="8">
        <v>1</v>
      </c>
      <c r="C3" s="8" t="s">
        <v>11</v>
      </c>
      <c r="D3" s="32">
        <v>0</v>
      </c>
      <c r="E3" s="25">
        <f>(B3*D3)*12</f>
        <v>0</v>
      </c>
    </row>
    <row r="4" spans="1:5" ht="20.149999999999999" customHeight="1" x14ac:dyDescent="0.35">
      <c r="A4" s="10" t="s">
        <v>157</v>
      </c>
      <c r="B4" s="8">
        <v>1</v>
      </c>
      <c r="C4" s="8" t="s">
        <v>15</v>
      </c>
      <c r="D4" s="32">
        <v>0</v>
      </c>
      <c r="E4" s="25">
        <f t="shared" ref="E4:E8" si="0">(B4*D4)*12</f>
        <v>0</v>
      </c>
    </row>
    <row r="5" spans="1:5" ht="20.149999999999999" customHeight="1" x14ac:dyDescent="0.35">
      <c r="A5" s="10" t="s">
        <v>4</v>
      </c>
      <c r="B5" s="8">
        <v>1</v>
      </c>
      <c r="C5" s="8" t="s">
        <v>16</v>
      </c>
      <c r="D5" s="32">
        <v>0</v>
      </c>
      <c r="E5" s="25">
        <f t="shared" si="0"/>
        <v>0</v>
      </c>
    </row>
    <row r="6" spans="1:5" ht="20.149999999999999" customHeight="1" x14ac:dyDescent="0.35">
      <c r="A6" s="10" t="s">
        <v>5</v>
      </c>
      <c r="B6" s="8">
        <v>1</v>
      </c>
      <c r="C6" s="8" t="s">
        <v>12</v>
      </c>
      <c r="D6" s="32">
        <v>0</v>
      </c>
      <c r="E6" s="25">
        <f t="shared" si="0"/>
        <v>0</v>
      </c>
    </row>
    <row r="7" spans="1:5" ht="20.149999999999999" customHeight="1" x14ac:dyDescent="0.35">
      <c r="A7" s="10" t="s">
        <v>116</v>
      </c>
      <c r="B7" s="8">
        <v>1</v>
      </c>
      <c r="C7" s="8" t="s">
        <v>56</v>
      </c>
      <c r="D7" s="32">
        <v>0</v>
      </c>
      <c r="E7" s="25">
        <f t="shared" ref="E7" si="1">(B7*D7)*12</f>
        <v>0</v>
      </c>
    </row>
    <row r="8" spans="1:5" ht="20.149999999999999" customHeight="1" x14ac:dyDescent="0.35">
      <c r="A8" s="10" t="s">
        <v>117</v>
      </c>
      <c r="B8" s="8">
        <v>1</v>
      </c>
      <c r="C8" s="8" t="s">
        <v>115</v>
      </c>
      <c r="D8" s="32">
        <v>0</v>
      </c>
      <c r="E8" s="25">
        <f t="shared" si="0"/>
        <v>0</v>
      </c>
    </row>
    <row r="9" spans="1:5" ht="20.149999999999999" customHeight="1" x14ac:dyDescent="0.35">
      <c r="A9" s="29" t="s">
        <v>98</v>
      </c>
      <c r="B9" s="30"/>
      <c r="C9" s="30"/>
      <c r="D9" s="32">
        <v>0</v>
      </c>
      <c r="E9" s="25">
        <f t="shared" ref="E9:E12" si="2">(B9*D9)*12</f>
        <v>0</v>
      </c>
    </row>
    <row r="10" spans="1:5" ht="20.149999999999999" customHeight="1" x14ac:dyDescent="0.35">
      <c r="A10" s="29" t="s">
        <v>98</v>
      </c>
      <c r="B10" s="30"/>
      <c r="C10" s="30"/>
      <c r="D10" s="32">
        <v>0</v>
      </c>
      <c r="E10" s="25">
        <f t="shared" si="2"/>
        <v>0</v>
      </c>
    </row>
    <row r="11" spans="1:5" ht="20.149999999999999" customHeight="1" x14ac:dyDescent="0.35">
      <c r="A11" s="29" t="s">
        <v>98</v>
      </c>
      <c r="B11" s="30"/>
      <c r="C11" s="30"/>
      <c r="D11" s="32">
        <v>0</v>
      </c>
      <c r="E11" s="25">
        <f t="shared" si="2"/>
        <v>0</v>
      </c>
    </row>
    <row r="12" spans="1:5" ht="14.5" x14ac:dyDescent="0.35">
      <c r="A12" s="29" t="s">
        <v>98</v>
      </c>
      <c r="B12" s="31"/>
      <c r="C12" s="31"/>
      <c r="D12" s="32">
        <v>0</v>
      </c>
      <c r="E12" s="25">
        <f t="shared" si="2"/>
        <v>0</v>
      </c>
    </row>
    <row r="13" spans="1:5" ht="20.149999999999999" customHeight="1" x14ac:dyDescent="0.35">
      <c r="A13" s="29" t="s">
        <v>98</v>
      </c>
      <c r="B13" s="30"/>
      <c r="C13" s="30"/>
      <c r="D13" s="32">
        <v>0</v>
      </c>
      <c r="E13" s="25">
        <f t="shared" ref="E13:E20" si="3">(B13*D13)*12</f>
        <v>0</v>
      </c>
    </row>
    <row r="14" spans="1:5" ht="20.149999999999999" customHeight="1" x14ac:dyDescent="0.35">
      <c r="A14" s="29" t="s">
        <v>98</v>
      </c>
      <c r="B14" s="30"/>
      <c r="C14" s="30"/>
      <c r="D14" s="32">
        <v>0</v>
      </c>
      <c r="E14" s="25">
        <f t="shared" si="3"/>
        <v>0</v>
      </c>
    </row>
    <row r="15" spans="1:5" ht="20.149999999999999" customHeight="1" x14ac:dyDescent="0.35">
      <c r="A15" s="29" t="s">
        <v>98</v>
      </c>
      <c r="B15" s="30"/>
      <c r="C15" s="30"/>
      <c r="D15" s="32">
        <v>0</v>
      </c>
      <c r="E15" s="25">
        <f t="shared" si="3"/>
        <v>0</v>
      </c>
    </row>
    <row r="16" spans="1:5" ht="14.5" x14ac:dyDescent="0.35">
      <c r="A16" s="29" t="s">
        <v>98</v>
      </c>
      <c r="B16" s="31"/>
      <c r="C16" s="31"/>
      <c r="D16" s="32">
        <v>0</v>
      </c>
      <c r="E16" s="25">
        <f t="shared" si="3"/>
        <v>0</v>
      </c>
    </row>
    <row r="17" spans="1:5" ht="20.149999999999999" customHeight="1" x14ac:dyDescent="0.35">
      <c r="A17" s="29" t="s">
        <v>98</v>
      </c>
      <c r="B17" s="30"/>
      <c r="C17" s="30"/>
      <c r="D17" s="32">
        <v>0</v>
      </c>
      <c r="E17" s="25">
        <f t="shared" si="3"/>
        <v>0</v>
      </c>
    </row>
    <row r="18" spans="1:5" ht="20.149999999999999" customHeight="1" x14ac:dyDescent="0.35">
      <c r="A18" s="29" t="s">
        <v>98</v>
      </c>
      <c r="B18" s="30"/>
      <c r="C18" s="30"/>
      <c r="D18" s="32">
        <v>0</v>
      </c>
      <c r="E18" s="25">
        <f t="shared" si="3"/>
        <v>0</v>
      </c>
    </row>
    <row r="19" spans="1:5" ht="20.149999999999999" customHeight="1" x14ac:dyDescent="0.35">
      <c r="A19" s="29" t="s">
        <v>98</v>
      </c>
      <c r="B19" s="30"/>
      <c r="C19" s="30"/>
      <c r="D19" s="32">
        <v>0</v>
      </c>
      <c r="E19" s="25">
        <f t="shared" si="3"/>
        <v>0</v>
      </c>
    </row>
    <row r="20" spans="1:5" ht="14.5" x14ac:dyDescent="0.35">
      <c r="A20" s="29" t="s">
        <v>98</v>
      </c>
      <c r="B20" s="31"/>
      <c r="C20" s="31"/>
      <c r="D20" s="32">
        <v>0</v>
      </c>
      <c r="E20" s="25">
        <f t="shared" si="3"/>
        <v>0</v>
      </c>
    </row>
    <row r="21" spans="1:5" ht="20.149999999999999" customHeight="1" x14ac:dyDescent="0.35">
      <c r="A21" s="29" t="s">
        <v>98</v>
      </c>
      <c r="B21" s="30"/>
      <c r="C21" s="30"/>
      <c r="D21" s="32">
        <v>0</v>
      </c>
      <c r="E21" s="25">
        <f t="shared" ref="E21:E28" si="4">(B21*D21)*12</f>
        <v>0</v>
      </c>
    </row>
    <row r="22" spans="1:5" ht="20.149999999999999" customHeight="1" x14ac:dyDescent="0.35">
      <c r="A22" s="29" t="s">
        <v>98</v>
      </c>
      <c r="B22" s="30"/>
      <c r="C22" s="30"/>
      <c r="D22" s="32"/>
      <c r="E22" s="25">
        <f t="shared" si="4"/>
        <v>0</v>
      </c>
    </row>
    <row r="23" spans="1:5" ht="20.149999999999999" customHeight="1" x14ac:dyDescent="0.35">
      <c r="A23" s="29" t="s">
        <v>98</v>
      </c>
      <c r="B23" s="30"/>
      <c r="C23" s="30"/>
      <c r="D23" s="32">
        <v>0</v>
      </c>
      <c r="E23" s="25">
        <f t="shared" si="4"/>
        <v>0</v>
      </c>
    </row>
    <row r="24" spans="1:5" ht="20.149999999999999" customHeight="1" x14ac:dyDescent="0.35">
      <c r="A24" s="29" t="s">
        <v>98</v>
      </c>
      <c r="B24" s="30"/>
      <c r="C24" s="30"/>
      <c r="D24" s="32">
        <v>0</v>
      </c>
      <c r="E24" s="25">
        <f t="shared" si="4"/>
        <v>0</v>
      </c>
    </row>
    <row r="25" spans="1:5" ht="20.149999999999999" customHeight="1" x14ac:dyDescent="0.35">
      <c r="A25" s="29" t="s">
        <v>98</v>
      </c>
      <c r="B25" s="30"/>
      <c r="C25" s="30"/>
      <c r="D25" s="32">
        <v>0</v>
      </c>
      <c r="E25" s="25">
        <f t="shared" si="4"/>
        <v>0</v>
      </c>
    </row>
    <row r="26" spans="1:5" ht="20.149999999999999" customHeight="1" x14ac:dyDescent="0.35">
      <c r="A26" s="29" t="s">
        <v>98</v>
      </c>
      <c r="B26" s="30"/>
      <c r="C26" s="30"/>
      <c r="D26" s="32">
        <v>0</v>
      </c>
      <c r="E26" s="25">
        <f t="shared" si="4"/>
        <v>0</v>
      </c>
    </row>
    <row r="27" spans="1:5" ht="14.5" x14ac:dyDescent="0.35">
      <c r="A27" s="29" t="s">
        <v>98</v>
      </c>
      <c r="B27" s="31"/>
      <c r="C27" s="31"/>
      <c r="D27" s="32">
        <v>0</v>
      </c>
      <c r="E27" s="25">
        <f t="shared" si="4"/>
        <v>0</v>
      </c>
    </row>
    <row r="28" spans="1:5" ht="14.5" x14ac:dyDescent="0.35">
      <c r="A28" s="29" t="s">
        <v>98</v>
      </c>
      <c r="B28" s="31"/>
      <c r="C28" s="31"/>
      <c r="D28" s="32">
        <v>0</v>
      </c>
      <c r="E28" s="25">
        <f t="shared" si="4"/>
        <v>0</v>
      </c>
    </row>
    <row r="29" spans="1:5" ht="20.149999999999999" customHeight="1" x14ac:dyDescent="0.35">
      <c r="A29" s="73" t="s">
        <v>6</v>
      </c>
      <c r="B29" s="74"/>
      <c r="C29" s="74"/>
      <c r="D29" s="75"/>
      <c r="E29" s="11">
        <f>SUM(E3:E28)</f>
        <v>0</v>
      </c>
    </row>
  </sheetData>
  <sheetProtection algorithmName="SHA-512" hashValue="oXGEngRlUNeeUE0FcD+dextac0MoLoSgU1PB8okJWynoOU56/GcI7N7hlL9zajg03y3+SE7G3wJiUWA5PeamDg==" saltValue="EJZWduG5+Gb/+3t8f7Imvw==" spinCount="100000" sheet="1" objects="1" scenarios="1"/>
  <mergeCells count="1">
    <mergeCell ref="A29:D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18225-E51B-431A-A8FB-643F168C5F2A}">
  <dimension ref="A1:E27"/>
  <sheetViews>
    <sheetView workbookViewId="0">
      <selection activeCell="C20" sqref="C20"/>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52</v>
      </c>
      <c r="B2" s="5" t="s">
        <v>0</v>
      </c>
      <c r="C2" s="5" t="s">
        <v>10</v>
      </c>
      <c r="D2" s="6" t="s">
        <v>1</v>
      </c>
      <c r="E2" s="4" t="s">
        <v>2</v>
      </c>
    </row>
    <row r="3" spans="1:5" ht="20.149999999999999" customHeight="1" x14ac:dyDescent="0.35">
      <c r="A3" s="7" t="s">
        <v>7</v>
      </c>
      <c r="B3" s="8">
        <v>1</v>
      </c>
      <c r="C3" s="8" t="s">
        <v>11</v>
      </c>
      <c r="D3" s="32">
        <v>0</v>
      </c>
      <c r="E3" s="25">
        <f>(B3*D3)*12</f>
        <v>0</v>
      </c>
    </row>
    <row r="4" spans="1:5" ht="20.149999999999999" customHeight="1" x14ac:dyDescent="0.35">
      <c r="A4" s="7" t="s">
        <v>9</v>
      </c>
      <c r="B4" s="8">
        <v>330</v>
      </c>
      <c r="C4" s="8" t="s">
        <v>14</v>
      </c>
      <c r="D4" s="32">
        <v>0</v>
      </c>
      <c r="E4" s="25">
        <f t="shared" ref="E4:E10" si="0">(B4*D4)*12</f>
        <v>0</v>
      </c>
    </row>
    <row r="5" spans="1:5" ht="20.149999999999999" customHeight="1" x14ac:dyDescent="0.35">
      <c r="A5" s="10" t="s">
        <v>8</v>
      </c>
      <c r="B5" s="8">
        <v>300</v>
      </c>
      <c r="C5" s="8" t="s">
        <v>14</v>
      </c>
      <c r="D5" s="32">
        <v>0</v>
      </c>
      <c r="E5" s="25">
        <f t="shared" si="0"/>
        <v>0</v>
      </c>
    </row>
    <row r="6" spans="1:5" ht="20.149999999999999" customHeight="1" x14ac:dyDescent="0.35">
      <c r="A6" s="10" t="s">
        <v>118</v>
      </c>
      <c r="B6" s="8">
        <v>1</v>
      </c>
      <c r="C6" s="8" t="s">
        <v>110</v>
      </c>
      <c r="D6" s="32">
        <v>0</v>
      </c>
      <c r="E6" s="25">
        <f t="shared" ref="E6" si="1">(B6*D6)*12</f>
        <v>0</v>
      </c>
    </row>
    <row r="7" spans="1:5" ht="20.149999999999999" customHeight="1" x14ac:dyDescent="0.35">
      <c r="A7" s="29" t="s">
        <v>98</v>
      </c>
      <c r="B7" s="30"/>
      <c r="C7" s="30"/>
      <c r="D7" s="32">
        <v>0</v>
      </c>
      <c r="E7" s="25">
        <f t="shared" si="0"/>
        <v>0</v>
      </c>
    </row>
    <row r="8" spans="1:5" ht="20.149999999999999" customHeight="1" x14ac:dyDescent="0.35">
      <c r="A8" s="29" t="s">
        <v>98</v>
      </c>
      <c r="B8" s="30"/>
      <c r="C8" s="30"/>
      <c r="D8" s="32">
        <v>0</v>
      </c>
      <c r="E8" s="25">
        <f t="shared" si="0"/>
        <v>0</v>
      </c>
    </row>
    <row r="9" spans="1:5" ht="20.149999999999999" customHeight="1" x14ac:dyDescent="0.35">
      <c r="A9" s="29" t="s">
        <v>98</v>
      </c>
      <c r="B9" s="30"/>
      <c r="C9" s="30"/>
      <c r="D9" s="32">
        <v>0</v>
      </c>
      <c r="E9" s="25">
        <f t="shared" si="0"/>
        <v>0</v>
      </c>
    </row>
    <row r="10" spans="1:5" ht="14.5" x14ac:dyDescent="0.35">
      <c r="A10" s="29" t="s">
        <v>98</v>
      </c>
      <c r="B10" s="30"/>
      <c r="C10" s="31"/>
      <c r="D10" s="32">
        <v>0</v>
      </c>
      <c r="E10" s="25">
        <f t="shared" si="0"/>
        <v>0</v>
      </c>
    </row>
    <row r="11" spans="1:5" ht="20.149999999999999" customHeight="1" x14ac:dyDescent="0.35">
      <c r="A11" s="29" t="s">
        <v>98</v>
      </c>
      <c r="B11" s="30"/>
      <c r="C11" s="30"/>
      <c r="D11" s="32">
        <v>0</v>
      </c>
      <c r="E11" s="25">
        <f t="shared" ref="E11:E18" si="2">(B11*D11)*12</f>
        <v>0</v>
      </c>
    </row>
    <row r="12" spans="1:5" ht="20.149999999999999" customHeight="1" x14ac:dyDescent="0.35">
      <c r="A12" s="29" t="s">
        <v>98</v>
      </c>
      <c r="B12" s="30"/>
      <c r="C12" s="30"/>
      <c r="D12" s="32">
        <v>0</v>
      </c>
      <c r="E12" s="25">
        <f t="shared" si="2"/>
        <v>0</v>
      </c>
    </row>
    <row r="13" spans="1:5" ht="20.149999999999999" customHeight="1" x14ac:dyDescent="0.35">
      <c r="A13" s="29" t="s">
        <v>98</v>
      </c>
      <c r="B13" s="30"/>
      <c r="C13" s="30"/>
      <c r="D13" s="32">
        <v>0</v>
      </c>
      <c r="E13" s="25">
        <f t="shared" si="2"/>
        <v>0</v>
      </c>
    </row>
    <row r="14" spans="1:5" ht="14.5" x14ac:dyDescent="0.35">
      <c r="A14" s="29" t="s">
        <v>98</v>
      </c>
      <c r="B14" s="30"/>
      <c r="C14" s="31"/>
      <c r="D14" s="32">
        <v>0</v>
      </c>
      <c r="E14" s="25">
        <f t="shared" si="2"/>
        <v>0</v>
      </c>
    </row>
    <row r="15" spans="1:5" ht="20.149999999999999" customHeight="1" x14ac:dyDescent="0.35">
      <c r="A15" s="29" t="s">
        <v>98</v>
      </c>
      <c r="B15" s="30"/>
      <c r="C15" s="30"/>
      <c r="D15" s="32">
        <v>0</v>
      </c>
      <c r="E15" s="25">
        <f t="shared" si="2"/>
        <v>0</v>
      </c>
    </row>
    <row r="16" spans="1:5" ht="20.149999999999999" customHeight="1" x14ac:dyDescent="0.35">
      <c r="A16" s="29" t="s">
        <v>98</v>
      </c>
      <c r="B16" s="30"/>
      <c r="C16" s="30"/>
      <c r="D16" s="32"/>
      <c r="E16" s="25">
        <f t="shared" si="2"/>
        <v>0</v>
      </c>
    </row>
    <row r="17" spans="1:5" ht="20.149999999999999" customHeight="1" x14ac:dyDescent="0.35">
      <c r="A17" s="29" t="s">
        <v>98</v>
      </c>
      <c r="B17" s="30"/>
      <c r="C17" s="30"/>
      <c r="D17" s="32">
        <v>0</v>
      </c>
      <c r="E17" s="25">
        <f t="shared" si="2"/>
        <v>0</v>
      </c>
    </row>
    <row r="18" spans="1:5" ht="14.5" x14ac:dyDescent="0.35">
      <c r="A18" s="29" t="s">
        <v>98</v>
      </c>
      <c r="B18" s="30"/>
      <c r="C18" s="31"/>
      <c r="D18" s="32">
        <v>0</v>
      </c>
      <c r="E18" s="25">
        <f t="shared" si="2"/>
        <v>0</v>
      </c>
    </row>
    <row r="19" spans="1:5" ht="20.149999999999999" customHeight="1" x14ac:dyDescent="0.35">
      <c r="A19" s="29" t="s">
        <v>98</v>
      </c>
      <c r="B19" s="30"/>
      <c r="C19" s="30"/>
      <c r="D19" s="32">
        <v>0</v>
      </c>
      <c r="E19" s="25">
        <f t="shared" ref="E19:E26" si="3">(B19*D19)*12</f>
        <v>0</v>
      </c>
    </row>
    <row r="20" spans="1:5" ht="20.149999999999999" customHeight="1" x14ac:dyDescent="0.35">
      <c r="A20" s="29" t="s">
        <v>98</v>
      </c>
      <c r="B20" s="30"/>
      <c r="C20" s="30"/>
      <c r="D20" s="32">
        <v>0</v>
      </c>
      <c r="E20" s="25">
        <f t="shared" si="3"/>
        <v>0</v>
      </c>
    </row>
    <row r="21" spans="1:5" ht="20.149999999999999" customHeight="1" x14ac:dyDescent="0.35">
      <c r="A21" s="29" t="s">
        <v>98</v>
      </c>
      <c r="B21" s="30"/>
      <c r="C21" s="30"/>
      <c r="D21" s="32">
        <v>0</v>
      </c>
      <c r="E21" s="25">
        <f t="shared" si="3"/>
        <v>0</v>
      </c>
    </row>
    <row r="22" spans="1:5" ht="14.5" x14ac:dyDescent="0.35">
      <c r="A22" s="29" t="s">
        <v>98</v>
      </c>
      <c r="B22" s="30"/>
      <c r="C22" s="31"/>
      <c r="D22" s="32">
        <v>0</v>
      </c>
      <c r="E22" s="25">
        <f t="shared" si="3"/>
        <v>0</v>
      </c>
    </row>
    <row r="23" spans="1:5" ht="20.149999999999999" customHeight="1" x14ac:dyDescent="0.35">
      <c r="A23" s="29" t="s">
        <v>98</v>
      </c>
      <c r="B23" s="30"/>
      <c r="C23" s="30"/>
      <c r="D23" s="32">
        <v>0</v>
      </c>
      <c r="E23" s="25">
        <f t="shared" si="3"/>
        <v>0</v>
      </c>
    </row>
    <row r="24" spans="1:5" ht="20.149999999999999" customHeight="1" x14ac:dyDescent="0.35">
      <c r="A24" s="29" t="s">
        <v>98</v>
      </c>
      <c r="B24" s="30"/>
      <c r="C24" s="30"/>
      <c r="D24" s="32">
        <v>0</v>
      </c>
      <c r="E24" s="25">
        <f t="shared" si="3"/>
        <v>0</v>
      </c>
    </row>
    <row r="25" spans="1:5" ht="20.149999999999999" customHeight="1" x14ac:dyDescent="0.35">
      <c r="A25" s="29" t="s">
        <v>98</v>
      </c>
      <c r="B25" s="30"/>
      <c r="C25" s="30"/>
      <c r="D25" s="32">
        <v>0</v>
      </c>
      <c r="E25" s="25">
        <f t="shared" si="3"/>
        <v>0</v>
      </c>
    </row>
    <row r="26" spans="1:5" ht="14.5" x14ac:dyDescent="0.35">
      <c r="A26" s="29" t="s">
        <v>98</v>
      </c>
      <c r="B26" s="30"/>
      <c r="C26" s="31"/>
      <c r="D26" s="32">
        <v>0</v>
      </c>
      <c r="E26" s="25">
        <f t="shared" si="3"/>
        <v>0</v>
      </c>
    </row>
    <row r="27" spans="1:5" ht="20.149999999999999" customHeight="1" x14ac:dyDescent="0.35">
      <c r="A27" s="73" t="s">
        <v>6</v>
      </c>
      <c r="B27" s="74"/>
      <c r="C27" s="74"/>
      <c r="D27" s="74"/>
      <c r="E27" s="11">
        <f>SUM(E3:E26)</f>
        <v>0</v>
      </c>
    </row>
  </sheetData>
  <sheetProtection algorithmName="SHA-512" hashValue="MbAQjLBT3mkRIxbKsPEeXSnG9uQ/TLnKLivNPq2ID+65hJbmPVffD70YYEvIjMAYpHWCQhv+8ObhDUTUUdSFQg==" saltValue="Wq3D2BKlyd1PvrvDpDP+4Q==" spinCount="100000" sheet="1" objects="1" scenarios="1"/>
  <mergeCells count="1">
    <mergeCell ref="A27:D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E9C3A-3C13-4F26-B9EA-8EC57C243D26}">
  <dimension ref="A1:E28"/>
  <sheetViews>
    <sheetView workbookViewId="0">
      <selection activeCell="D17" sqref="D17"/>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54</v>
      </c>
      <c r="B2" s="5" t="s">
        <v>0</v>
      </c>
      <c r="C2" s="5" t="s">
        <v>10</v>
      </c>
      <c r="D2" s="6" t="s">
        <v>1</v>
      </c>
      <c r="E2" s="4" t="s">
        <v>2</v>
      </c>
    </row>
    <row r="3" spans="1:5" ht="20.149999999999999" customHeight="1" x14ac:dyDescent="0.35">
      <c r="A3" s="7" t="s">
        <v>53</v>
      </c>
      <c r="B3" s="8">
        <v>1</v>
      </c>
      <c r="C3" s="8" t="s">
        <v>11</v>
      </c>
      <c r="D3" s="32">
        <v>0</v>
      </c>
      <c r="E3" s="25">
        <f>(B3*D3)*12</f>
        <v>0</v>
      </c>
    </row>
    <row r="4" spans="1:5" ht="20.149999999999999" customHeight="1" x14ac:dyDescent="0.35">
      <c r="A4" s="10" t="s">
        <v>57</v>
      </c>
      <c r="B4" s="8">
        <v>1</v>
      </c>
      <c r="C4" s="8" t="s">
        <v>110</v>
      </c>
      <c r="D4" s="32">
        <v>0</v>
      </c>
      <c r="E4" s="25">
        <f t="shared" ref="E4:E11" si="0">(B4*D4)*12</f>
        <v>0</v>
      </c>
    </row>
    <row r="5" spans="1:5" ht="20.149999999999999" customHeight="1" x14ac:dyDescent="0.35">
      <c r="A5" s="10" t="s">
        <v>17</v>
      </c>
      <c r="B5" s="8">
        <v>1</v>
      </c>
      <c r="C5" s="8" t="s">
        <v>110</v>
      </c>
      <c r="D5" s="32">
        <v>0</v>
      </c>
      <c r="E5" s="25">
        <f t="shared" si="0"/>
        <v>0</v>
      </c>
    </row>
    <row r="6" spans="1:5" ht="20.149999999999999" customHeight="1" x14ac:dyDescent="0.35">
      <c r="A6" s="10" t="s">
        <v>18</v>
      </c>
      <c r="B6" s="8">
        <v>1</v>
      </c>
      <c r="C6" s="8" t="s">
        <v>110</v>
      </c>
      <c r="D6" s="32">
        <v>0</v>
      </c>
      <c r="E6" s="25">
        <f t="shared" si="0"/>
        <v>0</v>
      </c>
    </row>
    <row r="7" spans="1:5" ht="20.149999999999999" customHeight="1" x14ac:dyDescent="0.35">
      <c r="A7" s="10" t="s">
        <v>13</v>
      </c>
      <c r="B7" s="8">
        <v>1</v>
      </c>
      <c r="C7" s="8" t="s">
        <v>110</v>
      </c>
      <c r="D7" s="32">
        <v>0</v>
      </c>
      <c r="E7" s="25">
        <f t="shared" si="0"/>
        <v>0</v>
      </c>
    </row>
    <row r="8" spans="1:5" ht="20.149999999999999" customHeight="1" x14ac:dyDescent="0.35">
      <c r="A8" s="29" t="s">
        <v>98</v>
      </c>
      <c r="B8" s="30"/>
      <c r="C8" s="30"/>
      <c r="D8" s="32">
        <v>0</v>
      </c>
      <c r="E8" s="25">
        <f t="shared" si="0"/>
        <v>0</v>
      </c>
    </row>
    <row r="9" spans="1:5" ht="20.149999999999999" customHeight="1" x14ac:dyDescent="0.35">
      <c r="A9" s="29" t="s">
        <v>98</v>
      </c>
      <c r="B9" s="30"/>
      <c r="C9" s="30"/>
      <c r="D9" s="32">
        <v>0</v>
      </c>
      <c r="E9" s="25">
        <f t="shared" si="0"/>
        <v>0</v>
      </c>
    </row>
    <row r="10" spans="1:5" ht="20.149999999999999" customHeight="1" x14ac:dyDescent="0.35">
      <c r="A10" s="29" t="s">
        <v>98</v>
      </c>
      <c r="B10" s="30"/>
      <c r="C10" s="30"/>
      <c r="D10" s="32">
        <v>0</v>
      </c>
      <c r="E10" s="25">
        <f t="shared" si="0"/>
        <v>0</v>
      </c>
    </row>
    <row r="11" spans="1:5" ht="14.5" x14ac:dyDescent="0.35">
      <c r="A11" s="29" t="s">
        <v>98</v>
      </c>
      <c r="B11" s="31"/>
      <c r="C11" s="31"/>
      <c r="D11" s="32">
        <v>0</v>
      </c>
      <c r="E11" s="25">
        <f t="shared" si="0"/>
        <v>0</v>
      </c>
    </row>
    <row r="12" spans="1:5" ht="20.149999999999999" customHeight="1" x14ac:dyDescent="0.35">
      <c r="A12" s="29" t="s">
        <v>98</v>
      </c>
      <c r="B12" s="30"/>
      <c r="C12" s="30"/>
      <c r="D12" s="32">
        <v>0</v>
      </c>
      <c r="E12" s="25">
        <f t="shared" ref="E12:E19" si="1">(B12*D12)*12</f>
        <v>0</v>
      </c>
    </row>
    <row r="13" spans="1:5" ht="20.149999999999999" customHeight="1" x14ac:dyDescent="0.35">
      <c r="A13" s="29" t="s">
        <v>98</v>
      </c>
      <c r="B13" s="30"/>
      <c r="C13" s="30"/>
      <c r="D13" s="32">
        <v>0</v>
      </c>
      <c r="E13" s="25">
        <f t="shared" si="1"/>
        <v>0</v>
      </c>
    </row>
    <row r="14" spans="1:5" ht="20.149999999999999" customHeight="1" x14ac:dyDescent="0.35">
      <c r="A14" s="29" t="s">
        <v>98</v>
      </c>
      <c r="B14" s="30"/>
      <c r="C14" s="30"/>
      <c r="D14" s="32">
        <v>0</v>
      </c>
      <c r="E14" s="25">
        <f t="shared" si="1"/>
        <v>0</v>
      </c>
    </row>
    <row r="15" spans="1:5" ht="14.5" x14ac:dyDescent="0.35">
      <c r="A15" s="29" t="s">
        <v>98</v>
      </c>
      <c r="B15" s="31"/>
      <c r="C15" s="31"/>
      <c r="D15" s="32">
        <v>0</v>
      </c>
      <c r="E15" s="25">
        <f t="shared" si="1"/>
        <v>0</v>
      </c>
    </row>
    <row r="16" spans="1:5" ht="20.149999999999999" customHeight="1" x14ac:dyDescent="0.35">
      <c r="A16" s="29" t="s">
        <v>98</v>
      </c>
      <c r="B16" s="30"/>
      <c r="C16" s="30"/>
      <c r="D16" s="32">
        <v>0</v>
      </c>
      <c r="E16" s="25">
        <f t="shared" si="1"/>
        <v>0</v>
      </c>
    </row>
    <row r="17" spans="1:5" ht="20.149999999999999" customHeight="1" x14ac:dyDescent="0.35">
      <c r="A17" s="29" t="s">
        <v>98</v>
      </c>
      <c r="B17" s="30"/>
      <c r="C17" s="30"/>
      <c r="D17" s="32"/>
      <c r="E17" s="25">
        <f t="shared" si="1"/>
        <v>0</v>
      </c>
    </row>
    <row r="18" spans="1:5" ht="20.149999999999999" customHeight="1" x14ac:dyDescent="0.35">
      <c r="A18" s="29" t="s">
        <v>98</v>
      </c>
      <c r="B18" s="30"/>
      <c r="C18" s="30"/>
      <c r="D18" s="32">
        <v>0</v>
      </c>
      <c r="E18" s="25">
        <f t="shared" si="1"/>
        <v>0</v>
      </c>
    </row>
    <row r="19" spans="1:5" ht="14.5" x14ac:dyDescent="0.35">
      <c r="A19" s="29" t="s">
        <v>98</v>
      </c>
      <c r="B19" s="31"/>
      <c r="C19" s="31"/>
      <c r="D19" s="32">
        <v>0</v>
      </c>
      <c r="E19" s="25">
        <f t="shared" si="1"/>
        <v>0</v>
      </c>
    </row>
    <row r="20" spans="1:5" ht="20.149999999999999" customHeight="1" x14ac:dyDescent="0.35">
      <c r="A20" s="29" t="s">
        <v>98</v>
      </c>
      <c r="B20" s="30"/>
      <c r="C20" s="30"/>
      <c r="D20" s="32">
        <v>0</v>
      </c>
      <c r="E20" s="25">
        <f t="shared" ref="E20:E27" si="2">(B20*D20)*12</f>
        <v>0</v>
      </c>
    </row>
    <row r="21" spans="1:5" ht="20.149999999999999" customHeight="1" x14ac:dyDescent="0.35">
      <c r="A21" s="29" t="s">
        <v>98</v>
      </c>
      <c r="B21" s="30"/>
      <c r="C21" s="30"/>
      <c r="D21" s="32">
        <v>0</v>
      </c>
      <c r="E21" s="25">
        <f t="shared" si="2"/>
        <v>0</v>
      </c>
    </row>
    <row r="22" spans="1:5" ht="20.149999999999999" customHeight="1" x14ac:dyDescent="0.35">
      <c r="A22" s="29" t="s">
        <v>98</v>
      </c>
      <c r="B22" s="30"/>
      <c r="C22" s="30"/>
      <c r="D22" s="32">
        <v>0</v>
      </c>
      <c r="E22" s="25">
        <f t="shared" si="2"/>
        <v>0</v>
      </c>
    </row>
    <row r="23" spans="1:5" ht="14.5" x14ac:dyDescent="0.35">
      <c r="A23" s="29" t="s">
        <v>98</v>
      </c>
      <c r="B23" s="31"/>
      <c r="C23" s="31"/>
      <c r="D23" s="32">
        <v>0</v>
      </c>
      <c r="E23" s="25">
        <f t="shared" si="2"/>
        <v>0</v>
      </c>
    </row>
    <row r="24" spans="1:5" ht="20.149999999999999" customHeight="1" x14ac:dyDescent="0.35">
      <c r="A24" s="29" t="s">
        <v>98</v>
      </c>
      <c r="B24" s="30"/>
      <c r="C24" s="30"/>
      <c r="D24" s="32">
        <v>0</v>
      </c>
      <c r="E24" s="25">
        <f t="shared" si="2"/>
        <v>0</v>
      </c>
    </row>
    <row r="25" spans="1:5" ht="20.149999999999999" customHeight="1" x14ac:dyDescent="0.35">
      <c r="A25" s="29" t="s">
        <v>98</v>
      </c>
      <c r="B25" s="30"/>
      <c r="C25" s="30"/>
      <c r="D25" s="32">
        <v>0</v>
      </c>
      <c r="E25" s="25">
        <f t="shared" si="2"/>
        <v>0</v>
      </c>
    </row>
    <row r="26" spans="1:5" ht="20.149999999999999" customHeight="1" x14ac:dyDescent="0.35">
      <c r="A26" s="29" t="s">
        <v>98</v>
      </c>
      <c r="B26" s="30"/>
      <c r="C26" s="30"/>
      <c r="D26" s="32">
        <v>0</v>
      </c>
      <c r="E26" s="25">
        <f t="shared" si="2"/>
        <v>0</v>
      </c>
    </row>
    <row r="27" spans="1:5" ht="14.5" x14ac:dyDescent="0.35">
      <c r="A27" s="29" t="s">
        <v>98</v>
      </c>
      <c r="B27" s="31"/>
      <c r="C27" s="31"/>
      <c r="D27" s="32">
        <v>0</v>
      </c>
      <c r="E27" s="25">
        <f t="shared" si="2"/>
        <v>0</v>
      </c>
    </row>
    <row r="28" spans="1:5" ht="20.149999999999999" customHeight="1" x14ac:dyDescent="0.35">
      <c r="A28" s="73" t="s">
        <v>6</v>
      </c>
      <c r="B28" s="74"/>
      <c r="C28" s="74"/>
      <c r="D28" s="75"/>
      <c r="E28" s="11">
        <f>SUM(E3:E27)</f>
        <v>0</v>
      </c>
    </row>
  </sheetData>
  <sheetProtection algorithmName="SHA-512" hashValue="dZV3bSwF9HUaAA51l4LT9uGeqBe1CSAFLzV4hQHbQOydIjuZh1B5yK5xr7FHR4DwXPp7S88EQ9OHKR2a66GyjQ==" saltValue="BwBo6bVrcMFz4XkxwW/pqw==" spinCount="100000" sheet="1" objects="1" scenarios="1"/>
  <mergeCells count="1">
    <mergeCell ref="A28:D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2007-4F8C-423A-8BCD-A89E8EBC8455}">
  <dimension ref="A1:E27"/>
  <sheetViews>
    <sheetView workbookViewId="0">
      <selection activeCell="E27" sqref="E27"/>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26</v>
      </c>
      <c r="B2" s="5" t="s">
        <v>0</v>
      </c>
      <c r="C2" s="5" t="s">
        <v>10</v>
      </c>
      <c r="D2" s="6" t="s">
        <v>1</v>
      </c>
      <c r="E2" s="4" t="s">
        <v>2</v>
      </c>
    </row>
    <row r="3" spans="1:5" ht="20.149999999999999" customHeight="1" x14ac:dyDescent="0.35">
      <c r="A3" s="7" t="s">
        <v>19</v>
      </c>
      <c r="B3" s="8">
        <v>1</v>
      </c>
      <c r="C3" s="8" t="s">
        <v>11</v>
      </c>
      <c r="D3" s="32">
        <v>0</v>
      </c>
      <c r="E3" s="25">
        <f>(B3*D3)*12</f>
        <v>0</v>
      </c>
    </row>
    <row r="4" spans="1:5" ht="20.149999999999999" customHeight="1" x14ac:dyDescent="0.35">
      <c r="A4" s="10" t="s">
        <v>22</v>
      </c>
      <c r="B4" s="8">
        <v>1</v>
      </c>
      <c r="C4" s="8" t="s">
        <v>23</v>
      </c>
      <c r="D4" s="32">
        <v>0</v>
      </c>
      <c r="E4" s="25">
        <f t="shared" ref="E4:E10" si="0">(B4*D4)*12</f>
        <v>0</v>
      </c>
    </row>
    <row r="5" spans="1:5" ht="20.149999999999999" customHeight="1" x14ac:dyDescent="0.35">
      <c r="A5" s="10" t="s">
        <v>21</v>
      </c>
      <c r="B5" s="8">
        <v>1</v>
      </c>
      <c r="C5" s="8" t="s">
        <v>24</v>
      </c>
      <c r="D5" s="32">
        <v>0</v>
      </c>
      <c r="E5" s="25">
        <f t="shared" si="0"/>
        <v>0</v>
      </c>
    </row>
    <row r="6" spans="1:5" ht="20.149999999999999" customHeight="1" x14ac:dyDescent="0.35">
      <c r="A6" s="10" t="s">
        <v>20</v>
      </c>
      <c r="B6" s="8">
        <v>1</v>
      </c>
      <c r="C6" s="8" t="s">
        <v>25</v>
      </c>
      <c r="D6" s="32">
        <v>0</v>
      </c>
      <c r="E6" s="25">
        <f t="shared" si="0"/>
        <v>0</v>
      </c>
    </row>
    <row r="7" spans="1:5" ht="20.149999999999999" customHeight="1" x14ac:dyDescent="0.35">
      <c r="A7" s="29" t="s">
        <v>98</v>
      </c>
      <c r="B7" s="30"/>
      <c r="C7" s="30"/>
      <c r="D7" s="32">
        <v>0</v>
      </c>
      <c r="E7" s="25">
        <f t="shared" si="0"/>
        <v>0</v>
      </c>
    </row>
    <row r="8" spans="1:5" ht="20.149999999999999" customHeight="1" x14ac:dyDescent="0.35">
      <c r="A8" s="29" t="s">
        <v>98</v>
      </c>
      <c r="B8" s="30"/>
      <c r="C8" s="30"/>
      <c r="D8" s="32">
        <v>0</v>
      </c>
      <c r="E8" s="25">
        <f t="shared" si="0"/>
        <v>0</v>
      </c>
    </row>
    <row r="9" spans="1:5" ht="20.149999999999999" customHeight="1" x14ac:dyDescent="0.35">
      <c r="A9" s="29" t="s">
        <v>98</v>
      </c>
      <c r="B9" s="30"/>
      <c r="C9" s="30"/>
      <c r="D9" s="32">
        <v>0</v>
      </c>
      <c r="E9" s="25">
        <f t="shared" si="0"/>
        <v>0</v>
      </c>
    </row>
    <row r="10" spans="1:5" ht="14.5" x14ac:dyDescent="0.35">
      <c r="A10" s="29" t="s">
        <v>98</v>
      </c>
      <c r="B10" s="30"/>
      <c r="C10" s="31"/>
      <c r="D10" s="32"/>
      <c r="E10" s="25">
        <f t="shared" si="0"/>
        <v>0</v>
      </c>
    </row>
    <row r="11" spans="1:5" ht="20.149999999999999" customHeight="1" x14ac:dyDescent="0.35">
      <c r="A11" s="29" t="s">
        <v>98</v>
      </c>
      <c r="B11" s="30"/>
      <c r="C11" s="30"/>
      <c r="D11" s="32">
        <v>0</v>
      </c>
      <c r="E11" s="25">
        <f t="shared" ref="E11:E18" si="1">(B11*D11)*12</f>
        <v>0</v>
      </c>
    </row>
    <row r="12" spans="1:5" ht="20.149999999999999" customHeight="1" x14ac:dyDescent="0.35">
      <c r="A12" s="29" t="s">
        <v>98</v>
      </c>
      <c r="B12" s="30"/>
      <c r="C12" s="30"/>
      <c r="D12" s="32">
        <v>0</v>
      </c>
      <c r="E12" s="25">
        <f t="shared" si="1"/>
        <v>0</v>
      </c>
    </row>
    <row r="13" spans="1:5" ht="20.149999999999999" customHeight="1" x14ac:dyDescent="0.35">
      <c r="A13" s="29" t="s">
        <v>98</v>
      </c>
      <c r="B13" s="30"/>
      <c r="C13" s="30"/>
      <c r="D13" s="32">
        <v>0</v>
      </c>
      <c r="E13" s="25">
        <f t="shared" si="1"/>
        <v>0</v>
      </c>
    </row>
    <row r="14" spans="1:5" ht="14.5" x14ac:dyDescent="0.35">
      <c r="A14" s="29" t="s">
        <v>98</v>
      </c>
      <c r="B14" s="30"/>
      <c r="C14" s="31"/>
      <c r="D14" s="32">
        <v>0</v>
      </c>
      <c r="E14" s="25">
        <f t="shared" si="1"/>
        <v>0</v>
      </c>
    </row>
    <row r="15" spans="1:5" ht="20.149999999999999" customHeight="1" x14ac:dyDescent="0.35">
      <c r="A15" s="29" t="s">
        <v>98</v>
      </c>
      <c r="B15" s="30"/>
      <c r="C15" s="30"/>
      <c r="D15" s="32">
        <v>0</v>
      </c>
      <c r="E15" s="25">
        <f t="shared" si="1"/>
        <v>0</v>
      </c>
    </row>
    <row r="16" spans="1:5" ht="20.149999999999999" customHeight="1" x14ac:dyDescent="0.35">
      <c r="A16" s="29" t="s">
        <v>98</v>
      </c>
      <c r="B16" s="30"/>
      <c r="C16" s="30"/>
      <c r="D16" s="32">
        <v>0</v>
      </c>
      <c r="E16" s="25">
        <f t="shared" si="1"/>
        <v>0</v>
      </c>
    </row>
    <row r="17" spans="1:5" ht="20.149999999999999" customHeight="1" x14ac:dyDescent="0.35">
      <c r="A17" s="29" t="s">
        <v>98</v>
      </c>
      <c r="B17" s="30"/>
      <c r="C17" s="30"/>
      <c r="D17" s="32">
        <v>0</v>
      </c>
      <c r="E17" s="25">
        <f t="shared" si="1"/>
        <v>0</v>
      </c>
    </row>
    <row r="18" spans="1:5" ht="14.5" x14ac:dyDescent="0.35">
      <c r="A18" s="29" t="s">
        <v>98</v>
      </c>
      <c r="B18" s="30"/>
      <c r="C18" s="31"/>
      <c r="D18" s="32">
        <v>0</v>
      </c>
      <c r="E18" s="25">
        <f t="shared" si="1"/>
        <v>0</v>
      </c>
    </row>
    <row r="19" spans="1:5" ht="20.149999999999999" customHeight="1" x14ac:dyDescent="0.35">
      <c r="A19" s="29" t="s">
        <v>98</v>
      </c>
      <c r="B19" s="30"/>
      <c r="C19" s="30"/>
      <c r="D19" s="32">
        <v>0</v>
      </c>
      <c r="E19" s="25">
        <f t="shared" ref="E19:E26" si="2">(B19*D19)*12</f>
        <v>0</v>
      </c>
    </row>
    <row r="20" spans="1:5" ht="20.149999999999999" customHeight="1" x14ac:dyDescent="0.35">
      <c r="A20" s="29" t="s">
        <v>98</v>
      </c>
      <c r="B20" s="30"/>
      <c r="C20" s="30"/>
      <c r="D20" s="32">
        <v>0</v>
      </c>
      <c r="E20" s="25">
        <f t="shared" si="2"/>
        <v>0</v>
      </c>
    </row>
    <row r="21" spans="1:5" ht="20.149999999999999" customHeight="1" x14ac:dyDescent="0.35">
      <c r="A21" s="29" t="s">
        <v>98</v>
      </c>
      <c r="B21" s="30"/>
      <c r="C21" s="30"/>
      <c r="D21" s="32">
        <v>0</v>
      </c>
      <c r="E21" s="25">
        <f t="shared" si="2"/>
        <v>0</v>
      </c>
    </row>
    <row r="22" spans="1:5" ht="14.5" x14ac:dyDescent="0.35">
      <c r="A22" s="29" t="s">
        <v>98</v>
      </c>
      <c r="B22" s="30"/>
      <c r="C22" s="31"/>
      <c r="D22" s="32">
        <v>0</v>
      </c>
      <c r="E22" s="25">
        <f t="shared" si="2"/>
        <v>0</v>
      </c>
    </row>
    <row r="23" spans="1:5" ht="20.149999999999999" customHeight="1" x14ac:dyDescent="0.35">
      <c r="A23" s="29" t="s">
        <v>98</v>
      </c>
      <c r="B23" s="30"/>
      <c r="C23" s="30"/>
      <c r="D23" s="32">
        <v>0</v>
      </c>
      <c r="E23" s="25">
        <f t="shared" si="2"/>
        <v>0</v>
      </c>
    </row>
    <row r="24" spans="1:5" ht="20.149999999999999" customHeight="1" x14ac:dyDescent="0.35">
      <c r="A24" s="29" t="s">
        <v>98</v>
      </c>
      <c r="B24" s="30"/>
      <c r="C24" s="30"/>
      <c r="D24" s="32">
        <v>0</v>
      </c>
      <c r="E24" s="25">
        <f t="shared" si="2"/>
        <v>0</v>
      </c>
    </row>
    <row r="25" spans="1:5" ht="20.149999999999999" customHeight="1" x14ac:dyDescent="0.35">
      <c r="A25" s="29" t="s">
        <v>98</v>
      </c>
      <c r="B25" s="30"/>
      <c r="C25" s="30"/>
      <c r="D25" s="32">
        <v>0</v>
      </c>
      <c r="E25" s="25">
        <f t="shared" si="2"/>
        <v>0</v>
      </c>
    </row>
    <row r="26" spans="1:5" ht="14.5" x14ac:dyDescent="0.35">
      <c r="A26" s="29" t="s">
        <v>98</v>
      </c>
      <c r="B26" s="30"/>
      <c r="C26" s="31"/>
      <c r="D26" s="32">
        <v>0</v>
      </c>
      <c r="E26" s="25">
        <f t="shared" si="2"/>
        <v>0</v>
      </c>
    </row>
    <row r="27" spans="1:5" ht="20.149999999999999" customHeight="1" x14ac:dyDescent="0.35">
      <c r="A27" s="73" t="s">
        <v>6</v>
      </c>
      <c r="B27" s="74"/>
      <c r="C27" s="74"/>
      <c r="D27" s="74"/>
      <c r="E27" s="11">
        <f>SUM(E3:E26)</f>
        <v>0</v>
      </c>
    </row>
  </sheetData>
  <sheetProtection algorithmName="SHA-512" hashValue="oUY7HLZyGdXY/S0r+YbNuNjuPP0fWoYGDB0b6lyOI4I3AFholGVV2a47XSs8roo0dChwLbxzTdxWoed4z+G29w==" saltValue="5Ojhv+CG/Ri3vxruB3AFBA==" spinCount="100000" sheet="1" objects="1" scenarios="1"/>
  <mergeCells count="1">
    <mergeCell ref="A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332F-3B41-4B32-A685-49BDCB688949}">
  <dimension ref="A1:E38"/>
  <sheetViews>
    <sheetView workbookViewId="0">
      <selection activeCell="B23" sqref="B23"/>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27</v>
      </c>
      <c r="B2" s="5" t="s">
        <v>0</v>
      </c>
      <c r="C2" s="5" t="s">
        <v>10</v>
      </c>
      <c r="D2" s="6" t="s">
        <v>1</v>
      </c>
      <c r="E2" s="4" t="s">
        <v>2</v>
      </c>
    </row>
    <row r="3" spans="1:5" ht="20.149999999999999" customHeight="1" x14ac:dyDescent="0.35">
      <c r="A3" s="7" t="s">
        <v>36</v>
      </c>
      <c r="B3" s="8">
        <v>1</v>
      </c>
      <c r="C3" s="8" t="s">
        <v>11</v>
      </c>
      <c r="D3" s="32">
        <v>0</v>
      </c>
      <c r="E3" s="25">
        <f>(B3*D3)*12</f>
        <v>0</v>
      </c>
    </row>
    <row r="4" spans="1:5" ht="20.149999999999999" customHeight="1" x14ac:dyDescent="0.35">
      <c r="A4" s="7" t="s">
        <v>28</v>
      </c>
      <c r="B4" s="8">
        <v>2</v>
      </c>
      <c r="C4" s="8" t="s">
        <v>29</v>
      </c>
      <c r="D4" s="32">
        <v>0</v>
      </c>
      <c r="E4" s="25">
        <f t="shared" ref="E4:E21" si="0">(B4*D4)*12</f>
        <v>0</v>
      </c>
    </row>
    <row r="5" spans="1:5" ht="20.149999999999999" customHeight="1" x14ac:dyDescent="0.35">
      <c r="A5" s="7" t="s">
        <v>32</v>
      </c>
      <c r="B5" s="8">
        <v>2</v>
      </c>
      <c r="C5" s="8" t="s">
        <v>29</v>
      </c>
      <c r="D5" s="32">
        <v>0</v>
      </c>
      <c r="E5" s="25">
        <f t="shared" si="0"/>
        <v>0</v>
      </c>
    </row>
    <row r="6" spans="1:5" ht="20.149999999999999" customHeight="1" x14ac:dyDescent="0.35">
      <c r="A6" s="7" t="s">
        <v>33</v>
      </c>
      <c r="B6" s="8">
        <v>2</v>
      </c>
      <c r="C6" s="8" t="s">
        <v>29</v>
      </c>
      <c r="D6" s="32">
        <v>0</v>
      </c>
      <c r="E6" s="25">
        <f t="shared" si="0"/>
        <v>0</v>
      </c>
    </row>
    <row r="7" spans="1:5" ht="20.149999999999999" customHeight="1" x14ac:dyDescent="0.35">
      <c r="A7" s="7" t="s">
        <v>34</v>
      </c>
      <c r="B7" s="8">
        <v>2</v>
      </c>
      <c r="C7" s="8" t="s">
        <v>29</v>
      </c>
      <c r="D7" s="32">
        <v>0</v>
      </c>
      <c r="E7" s="25">
        <f t="shared" si="0"/>
        <v>0</v>
      </c>
    </row>
    <row r="8" spans="1:5" ht="20.149999999999999" customHeight="1" x14ac:dyDescent="0.35">
      <c r="A8" s="7" t="s">
        <v>35</v>
      </c>
      <c r="B8" s="8">
        <v>2</v>
      </c>
      <c r="C8" s="8" t="s">
        <v>29</v>
      </c>
      <c r="D8" s="32">
        <v>0</v>
      </c>
      <c r="E8" s="25">
        <f t="shared" si="0"/>
        <v>0</v>
      </c>
    </row>
    <row r="9" spans="1:5" ht="20.149999999999999" customHeight="1" x14ac:dyDescent="0.35">
      <c r="A9" s="7" t="s">
        <v>58</v>
      </c>
      <c r="B9" s="8">
        <v>3</v>
      </c>
      <c r="C9" s="8" t="s">
        <v>29</v>
      </c>
      <c r="D9" s="32">
        <v>0</v>
      </c>
      <c r="E9" s="25">
        <f t="shared" si="0"/>
        <v>0</v>
      </c>
    </row>
    <row r="10" spans="1:5" ht="20.149999999999999" customHeight="1" x14ac:dyDescent="0.35">
      <c r="A10" s="7" t="s">
        <v>59</v>
      </c>
      <c r="B10" s="8">
        <v>5</v>
      </c>
      <c r="C10" s="8" t="s">
        <v>29</v>
      </c>
      <c r="D10" s="32">
        <v>0</v>
      </c>
      <c r="E10" s="25">
        <f t="shared" si="0"/>
        <v>0</v>
      </c>
    </row>
    <row r="11" spans="1:5" ht="20.149999999999999" customHeight="1" x14ac:dyDescent="0.35">
      <c r="A11" s="7" t="s">
        <v>60</v>
      </c>
      <c r="B11" s="8">
        <v>1</v>
      </c>
      <c r="C11" s="8" t="s">
        <v>29</v>
      </c>
      <c r="D11" s="32">
        <v>0</v>
      </c>
      <c r="E11" s="25">
        <f t="shared" si="0"/>
        <v>0</v>
      </c>
    </row>
    <row r="12" spans="1:5" ht="20.149999999999999" customHeight="1" x14ac:dyDescent="0.35">
      <c r="A12" s="7" t="s">
        <v>165</v>
      </c>
      <c r="B12" s="8">
        <v>2</v>
      </c>
      <c r="C12" s="8" t="s">
        <v>29</v>
      </c>
      <c r="D12" s="32">
        <v>0</v>
      </c>
      <c r="E12" s="25">
        <f t="shared" ref="E12" si="1">(B12*D12)*12</f>
        <v>0</v>
      </c>
    </row>
    <row r="13" spans="1:5" ht="20.149999999999999" customHeight="1" x14ac:dyDescent="0.35">
      <c r="A13" s="7" t="s">
        <v>169</v>
      </c>
      <c r="B13" s="8">
        <v>2</v>
      </c>
      <c r="C13" s="8" t="s">
        <v>29</v>
      </c>
      <c r="D13" s="32">
        <v>0</v>
      </c>
      <c r="E13" s="25">
        <f t="shared" ref="E13" si="2">(B13*D13)*12</f>
        <v>0</v>
      </c>
    </row>
    <row r="14" spans="1:5" ht="20.149999999999999" customHeight="1" x14ac:dyDescent="0.35">
      <c r="A14" s="7" t="s">
        <v>166</v>
      </c>
      <c r="B14" s="8">
        <v>32</v>
      </c>
      <c r="C14" s="8" t="s">
        <v>29</v>
      </c>
      <c r="D14" s="32">
        <v>0</v>
      </c>
      <c r="E14" s="25">
        <f t="shared" ref="E14" si="3">(B14*D14)*12</f>
        <v>0</v>
      </c>
    </row>
    <row r="15" spans="1:5" ht="20.149999999999999" customHeight="1" x14ac:dyDescent="0.35">
      <c r="A15" s="7" t="s">
        <v>168</v>
      </c>
      <c r="B15" s="8">
        <v>32</v>
      </c>
      <c r="C15" s="8" t="s">
        <v>29</v>
      </c>
      <c r="D15" s="32">
        <v>0</v>
      </c>
      <c r="E15" s="25">
        <f t="shared" ref="E15" si="4">(B15*D15)*12</f>
        <v>0</v>
      </c>
    </row>
    <row r="16" spans="1:5" ht="20.149999999999999" customHeight="1" x14ac:dyDescent="0.35">
      <c r="A16" s="7" t="s">
        <v>170</v>
      </c>
      <c r="B16" s="8">
        <v>32</v>
      </c>
      <c r="C16" s="8" t="s">
        <v>29</v>
      </c>
      <c r="D16" s="32">
        <v>0</v>
      </c>
      <c r="E16" s="25">
        <f t="shared" ref="E16" si="5">(B16*D16)*12</f>
        <v>0</v>
      </c>
    </row>
    <row r="17" spans="1:5" ht="20.149999999999999" customHeight="1" x14ac:dyDescent="0.35">
      <c r="A17" s="7" t="s">
        <v>37</v>
      </c>
      <c r="B17" s="8">
        <v>1</v>
      </c>
      <c r="C17" s="8" t="s">
        <v>31</v>
      </c>
      <c r="D17" s="32">
        <v>0</v>
      </c>
      <c r="E17" s="25">
        <f t="shared" si="0"/>
        <v>0</v>
      </c>
    </row>
    <row r="18" spans="1:5" ht="20.149999999999999" customHeight="1" x14ac:dyDescent="0.35">
      <c r="A18" s="29" t="s">
        <v>98</v>
      </c>
      <c r="B18" s="30"/>
      <c r="C18" s="30"/>
      <c r="D18" s="32">
        <v>0</v>
      </c>
      <c r="E18" s="25">
        <f t="shared" si="0"/>
        <v>0</v>
      </c>
    </row>
    <row r="19" spans="1:5" ht="20.149999999999999" customHeight="1" x14ac:dyDescent="0.35">
      <c r="A19" s="29" t="s">
        <v>98</v>
      </c>
      <c r="B19" s="30"/>
      <c r="C19" s="30"/>
      <c r="D19" s="32">
        <v>0</v>
      </c>
      <c r="E19" s="25">
        <f t="shared" si="0"/>
        <v>0</v>
      </c>
    </row>
    <row r="20" spans="1:5" ht="20.149999999999999" customHeight="1" x14ac:dyDescent="0.35">
      <c r="A20" s="29" t="s">
        <v>98</v>
      </c>
      <c r="B20" s="30"/>
      <c r="C20" s="30"/>
      <c r="D20" s="32">
        <v>0</v>
      </c>
      <c r="E20" s="25">
        <f t="shared" si="0"/>
        <v>0</v>
      </c>
    </row>
    <row r="21" spans="1:5" ht="14.5" x14ac:dyDescent="0.35">
      <c r="A21" s="29" t="s">
        <v>98</v>
      </c>
      <c r="B21" s="30"/>
      <c r="C21" s="31"/>
      <c r="D21" s="32">
        <v>0</v>
      </c>
      <c r="E21" s="25">
        <f t="shared" si="0"/>
        <v>0</v>
      </c>
    </row>
    <row r="22" spans="1:5" ht="20.149999999999999" customHeight="1" x14ac:dyDescent="0.35">
      <c r="A22" s="29" t="s">
        <v>98</v>
      </c>
      <c r="B22" s="30"/>
      <c r="C22" s="30"/>
      <c r="D22" s="32">
        <v>0</v>
      </c>
      <c r="E22" s="25">
        <f t="shared" ref="E22:E29" si="6">(B22*D22)*12</f>
        <v>0</v>
      </c>
    </row>
    <row r="23" spans="1:5" ht="20.149999999999999" customHeight="1" x14ac:dyDescent="0.35">
      <c r="A23" s="29" t="s">
        <v>164</v>
      </c>
      <c r="B23" s="30"/>
      <c r="C23" s="30"/>
      <c r="D23" s="32"/>
      <c r="E23" s="25">
        <f t="shared" si="6"/>
        <v>0</v>
      </c>
    </row>
    <row r="24" spans="1:5" ht="20.149999999999999" customHeight="1" x14ac:dyDescent="0.35">
      <c r="A24" s="29" t="s">
        <v>98</v>
      </c>
      <c r="B24" s="30"/>
      <c r="C24" s="30"/>
      <c r="D24" s="32">
        <v>0</v>
      </c>
      <c r="E24" s="25">
        <f t="shared" si="6"/>
        <v>0</v>
      </c>
    </row>
    <row r="25" spans="1:5" ht="14.5" x14ac:dyDescent="0.35">
      <c r="A25" s="29" t="s">
        <v>98</v>
      </c>
      <c r="B25" s="30"/>
      <c r="C25" s="31"/>
      <c r="D25" s="32">
        <v>0</v>
      </c>
      <c r="E25" s="25">
        <f t="shared" si="6"/>
        <v>0</v>
      </c>
    </row>
    <row r="26" spans="1:5" ht="20.149999999999999" customHeight="1" x14ac:dyDescent="0.35">
      <c r="A26" s="29" t="s">
        <v>98</v>
      </c>
      <c r="B26" s="30"/>
      <c r="C26" s="30"/>
      <c r="D26" s="32">
        <v>0</v>
      </c>
      <c r="E26" s="25">
        <f t="shared" si="6"/>
        <v>0</v>
      </c>
    </row>
    <row r="27" spans="1:5" ht="20.149999999999999" customHeight="1" x14ac:dyDescent="0.35">
      <c r="A27" s="29" t="s">
        <v>98</v>
      </c>
      <c r="B27" s="30"/>
      <c r="C27" s="30"/>
      <c r="D27" s="32">
        <v>0</v>
      </c>
      <c r="E27" s="25">
        <f t="shared" si="6"/>
        <v>0</v>
      </c>
    </row>
    <row r="28" spans="1:5" ht="20.149999999999999" customHeight="1" x14ac:dyDescent="0.35">
      <c r="A28" s="29" t="s">
        <v>98</v>
      </c>
      <c r="B28" s="30"/>
      <c r="C28" s="30"/>
      <c r="D28" s="32">
        <v>0</v>
      </c>
      <c r="E28" s="25">
        <f t="shared" si="6"/>
        <v>0</v>
      </c>
    </row>
    <row r="29" spans="1:5" ht="14.5" x14ac:dyDescent="0.35">
      <c r="A29" s="29" t="s">
        <v>98</v>
      </c>
      <c r="B29" s="30"/>
      <c r="C29" s="31"/>
      <c r="D29" s="32">
        <v>0</v>
      </c>
      <c r="E29" s="25">
        <f t="shared" si="6"/>
        <v>0</v>
      </c>
    </row>
    <row r="30" spans="1:5" ht="20.149999999999999" customHeight="1" x14ac:dyDescent="0.35">
      <c r="A30" s="29" t="s">
        <v>98</v>
      </c>
      <c r="B30" s="30"/>
      <c r="C30" s="30"/>
      <c r="D30" s="32">
        <v>0</v>
      </c>
      <c r="E30" s="25">
        <f t="shared" ref="E30:E37" si="7">(B30*D30)*12</f>
        <v>0</v>
      </c>
    </row>
    <row r="31" spans="1:5" ht="20.149999999999999" customHeight="1" x14ac:dyDescent="0.35">
      <c r="A31" s="29" t="s">
        <v>98</v>
      </c>
      <c r="B31" s="30"/>
      <c r="C31" s="30"/>
      <c r="D31" s="32">
        <v>0</v>
      </c>
      <c r="E31" s="25">
        <f t="shared" si="7"/>
        <v>0</v>
      </c>
    </row>
    <row r="32" spans="1:5" ht="20.149999999999999" customHeight="1" x14ac:dyDescent="0.35">
      <c r="A32" s="29" t="s">
        <v>98</v>
      </c>
      <c r="B32" s="30"/>
      <c r="C32" s="30"/>
      <c r="D32" s="32">
        <v>0</v>
      </c>
      <c r="E32" s="25">
        <f t="shared" si="7"/>
        <v>0</v>
      </c>
    </row>
    <row r="33" spans="1:5" ht="14.5" x14ac:dyDescent="0.35">
      <c r="A33" s="29" t="s">
        <v>98</v>
      </c>
      <c r="B33" s="30"/>
      <c r="C33" s="31"/>
      <c r="D33" s="32">
        <v>0</v>
      </c>
      <c r="E33" s="25">
        <f t="shared" si="7"/>
        <v>0</v>
      </c>
    </row>
    <row r="34" spans="1:5" ht="20.149999999999999" customHeight="1" x14ac:dyDescent="0.35">
      <c r="A34" s="29" t="s">
        <v>98</v>
      </c>
      <c r="B34" s="30"/>
      <c r="C34" s="30"/>
      <c r="D34" s="32">
        <v>0</v>
      </c>
      <c r="E34" s="25">
        <f t="shared" si="7"/>
        <v>0</v>
      </c>
    </row>
    <row r="35" spans="1:5" ht="20.149999999999999" customHeight="1" x14ac:dyDescent="0.35">
      <c r="A35" s="29" t="s">
        <v>98</v>
      </c>
      <c r="B35" s="30"/>
      <c r="C35" s="30"/>
      <c r="D35" s="32">
        <v>0</v>
      </c>
      <c r="E35" s="25">
        <f t="shared" si="7"/>
        <v>0</v>
      </c>
    </row>
    <row r="36" spans="1:5" ht="20.149999999999999" customHeight="1" x14ac:dyDescent="0.35">
      <c r="A36" s="29" t="s">
        <v>98</v>
      </c>
      <c r="B36" s="30"/>
      <c r="C36" s="30"/>
      <c r="D36" s="32">
        <v>0</v>
      </c>
      <c r="E36" s="25">
        <f t="shared" si="7"/>
        <v>0</v>
      </c>
    </row>
    <row r="37" spans="1:5" ht="14.5" x14ac:dyDescent="0.35">
      <c r="A37" s="29" t="s">
        <v>98</v>
      </c>
      <c r="B37" s="30"/>
      <c r="C37" s="31"/>
      <c r="D37" s="32">
        <v>0</v>
      </c>
      <c r="E37" s="25">
        <f t="shared" si="7"/>
        <v>0</v>
      </c>
    </row>
    <row r="38" spans="1:5" ht="20.149999999999999" customHeight="1" x14ac:dyDescent="0.35">
      <c r="A38" s="73" t="s">
        <v>6</v>
      </c>
      <c r="B38" s="74"/>
      <c r="C38" s="74"/>
      <c r="D38" s="75"/>
      <c r="E38" s="11">
        <f>SUM(E3:E37)</f>
        <v>0</v>
      </c>
    </row>
  </sheetData>
  <sheetProtection algorithmName="SHA-512" hashValue="dXqg+4feVmdYImKBBoj5o+mZ+k5CTVqU2akc8OSh43LgGjoY8WgYCifOeKO0EJggHGgHmEcIr/j5SrokBEMW1w==" saltValue="Kkbqy5LgqwI/bi5tFWhcYw==" spinCount="100000" sheet="1" objects="1" scenarios="1"/>
  <mergeCells count="1">
    <mergeCell ref="A38:D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F204-D678-49BE-88FC-80AF63F4151E}">
  <dimension ref="A1:E34"/>
  <sheetViews>
    <sheetView workbookViewId="0">
      <selection activeCell="A15" sqref="A15"/>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51</v>
      </c>
      <c r="B1" s="2"/>
      <c r="C1" s="2"/>
      <c r="D1" s="3"/>
      <c r="E1" s="3"/>
    </row>
    <row r="2" spans="1:5" ht="26" x14ac:dyDescent="0.35">
      <c r="A2" s="20" t="s">
        <v>49</v>
      </c>
      <c r="B2" s="5" t="s">
        <v>0</v>
      </c>
      <c r="C2" s="5" t="s">
        <v>10</v>
      </c>
      <c r="D2" s="6" t="s">
        <v>1</v>
      </c>
      <c r="E2" s="4" t="s">
        <v>2</v>
      </c>
    </row>
    <row r="3" spans="1:5" ht="20.149999999999999" customHeight="1" x14ac:dyDescent="0.35">
      <c r="A3" s="7" t="s">
        <v>30</v>
      </c>
      <c r="B3" s="8">
        <v>1</v>
      </c>
      <c r="C3" s="8" t="s">
        <v>11</v>
      </c>
      <c r="D3" s="32">
        <v>0</v>
      </c>
      <c r="E3" s="25">
        <f>(B3*D3)*12</f>
        <v>0</v>
      </c>
    </row>
    <row r="4" spans="1:5" ht="20.149999999999999" customHeight="1" x14ac:dyDescent="0.35">
      <c r="A4" s="10" t="s">
        <v>61</v>
      </c>
      <c r="B4" s="8">
        <v>2</v>
      </c>
      <c r="C4" s="8" t="s">
        <v>29</v>
      </c>
      <c r="D4" s="32">
        <v>0</v>
      </c>
      <c r="E4" s="25">
        <f t="shared" ref="E4:E17" si="0">(B4*D4)*12</f>
        <v>0</v>
      </c>
    </row>
    <row r="5" spans="1:5" ht="20.149999999999999" customHeight="1" x14ac:dyDescent="0.35">
      <c r="A5" s="10" t="s">
        <v>63</v>
      </c>
      <c r="B5" s="8">
        <v>1</v>
      </c>
      <c r="C5" s="8" t="s">
        <v>29</v>
      </c>
      <c r="D5" s="32">
        <v>0</v>
      </c>
      <c r="E5" s="25">
        <f t="shared" si="0"/>
        <v>0</v>
      </c>
    </row>
    <row r="6" spans="1:5" ht="20.149999999999999" customHeight="1" x14ac:dyDescent="0.35">
      <c r="A6" s="10" t="s">
        <v>62</v>
      </c>
      <c r="B6" s="8">
        <v>1</v>
      </c>
      <c r="C6" s="8" t="s">
        <v>29</v>
      </c>
      <c r="D6" s="32">
        <v>0</v>
      </c>
      <c r="E6" s="25">
        <f t="shared" si="0"/>
        <v>0</v>
      </c>
    </row>
    <row r="7" spans="1:5" ht="20.149999999999999" customHeight="1" x14ac:dyDescent="0.35">
      <c r="A7" s="10" t="s">
        <v>64</v>
      </c>
      <c r="B7" s="8">
        <v>1</v>
      </c>
      <c r="C7" s="8" t="s">
        <v>29</v>
      </c>
      <c r="D7" s="32">
        <v>0</v>
      </c>
      <c r="E7" s="25">
        <f t="shared" si="0"/>
        <v>0</v>
      </c>
    </row>
    <row r="8" spans="1:5" ht="20.149999999999999" customHeight="1" x14ac:dyDescent="0.35">
      <c r="A8" s="7" t="s">
        <v>65</v>
      </c>
      <c r="B8" s="8">
        <v>1</v>
      </c>
      <c r="C8" s="8" t="s">
        <v>29</v>
      </c>
      <c r="D8" s="32">
        <v>0</v>
      </c>
      <c r="E8" s="25">
        <f t="shared" si="0"/>
        <v>0</v>
      </c>
    </row>
    <row r="9" spans="1:5" ht="20.149999999999999" customHeight="1" x14ac:dyDescent="0.35">
      <c r="A9" s="7" t="s">
        <v>66</v>
      </c>
      <c r="B9" s="8">
        <v>1</v>
      </c>
      <c r="C9" s="8" t="s">
        <v>29</v>
      </c>
      <c r="D9" s="32">
        <v>0</v>
      </c>
      <c r="E9" s="25">
        <f t="shared" si="0"/>
        <v>0</v>
      </c>
    </row>
    <row r="10" spans="1:5" ht="20.149999999999999" customHeight="1" x14ac:dyDescent="0.35">
      <c r="A10" s="7" t="s">
        <v>67</v>
      </c>
      <c r="B10" s="8">
        <v>1</v>
      </c>
      <c r="C10" s="8" t="s">
        <v>29</v>
      </c>
      <c r="D10" s="32">
        <v>0</v>
      </c>
      <c r="E10" s="25">
        <f t="shared" si="0"/>
        <v>0</v>
      </c>
    </row>
    <row r="11" spans="1:5" ht="20.149999999999999" customHeight="1" x14ac:dyDescent="0.35">
      <c r="A11" s="7" t="s">
        <v>68</v>
      </c>
      <c r="B11" s="8">
        <v>2</v>
      </c>
      <c r="C11" s="8" t="s">
        <v>29</v>
      </c>
      <c r="D11" s="32">
        <v>0</v>
      </c>
      <c r="E11" s="25">
        <f t="shared" ref="E11" si="1">(B11*D11)*12</f>
        <v>0</v>
      </c>
    </row>
    <row r="12" spans="1:5" ht="20.149999999999999" customHeight="1" x14ac:dyDescent="0.35">
      <c r="A12" s="7" t="s">
        <v>168</v>
      </c>
      <c r="B12" s="8">
        <v>2</v>
      </c>
      <c r="C12" s="8" t="s">
        <v>29</v>
      </c>
      <c r="D12" s="32">
        <v>0</v>
      </c>
      <c r="E12" s="25">
        <f t="shared" ref="E12" si="2">(B12*D12)*12</f>
        <v>0</v>
      </c>
    </row>
    <row r="13" spans="1:5" ht="20.149999999999999" customHeight="1" x14ac:dyDescent="0.35">
      <c r="A13" s="7" t="s">
        <v>170</v>
      </c>
      <c r="B13" s="8">
        <v>2</v>
      </c>
      <c r="C13" s="8" t="s">
        <v>29</v>
      </c>
      <c r="D13" s="32">
        <v>0</v>
      </c>
      <c r="E13" s="25">
        <f t="shared" si="0"/>
        <v>0</v>
      </c>
    </row>
    <row r="14" spans="1:5" ht="20.149999999999999" customHeight="1" x14ac:dyDescent="0.35">
      <c r="A14" s="29" t="s">
        <v>98</v>
      </c>
      <c r="B14" s="30"/>
      <c r="C14" s="30"/>
      <c r="D14" s="32">
        <v>0</v>
      </c>
      <c r="E14" s="25">
        <f t="shared" si="0"/>
        <v>0</v>
      </c>
    </row>
    <row r="15" spans="1:5" ht="20.149999999999999" customHeight="1" x14ac:dyDescent="0.35">
      <c r="A15" s="29" t="s">
        <v>98</v>
      </c>
      <c r="B15" s="30"/>
      <c r="C15" s="30"/>
      <c r="D15" s="32">
        <v>0</v>
      </c>
      <c r="E15" s="25">
        <f t="shared" si="0"/>
        <v>0</v>
      </c>
    </row>
    <row r="16" spans="1:5" ht="20.149999999999999" customHeight="1" x14ac:dyDescent="0.35">
      <c r="A16" s="29" t="s">
        <v>98</v>
      </c>
      <c r="B16" s="30"/>
      <c r="C16" s="30"/>
      <c r="D16" s="32">
        <v>0</v>
      </c>
      <c r="E16" s="25">
        <f t="shared" si="0"/>
        <v>0</v>
      </c>
    </row>
    <row r="17" spans="1:5" ht="14.5" x14ac:dyDescent="0.35">
      <c r="A17" s="29" t="s">
        <v>98</v>
      </c>
      <c r="B17" s="30"/>
      <c r="C17" s="31"/>
      <c r="D17" s="32">
        <v>0</v>
      </c>
      <c r="E17" s="25">
        <f t="shared" si="0"/>
        <v>0</v>
      </c>
    </row>
    <row r="18" spans="1:5" ht="20.149999999999999" customHeight="1" x14ac:dyDescent="0.35">
      <c r="A18" s="29" t="s">
        <v>98</v>
      </c>
      <c r="B18" s="30"/>
      <c r="C18" s="30"/>
      <c r="D18" s="32">
        <v>0</v>
      </c>
      <c r="E18" s="25">
        <f t="shared" ref="E18:E25" si="3">(B18*D18)*12</f>
        <v>0</v>
      </c>
    </row>
    <row r="19" spans="1:5" ht="20.149999999999999" customHeight="1" x14ac:dyDescent="0.35">
      <c r="A19" s="29" t="s">
        <v>98</v>
      </c>
      <c r="B19" s="30"/>
      <c r="C19" s="30"/>
      <c r="D19" s="32">
        <v>0</v>
      </c>
      <c r="E19" s="25">
        <f t="shared" si="3"/>
        <v>0</v>
      </c>
    </row>
    <row r="20" spans="1:5" ht="20.149999999999999" customHeight="1" x14ac:dyDescent="0.35">
      <c r="A20" s="29" t="s">
        <v>98</v>
      </c>
      <c r="B20" s="30"/>
      <c r="C20" s="30"/>
      <c r="D20" s="32">
        <v>0</v>
      </c>
      <c r="E20" s="25">
        <f t="shared" si="3"/>
        <v>0</v>
      </c>
    </row>
    <row r="21" spans="1:5" ht="14.5" x14ac:dyDescent="0.35">
      <c r="A21" s="29" t="s">
        <v>98</v>
      </c>
      <c r="B21" s="30"/>
      <c r="C21" s="31"/>
      <c r="D21" s="32">
        <v>0</v>
      </c>
      <c r="E21" s="25">
        <f t="shared" si="3"/>
        <v>0</v>
      </c>
    </row>
    <row r="22" spans="1:5" ht="20.149999999999999" customHeight="1" x14ac:dyDescent="0.35">
      <c r="A22" s="29" t="s">
        <v>98</v>
      </c>
      <c r="B22" s="30"/>
      <c r="C22" s="30"/>
      <c r="D22" s="32">
        <v>0</v>
      </c>
      <c r="E22" s="25">
        <f t="shared" si="3"/>
        <v>0</v>
      </c>
    </row>
    <row r="23" spans="1:5" ht="20.149999999999999" customHeight="1" x14ac:dyDescent="0.35">
      <c r="A23" s="29" t="s">
        <v>98</v>
      </c>
      <c r="B23" s="30"/>
      <c r="C23" s="30"/>
      <c r="D23" s="32">
        <v>0</v>
      </c>
      <c r="E23" s="25">
        <f t="shared" si="3"/>
        <v>0</v>
      </c>
    </row>
    <row r="24" spans="1:5" ht="20.149999999999999" customHeight="1" x14ac:dyDescent="0.35">
      <c r="A24" s="29" t="s">
        <v>98</v>
      </c>
      <c r="B24" s="30"/>
      <c r="C24" s="30"/>
      <c r="D24" s="32">
        <v>0</v>
      </c>
      <c r="E24" s="25">
        <f t="shared" si="3"/>
        <v>0</v>
      </c>
    </row>
    <row r="25" spans="1:5" ht="14.5" x14ac:dyDescent="0.35">
      <c r="A25" s="29" t="s">
        <v>98</v>
      </c>
      <c r="B25" s="30"/>
      <c r="C25" s="31"/>
      <c r="D25" s="32">
        <v>0</v>
      </c>
      <c r="E25" s="25">
        <f t="shared" si="3"/>
        <v>0</v>
      </c>
    </row>
    <row r="26" spans="1:5" ht="20.149999999999999" customHeight="1" x14ac:dyDescent="0.35">
      <c r="A26" s="29" t="s">
        <v>98</v>
      </c>
      <c r="B26" s="30"/>
      <c r="C26" s="30"/>
      <c r="D26" s="32">
        <v>0</v>
      </c>
      <c r="E26" s="25">
        <f t="shared" ref="E26:E33" si="4">(B26*D26)*12</f>
        <v>0</v>
      </c>
    </row>
    <row r="27" spans="1:5" ht="20.149999999999999" customHeight="1" x14ac:dyDescent="0.35">
      <c r="A27" s="29" t="s">
        <v>98</v>
      </c>
      <c r="B27" s="30"/>
      <c r="C27" s="30"/>
      <c r="D27" s="32">
        <v>0</v>
      </c>
      <c r="E27" s="25">
        <f t="shared" si="4"/>
        <v>0</v>
      </c>
    </row>
    <row r="28" spans="1:5" ht="20.149999999999999" customHeight="1" x14ac:dyDescent="0.35">
      <c r="A28" s="29" t="s">
        <v>98</v>
      </c>
      <c r="B28" s="30"/>
      <c r="C28" s="30"/>
      <c r="D28" s="32">
        <v>0</v>
      </c>
      <c r="E28" s="25">
        <f t="shared" si="4"/>
        <v>0</v>
      </c>
    </row>
    <row r="29" spans="1:5" ht="14.5" x14ac:dyDescent="0.35">
      <c r="A29" s="29" t="s">
        <v>98</v>
      </c>
      <c r="B29" s="30"/>
      <c r="C29" s="31"/>
      <c r="D29" s="32">
        <v>0</v>
      </c>
      <c r="E29" s="25">
        <f t="shared" si="4"/>
        <v>0</v>
      </c>
    </row>
    <row r="30" spans="1:5" ht="20.149999999999999" customHeight="1" x14ac:dyDescent="0.35">
      <c r="A30" s="29" t="s">
        <v>98</v>
      </c>
      <c r="B30" s="30"/>
      <c r="C30" s="30"/>
      <c r="D30" s="32">
        <v>0</v>
      </c>
      <c r="E30" s="25">
        <f t="shared" si="4"/>
        <v>0</v>
      </c>
    </row>
    <row r="31" spans="1:5" ht="20.149999999999999" customHeight="1" x14ac:dyDescent="0.35">
      <c r="A31" s="29" t="s">
        <v>98</v>
      </c>
      <c r="B31" s="30"/>
      <c r="C31" s="30"/>
      <c r="D31" s="32">
        <v>0</v>
      </c>
      <c r="E31" s="25">
        <f t="shared" si="4"/>
        <v>0</v>
      </c>
    </row>
    <row r="32" spans="1:5" ht="20.149999999999999" customHeight="1" x14ac:dyDescent="0.35">
      <c r="A32" s="29" t="s">
        <v>98</v>
      </c>
      <c r="B32" s="30"/>
      <c r="C32" s="30"/>
      <c r="D32" s="32">
        <v>0</v>
      </c>
      <c r="E32" s="25">
        <f t="shared" si="4"/>
        <v>0</v>
      </c>
    </row>
    <row r="33" spans="1:5" ht="14.5" x14ac:dyDescent="0.35">
      <c r="A33" s="29" t="s">
        <v>98</v>
      </c>
      <c r="B33" s="30"/>
      <c r="C33" s="31"/>
      <c r="D33" s="32">
        <v>0</v>
      </c>
      <c r="E33" s="25">
        <f t="shared" si="4"/>
        <v>0</v>
      </c>
    </row>
    <row r="34" spans="1:5" ht="20.149999999999999" customHeight="1" x14ac:dyDescent="0.35">
      <c r="A34" s="73" t="s">
        <v>6</v>
      </c>
      <c r="B34" s="74"/>
      <c r="C34" s="74"/>
      <c r="D34" s="74"/>
      <c r="E34" s="11">
        <f>SUM(E3:E33)</f>
        <v>0</v>
      </c>
    </row>
  </sheetData>
  <sheetProtection algorithmName="SHA-512" hashValue="+nc5M7dsrV2OvRPIrYLnfEY23KMJcg6o7NKxl/Vo/rrzZYO9FCkTa4aIkLLZ4Ei5RvYRUKCD0gojmyvTIMdv+w==" saltValue="vW85tBPV9kprycgo7BGfhg==" spinCount="100000" sheet="1" objects="1" scenarios="1"/>
  <mergeCells count="1">
    <mergeCell ref="A34:D3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C44A-5FA2-4AB0-840A-DCA704485FC4}">
  <dimension ref="A1:E59"/>
  <sheetViews>
    <sheetView topLeftCell="A20" workbookViewId="0">
      <selection activeCell="D47" sqref="D47"/>
    </sheetView>
  </sheetViews>
  <sheetFormatPr defaultRowHeight="20.149999999999999" customHeight="1" x14ac:dyDescent="0.35"/>
  <cols>
    <col min="1" max="1" width="110.453125" customWidth="1"/>
    <col min="2" max="2" width="9" bestFit="1" customWidth="1"/>
    <col min="3" max="3" width="21.81640625" customWidth="1"/>
    <col min="4" max="4" width="16.7265625" customWidth="1"/>
    <col min="5" max="5" width="20.453125" customWidth="1"/>
  </cols>
  <sheetData>
    <row r="1" spans="1:5" ht="18.5" x14ac:dyDescent="0.35">
      <c r="A1" s="1" t="s">
        <v>55</v>
      </c>
      <c r="B1" s="2"/>
      <c r="C1" s="2"/>
      <c r="D1" s="3"/>
      <c r="E1" s="3"/>
    </row>
    <row r="2" spans="1:5" ht="26" x14ac:dyDescent="0.35">
      <c r="A2" s="20" t="s">
        <v>136</v>
      </c>
      <c r="B2" s="5" t="s">
        <v>0</v>
      </c>
      <c r="C2" s="5" t="s">
        <v>10</v>
      </c>
      <c r="D2" s="6" t="s">
        <v>1</v>
      </c>
      <c r="E2" s="4" t="s">
        <v>2</v>
      </c>
    </row>
    <row r="3" spans="1:5" ht="45.75" customHeight="1" x14ac:dyDescent="0.35">
      <c r="A3" s="7" t="s">
        <v>137</v>
      </c>
      <c r="B3" s="8">
        <v>1</v>
      </c>
      <c r="C3" s="8" t="s">
        <v>11</v>
      </c>
      <c r="D3" s="32">
        <v>0</v>
      </c>
      <c r="E3" s="25">
        <f>(B3*D3)*12</f>
        <v>0</v>
      </c>
    </row>
    <row r="4" spans="1:5" ht="20.149999999999999" customHeight="1" x14ac:dyDescent="0.35">
      <c r="A4" s="10" t="s">
        <v>69</v>
      </c>
      <c r="B4" s="8">
        <v>1</v>
      </c>
      <c r="C4" s="8" t="s">
        <v>110</v>
      </c>
      <c r="D4" s="32">
        <v>0</v>
      </c>
      <c r="E4" s="25">
        <f t="shared" ref="E4:E13" si="0">(B4*D4)*12</f>
        <v>0</v>
      </c>
    </row>
    <row r="5" spans="1:5" ht="20.149999999999999" customHeight="1" x14ac:dyDescent="0.35">
      <c r="A5" s="10" t="s">
        <v>70</v>
      </c>
      <c r="B5" s="8">
        <v>1</v>
      </c>
      <c r="C5" s="8" t="s">
        <v>110</v>
      </c>
      <c r="D5" s="32">
        <v>0</v>
      </c>
      <c r="E5" s="25">
        <f t="shared" si="0"/>
        <v>0</v>
      </c>
    </row>
    <row r="6" spans="1:5" ht="20.149999999999999" customHeight="1" x14ac:dyDescent="0.35">
      <c r="A6" s="10" t="s">
        <v>72</v>
      </c>
      <c r="B6" s="8">
        <v>1</v>
      </c>
      <c r="C6" s="8" t="s">
        <v>71</v>
      </c>
      <c r="D6" s="32">
        <v>0</v>
      </c>
      <c r="E6" s="25">
        <f t="shared" si="0"/>
        <v>0</v>
      </c>
    </row>
    <row r="7" spans="1:5" ht="20.149999999999999" customHeight="1" x14ac:dyDescent="0.35">
      <c r="A7" s="10" t="s">
        <v>113</v>
      </c>
      <c r="B7" s="8">
        <v>1</v>
      </c>
      <c r="C7" s="8" t="s">
        <v>111</v>
      </c>
      <c r="D7" s="32">
        <v>0</v>
      </c>
      <c r="E7" s="25">
        <f t="shared" ref="E7" si="1">(B7*D7)*12</f>
        <v>0</v>
      </c>
    </row>
    <row r="8" spans="1:5" ht="20.149999999999999" customHeight="1" x14ac:dyDescent="0.35">
      <c r="A8" s="10" t="s">
        <v>114</v>
      </c>
      <c r="B8" s="8">
        <v>1</v>
      </c>
      <c r="C8" s="8" t="s">
        <v>110</v>
      </c>
      <c r="D8" s="32">
        <v>0</v>
      </c>
      <c r="E8" s="25">
        <f t="shared" ref="E8" si="2">(B8*D8)*12</f>
        <v>0</v>
      </c>
    </row>
    <row r="9" spans="1:5" ht="39" x14ac:dyDescent="0.35">
      <c r="A9" s="10" t="s">
        <v>146</v>
      </c>
      <c r="B9" s="30"/>
      <c r="C9" s="30" t="s">
        <v>105</v>
      </c>
      <c r="D9" s="32">
        <v>0</v>
      </c>
      <c r="E9" s="25">
        <f t="shared" si="0"/>
        <v>0</v>
      </c>
    </row>
    <row r="10" spans="1:5" ht="14.5" x14ac:dyDescent="0.35">
      <c r="A10" s="29" t="s">
        <v>98</v>
      </c>
      <c r="B10" s="30"/>
      <c r="C10" s="30"/>
      <c r="D10" s="32">
        <v>0</v>
      </c>
      <c r="E10" s="25">
        <f t="shared" si="0"/>
        <v>0</v>
      </c>
    </row>
    <row r="11" spans="1:5" ht="14.5" x14ac:dyDescent="0.35">
      <c r="A11" s="29" t="s">
        <v>98</v>
      </c>
      <c r="B11" s="30"/>
      <c r="C11" s="30"/>
      <c r="D11" s="32">
        <v>0</v>
      </c>
      <c r="E11" s="25">
        <f t="shared" si="0"/>
        <v>0</v>
      </c>
    </row>
    <row r="12" spans="1:5" ht="14.5" x14ac:dyDescent="0.35">
      <c r="A12" s="29" t="s">
        <v>98</v>
      </c>
      <c r="B12" s="30"/>
      <c r="C12" s="30"/>
      <c r="D12" s="32">
        <v>0</v>
      </c>
      <c r="E12" s="25">
        <f t="shared" si="0"/>
        <v>0</v>
      </c>
    </row>
    <row r="13" spans="1:5" ht="14.5" x14ac:dyDescent="0.35">
      <c r="A13" s="29" t="s">
        <v>98</v>
      </c>
      <c r="B13" s="30"/>
      <c r="C13" s="31"/>
      <c r="D13" s="32">
        <v>0</v>
      </c>
      <c r="E13" s="25">
        <f t="shared" si="0"/>
        <v>0</v>
      </c>
    </row>
    <row r="14" spans="1:5" ht="14.5" x14ac:dyDescent="0.35">
      <c r="A14" s="29" t="s">
        <v>98</v>
      </c>
      <c r="B14" s="30"/>
      <c r="C14" s="30"/>
      <c r="D14" s="32">
        <v>0</v>
      </c>
      <c r="E14" s="25">
        <f t="shared" ref="E14:E21" si="3">(B14*D14)*12</f>
        <v>0</v>
      </c>
    </row>
    <row r="15" spans="1:5" ht="14.5" x14ac:dyDescent="0.35">
      <c r="A15" s="29" t="s">
        <v>98</v>
      </c>
      <c r="B15" s="30"/>
      <c r="C15" s="30"/>
      <c r="D15" s="32">
        <v>0</v>
      </c>
      <c r="E15" s="25">
        <f t="shared" si="3"/>
        <v>0</v>
      </c>
    </row>
    <row r="16" spans="1:5" ht="14.5" x14ac:dyDescent="0.35">
      <c r="A16" s="29" t="s">
        <v>98</v>
      </c>
      <c r="B16" s="30"/>
      <c r="C16" s="30"/>
      <c r="D16" s="32">
        <v>0</v>
      </c>
      <c r="E16" s="25">
        <f t="shared" si="3"/>
        <v>0</v>
      </c>
    </row>
    <row r="17" spans="1:5" ht="14.5" x14ac:dyDescent="0.35">
      <c r="A17" s="29" t="s">
        <v>98</v>
      </c>
      <c r="B17" s="30"/>
      <c r="C17" s="31"/>
      <c r="D17" s="32">
        <v>0</v>
      </c>
      <c r="E17" s="25">
        <f t="shared" si="3"/>
        <v>0</v>
      </c>
    </row>
    <row r="18" spans="1:5" ht="14.5" x14ac:dyDescent="0.35">
      <c r="A18" s="29" t="s">
        <v>98</v>
      </c>
      <c r="B18" s="30"/>
      <c r="C18" s="30"/>
      <c r="D18" s="32">
        <v>0</v>
      </c>
      <c r="E18" s="25">
        <f t="shared" si="3"/>
        <v>0</v>
      </c>
    </row>
    <row r="19" spans="1:5" ht="14.5" x14ac:dyDescent="0.35">
      <c r="A19" s="29" t="s">
        <v>98</v>
      </c>
      <c r="B19" s="30"/>
      <c r="C19" s="30"/>
      <c r="D19" s="32">
        <v>0</v>
      </c>
      <c r="E19" s="25">
        <f t="shared" si="3"/>
        <v>0</v>
      </c>
    </row>
    <row r="20" spans="1:5" ht="14.5" x14ac:dyDescent="0.35">
      <c r="A20" s="29" t="s">
        <v>98</v>
      </c>
      <c r="B20" s="30"/>
      <c r="C20" s="30"/>
      <c r="D20" s="32">
        <v>0</v>
      </c>
      <c r="E20" s="25">
        <f t="shared" si="3"/>
        <v>0</v>
      </c>
    </row>
    <row r="21" spans="1:5" ht="14.5" x14ac:dyDescent="0.35">
      <c r="A21" s="29" t="s">
        <v>98</v>
      </c>
      <c r="B21" s="30"/>
      <c r="C21" s="31"/>
      <c r="D21" s="32">
        <v>0</v>
      </c>
      <c r="E21" s="25">
        <f t="shared" si="3"/>
        <v>0</v>
      </c>
    </row>
    <row r="22" spans="1:5" ht="14.5" x14ac:dyDescent="0.35">
      <c r="A22" s="29" t="s">
        <v>98</v>
      </c>
      <c r="B22" s="30"/>
      <c r="C22" s="30"/>
      <c r="D22" s="32">
        <v>0</v>
      </c>
      <c r="E22" s="25">
        <f t="shared" ref="E22:E29" si="4">(B22*D22)*12</f>
        <v>0</v>
      </c>
    </row>
    <row r="23" spans="1:5" ht="14.5" x14ac:dyDescent="0.35">
      <c r="A23" s="29" t="s">
        <v>98</v>
      </c>
      <c r="B23" s="30"/>
      <c r="C23" s="30"/>
      <c r="D23" s="32">
        <v>0</v>
      </c>
      <c r="E23" s="25">
        <f t="shared" si="4"/>
        <v>0</v>
      </c>
    </row>
    <row r="24" spans="1:5" ht="14.5" x14ac:dyDescent="0.35">
      <c r="A24" s="29" t="s">
        <v>98</v>
      </c>
      <c r="B24" s="30"/>
      <c r="C24" s="30"/>
      <c r="D24" s="32">
        <v>0</v>
      </c>
      <c r="E24" s="25">
        <f t="shared" si="4"/>
        <v>0</v>
      </c>
    </row>
    <row r="25" spans="1:5" ht="14.5" x14ac:dyDescent="0.35">
      <c r="A25" s="29" t="s">
        <v>98</v>
      </c>
      <c r="B25" s="30"/>
      <c r="C25" s="31"/>
      <c r="D25" s="32">
        <v>0</v>
      </c>
      <c r="E25" s="25">
        <f t="shared" si="4"/>
        <v>0</v>
      </c>
    </row>
    <row r="26" spans="1:5" ht="14.5" x14ac:dyDescent="0.35">
      <c r="A26" s="29" t="s">
        <v>98</v>
      </c>
      <c r="B26" s="30"/>
      <c r="C26" s="30"/>
      <c r="D26" s="32">
        <v>0</v>
      </c>
      <c r="E26" s="25">
        <f t="shared" si="4"/>
        <v>0</v>
      </c>
    </row>
    <row r="27" spans="1:5" ht="14.5" x14ac:dyDescent="0.35">
      <c r="A27" s="29" t="s">
        <v>98</v>
      </c>
      <c r="B27" s="30"/>
      <c r="C27" s="30"/>
      <c r="D27" s="32">
        <v>0</v>
      </c>
      <c r="E27" s="25">
        <f t="shared" si="4"/>
        <v>0</v>
      </c>
    </row>
    <row r="28" spans="1:5" ht="14.5" x14ac:dyDescent="0.35">
      <c r="A28" s="29" t="s">
        <v>98</v>
      </c>
      <c r="B28" s="30"/>
      <c r="C28" s="30"/>
      <c r="D28" s="32">
        <v>0</v>
      </c>
      <c r="E28" s="25">
        <f t="shared" si="4"/>
        <v>0</v>
      </c>
    </row>
    <row r="29" spans="1:5" ht="14.5" x14ac:dyDescent="0.35">
      <c r="A29" s="29" t="s">
        <v>98</v>
      </c>
      <c r="B29" s="30"/>
      <c r="C29" s="31"/>
      <c r="D29" s="32">
        <v>0</v>
      </c>
      <c r="E29" s="25">
        <f t="shared" si="4"/>
        <v>0</v>
      </c>
    </row>
    <row r="30" spans="1:5" ht="20.149999999999999" customHeight="1" x14ac:dyDescent="0.35">
      <c r="A30" s="73" t="s">
        <v>6</v>
      </c>
      <c r="B30" s="74"/>
      <c r="C30" s="74"/>
      <c r="D30" s="74"/>
      <c r="E30" s="11">
        <f>SUM(E3:E29)</f>
        <v>0</v>
      </c>
    </row>
    <row r="33" spans="1:5" ht="20.149999999999999" customHeight="1" x14ac:dyDescent="0.35">
      <c r="A33" s="1" t="s">
        <v>73</v>
      </c>
      <c r="B33" s="2"/>
      <c r="C33" s="2"/>
      <c r="D33" s="3"/>
      <c r="E33" s="3"/>
    </row>
    <row r="34" spans="1:5" ht="26.25" customHeight="1" x14ac:dyDescent="0.35">
      <c r="A34" s="20" t="s">
        <v>99</v>
      </c>
      <c r="B34" s="76" t="s">
        <v>91</v>
      </c>
      <c r="C34" s="77"/>
      <c r="D34" s="6" t="s">
        <v>90</v>
      </c>
      <c r="E34" s="4" t="s">
        <v>2</v>
      </c>
    </row>
    <row r="35" spans="1:5" ht="20.149999999999999" customHeight="1" x14ac:dyDescent="0.35">
      <c r="A35" s="7" t="s">
        <v>74</v>
      </c>
      <c r="B35" s="8">
        <v>30</v>
      </c>
      <c r="C35" s="47"/>
      <c r="D35" s="28">
        <v>0</v>
      </c>
      <c r="E35" s="9">
        <f>(B35*D35)</f>
        <v>0</v>
      </c>
    </row>
    <row r="36" spans="1:5" ht="20.149999999999999" customHeight="1" x14ac:dyDescent="0.35">
      <c r="A36" s="10" t="s">
        <v>82</v>
      </c>
      <c r="B36" s="8">
        <v>15</v>
      </c>
      <c r="C36" s="47"/>
      <c r="D36" s="28">
        <v>0</v>
      </c>
      <c r="E36" s="9">
        <f t="shared" ref="E36:E58" si="5">(B36*D36)</f>
        <v>0</v>
      </c>
    </row>
    <row r="37" spans="1:5" ht="20.149999999999999" customHeight="1" x14ac:dyDescent="0.35">
      <c r="A37" s="10" t="s">
        <v>81</v>
      </c>
      <c r="B37" s="8">
        <v>20</v>
      </c>
      <c r="C37" s="47"/>
      <c r="D37" s="28">
        <v>0</v>
      </c>
      <c r="E37" s="9">
        <f t="shared" si="5"/>
        <v>0</v>
      </c>
    </row>
    <row r="38" spans="1:5" ht="20.149999999999999" customHeight="1" x14ac:dyDescent="0.35">
      <c r="A38" s="10" t="s">
        <v>75</v>
      </c>
      <c r="B38" s="8">
        <v>50</v>
      </c>
      <c r="C38" s="47"/>
      <c r="D38" s="28">
        <v>0</v>
      </c>
      <c r="E38" s="9">
        <f t="shared" si="5"/>
        <v>0</v>
      </c>
    </row>
    <row r="39" spans="1:5" ht="20.149999999999999" customHeight="1" x14ac:dyDescent="0.35">
      <c r="A39" s="10" t="s">
        <v>85</v>
      </c>
      <c r="B39" s="8">
        <v>100</v>
      </c>
      <c r="C39" s="47"/>
      <c r="D39" s="28">
        <v>0</v>
      </c>
      <c r="E39" s="9">
        <f t="shared" ref="E39" si="6">(B39*D39)</f>
        <v>0</v>
      </c>
    </row>
    <row r="40" spans="1:5" ht="20.149999999999999" customHeight="1" x14ac:dyDescent="0.35">
      <c r="A40" s="10" t="s">
        <v>84</v>
      </c>
      <c r="B40" s="8">
        <v>30</v>
      </c>
      <c r="C40" s="47"/>
      <c r="D40" s="28">
        <v>0</v>
      </c>
      <c r="E40" s="9">
        <f t="shared" ref="E40" si="7">(B40*D40)</f>
        <v>0</v>
      </c>
    </row>
    <row r="41" spans="1:5" ht="20.149999999999999" customHeight="1" x14ac:dyDescent="0.35">
      <c r="A41" s="10" t="s">
        <v>83</v>
      </c>
      <c r="B41" s="8">
        <v>10</v>
      </c>
      <c r="C41" s="47"/>
      <c r="D41" s="28">
        <v>0</v>
      </c>
      <c r="E41" s="9">
        <f t="shared" si="5"/>
        <v>0</v>
      </c>
    </row>
    <row r="42" spans="1:5" ht="20.149999999999999" customHeight="1" x14ac:dyDescent="0.35">
      <c r="A42" s="10" t="s">
        <v>107</v>
      </c>
      <c r="B42" s="8">
        <v>10</v>
      </c>
      <c r="C42" s="47"/>
      <c r="D42" s="28">
        <v>0</v>
      </c>
      <c r="E42" s="9">
        <f t="shared" si="5"/>
        <v>0</v>
      </c>
    </row>
    <row r="43" spans="1:5" ht="20.149999999999999" customHeight="1" x14ac:dyDescent="0.35">
      <c r="A43" s="10" t="s">
        <v>108</v>
      </c>
      <c r="B43" s="8">
        <v>30</v>
      </c>
      <c r="C43" s="47"/>
      <c r="D43" s="28">
        <v>0</v>
      </c>
      <c r="E43" s="9">
        <f t="shared" si="5"/>
        <v>0</v>
      </c>
    </row>
    <row r="44" spans="1:5" ht="20.149999999999999" customHeight="1" x14ac:dyDescent="0.35">
      <c r="A44" s="10" t="s">
        <v>79</v>
      </c>
      <c r="B44" s="8">
        <v>15</v>
      </c>
      <c r="C44" s="47"/>
      <c r="D44" s="28">
        <v>0</v>
      </c>
      <c r="E44" s="9">
        <f t="shared" si="5"/>
        <v>0</v>
      </c>
    </row>
    <row r="45" spans="1:5" ht="20.149999999999999" customHeight="1" x14ac:dyDescent="0.35">
      <c r="A45" s="7" t="s">
        <v>76</v>
      </c>
      <c r="B45" s="8">
        <v>10</v>
      </c>
      <c r="C45" s="47"/>
      <c r="D45" s="28">
        <v>0</v>
      </c>
      <c r="E45" s="9">
        <f t="shared" si="5"/>
        <v>0</v>
      </c>
    </row>
    <row r="46" spans="1:5" ht="20.149999999999999" customHeight="1" x14ac:dyDescent="0.35">
      <c r="A46" s="10" t="s">
        <v>77</v>
      </c>
      <c r="B46" s="8">
        <v>20</v>
      </c>
      <c r="C46" s="47"/>
      <c r="D46" s="28">
        <v>0</v>
      </c>
      <c r="E46" s="9">
        <f t="shared" si="5"/>
        <v>0</v>
      </c>
    </row>
    <row r="47" spans="1:5" ht="20.149999999999999" customHeight="1" x14ac:dyDescent="0.35">
      <c r="A47" s="10" t="s">
        <v>78</v>
      </c>
      <c r="B47" s="8">
        <v>30</v>
      </c>
      <c r="C47" s="47"/>
      <c r="D47" s="28">
        <v>0</v>
      </c>
      <c r="E47" s="9">
        <f t="shared" si="5"/>
        <v>0</v>
      </c>
    </row>
    <row r="48" spans="1:5" ht="20.149999999999999" customHeight="1" x14ac:dyDescent="0.35">
      <c r="A48" s="10" t="s">
        <v>80</v>
      </c>
      <c r="B48" s="8">
        <v>15</v>
      </c>
      <c r="C48" s="47"/>
      <c r="D48" s="28">
        <v>0</v>
      </c>
      <c r="E48" s="9">
        <f t="shared" si="5"/>
        <v>0</v>
      </c>
    </row>
    <row r="49" spans="1:5" ht="20.149999999999999" customHeight="1" x14ac:dyDescent="0.35">
      <c r="A49" s="10" t="s">
        <v>86</v>
      </c>
      <c r="B49" s="8">
        <v>5</v>
      </c>
      <c r="C49" s="47"/>
      <c r="D49" s="28">
        <v>0</v>
      </c>
      <c r="E49" s="9">
        <f t="shared" si="5"/>
        <v>0</v>
      </c>
    </row>
    <row r="50" spans="1:5" ht="20.149999999999999" customHeight="1" x14ac:dyDescent="0.35">
      <c r="A50" s="10" t="s">
        <v>87</v>
      </c>
      <c r="B50" s="8">
        <v>30</v>
      </c>
      <c r="C50" s="47"/>
      <c r="D50" s="28">
        <v>0</v>
      </c>
      <c r="E50" s="9">
        <f t="shared" si="5"/>
        <v>0</v>
      </c>
    </row>
    <row r="51" spans="1:5" ht="20.149999999999999" customHeight="1" x14ac:dyDescent="0.35">
      <c r="A51" s="10" t="s">
        <v>96</v>
      </c>
      <c r="B51" s="8">
        <v>50</v>
      </c>
      <c r="C51" s="47"/>
      <c r="D51" s="28">
        <v>0</v>
      </c>
      <c r="E51" s="9">
        <f t="shared" ref="E51" si="8">(B51*D51)</f>
        <v>0</v>
      </c>
    </row>
    <row r="52" spans="1:5" ht="20.149999999999999" customHeight="1" x14ac:dyDescent="0.35">
      <c r="A52" s="10" t="s">
        <v>97</v>
      </c>
      <c r="B52" s="8">
        <v>50</v>
      </c>
      <c r="C52" s="47"/>
      <c r="D52" s="28">
        <v>0</v>
      </c>
      <c r="E52" s="9">
        <f t="shared" ref="E52" si="9">(B52*D52)</f>
        <v>0</v>
      </c>
    </row>
    <row r="53" spans="1:5" ht="20.149999999999999" customHeight="1" x14ac:dyDescent="0.35">
      <c r="A53" s="10" t="s">
        <v>92</v>
      </c>
      <c r="B53" s="8">
        <v>15</v>
      </c>
      <c r="C53" s="47"/>
      <c r="D53" s="28">
        <v>0</v>
      </c>
      <c r="E53" s="9">
        <f t="shared" si="5"/>
        <v>0</v>
      </c>
    </row>
    <row r="54" spans="1:5" ht="20.149999999999999" customHeight="1" x14ac:dyDescent="0.35">
      <c r="A54" s="10" t="s">
        <v>88</v>
      </c>
      <c r="B54" s="8">
        <v>20</v>
      </c>
      <c r="C54" s="47"/>
      <c r="D54" s="28">
        <v>0</v>
      </c>
      <c r="E54" s="9">
        <f t="shared" si="5"/>
        <v>0</v>
      </c>
    </row>
    <row r="55" spans="1:5" ht="20.149999999999999" customHeight="1" x14ac:dyDescent="0.35">
      <c r="A55" s="10" t="s">
        <v>89</v>
      </c>
      <c r="B55" s="8">
        <v>5</v>
      </c>
      <c r="C55" s="47"/>
      <c r="D55" s="28">
        <v>0</v>
      </c>
      <c r="E55" s="9">
        <f t="shared" si="5"/>
        <v>0</v>
      </c>
    </row>
    <row r="56" spans="1:5" ht="20.149999999999999" customHeight="1" x14ac:dyDescent="0.35">
      <c r="A56" s="10" t="s">
        <v>93</v>
      </c>
      <c r="B56" s="8">
        <v>10</v>
      </c>
      <c r="C56" s="47"/>
      <c r="D56" s="28">
        <v>0</v>
      </c>
      <c r="E56" s="9">
        <f t="shared" si="5"/>
        <v>0</v>
      </c>
    </row>
    <row r="57" spans="1:5" ht="20.149999999999999" customHeight="1" x14ac:dyDescent="0.35">
      <c r="A57" s="10" t="s">
        <v>94</v>
      </c>
      <c r="B57" s="8">
        <v>10</v>
      </c>
      <c r="C57" s="47"/>
      <c r="D57" s="28">
        <v>0</v>
      </c>
      <c r="E57" s="9">
        <f t="shared" si="5"/>
        <v>0</v>
      </c>
    </row>
    <row r="58" spans="1:5" ht="20.149999999999999" customHeight="1" x14ac:dyDescent="0.35">
      <c r="A58" s="10" t="s">
        <v>95</v>
      </c>
      <c r="B58" s="8">
        <v>10</v>
      </c>
      <c r="C58" s="47"/>
      <c r="D58" s="28">
        <v>0</v>
      </c>
      <c r="E58" s="9">
        <f t="shared" si="5"/>
        <v>0</v>
      </c>
    </row>
    <row r="59" spans="1:5" ht="20.149999999999999" customHeight="1" x14ac:dyDescent="0.35">
      <c r="A59" s="73" t="s">
        <v>6</v>
      </c>
      <c r="B59" s="74"/>
      <c r="C59" s="74"/>
      <c r="D59" s="74"/>
      <c r="E59" s="11">
        <f>SUM(E35:E58)</f>
        <v>0</v>
      </c>
    </row>
  </sheetData>
  <sheetProtection algorithmName="SHA-512" hashValue="SBXvO7QXYABDGvg73ZAc2YoUWuJ0FvH5YpoFvGbF1NCc26DWVLi9uOef5DptmtWVuZQIBXQ5ELDBFz69kM3V2g==" saltValue="ZPQcLeXFwFMOlmpsdk7fuQ==" spinCount="100000" sheet="1" objects="1" scenarios="1"/>
  <mergeCells count="3">
    <mergeCell ref="A30:D30"/>
    <mergeCell ref="A59:D59"/>
    <mergeCell ref="B34:C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1211F6-735C-4FCB-B2A2-73826B13FBD5}">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41BB0957-7982-4286-B6AD-5C6AA910BD74}">
  <ds:schemaRefs>
    <ds:schemaRef ds:uri="http://schemas.microsoft.com/sharepoint/v3/contenttype/forms"/>
  </ds:schemaRefs>
</ds:datastoreItem>
</file>

<file path=customXml/itemProps3.xml><?xml version="1.0" encoding="utf-8"?>
<ds:datastoreItem xmlns:ds="http://schemas.openxmlformats.org/officeDocument/2006/customXml" ds:itemID="{4F1A04B5-CB7A-4C47-AB11-1227FF5CA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Invulinstructie</vt:lpstr>
      <vt:lpstr>Totalen</vt:lpstr>
      <vt:lpstr>Centrale voorzieningen</vt:lpstr>
      <vt:lpstr>Werkplekvoorzieningen</vt:lpstr>
      <vt:lpstr>Applicatiebeheer</vt:lpstr>
      <vt:lpstr>Identity Management</vt:lpstr>
      <vt:lpstr>ODH cloud basisvoorzieningen</vt:lpstr>
      <vt:lpstr>ODH cloud workloads</vt:lpstr>
      <vt:lpstr>IT Service Management</vt:lpstr>
      <vt:lpstr>Informatiebeveiliging</vt:lpstr>
      <vt:lpstr>Regie en innovatie</vt: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Kamphuis</dc:creator>
  <cp:lastModifiedBy>Emily van der Linden</cp:lastModifiedBy>
  <dcterms:created xsi:type="dcterms:W3CDTF">2022-12-27T11:15:33Z</dcterms:created>
  <dcterms:modified xsi:type="dcterms:W3CDTF">2023-02-09T16:09:38Z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