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FPC\Inkoopmanagement\2 Tactisch\01 EA\FCO202301 Afvalinzameling, -transport en -verwerking\08 Offertefase\02 Nota van inlichtingen\"/>
    </mc:Choice>
  </mc:AlternateContent>
  <xr:revisionPtr revIDLastSave="0" documentId="13_ncr:1_{DD69F2BB-2A21-40A9-B7DB-124D5F35AE14}" xr6:coauthVersionLast="47" xr6:coauthVersionMax="47" xr10:uidLastSave="{00000000-0000-0000-0000-000000000000}"/>
  <bookViews>
    <workbookView xWindow="-110" yWindow="-110" windowWidth="19420" windowHeight="10420" xr2:uid="{4F8C1F1B-8FBD-4C2D-AA1D-C32F30AEF7DD}"/>
  </bookViews>
  <sheets>
    <sheet name="Totaal" sheetId="4" r:id="rId1"/>
    <sheet name="Lease" sheetId="1" r:id="rId2"/>
    <sheet name="Transport en Verwerki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3" i="3" l="1"/>
  <c r="J33" i="3"/>
  <c r="J19" i="3"/>
  <c r="L19" i="3" s="1"/>
  <c r="L33" i="3" l="1"/>
  <c r="J26" i="3"/>
  <c r="F26" i="3"/>
  <c r="J25" i="3"/>
  <c r="F25" i="3"/>
  <c r="J24" i="3"/>
  <c r="F24" i="3"/>
  <c r="F22" i="3"/>
  <c r="J18" i="3"/>
  <c r="J20" i="3"/>
  <c r="J21" i="3"/>
  <c r="J22" i="3"/>
  <c r="J23" i="3"/>
  <c r="J27" i="3"/>
  <c r="J28" i="3"/>
  <c r="J29" i="3"/>
  <c r="J30" i="3"/>
  <c r="J31" i="3"/>
  <c r="J32" i="3"/>
  <c r="J34" i="3"/>
  <c r="J35" i="3"/>
  <c r="J17" i="3"/>
  <c r="F34" i="3"/>
  <c r="F35" i="3"/>
  <c r="F18" i="3"/>
  <c r="F20" i="3"/>
  <c r="F21" i="3"/>
  <c r="F23" i="3"/>
  <c r="F27" i="3"/>
  <c r="F28" i="3"/>
  <c r="F29" i="3"/>
  <c r="F30" i="3"/>
  <c r="F31" i="3"/>
  <c r="F32" i="3"/>
  <c r="F17" i="3"/>
  <c r="J16" i="3"/>
  <c r="F16" i="3"/>
  <c r="K16" i="3"/>
  <c r="L18" i="3" l="1"/>
  <c r="L24" i="3"/>
  <c r="L26" i="3"/>
  <c r="L25" i="3"/>
  <c r="L16" i="3"/>
  <c r="L31" i="3"/>
  <c r="L27" i="3"/>
  <c r="L23" i="3"/>
  <c r="L30" i="3"/>
  <c r="L29" i="3"/>
  <c r="L34" i="3"/>
  <c r="L35" i="3"/>
  <c r="L32" i="3"/>
  <c r="L17" i="3"/>
  <c r="L21" i="3"/>
  <c r="L20" i="3"/>
  <c r="L28" i="3"/>
  <c r="L22" i="3"/>
  <c r="H31" i="1"/>
  <c r="L36" i="3" l="1"/>
  <c r="C20" i="4" s="1"/>
  <c r="H46" i="1"/>
  <c r="H14" i="1"/>
  <c r="H15" i="1"/>
  <c r="H16" i="1"/>
  <c r="H17" i="1"/>
  <c r="H18" i="1"/>
  <c r="H19" i="1"/>
  <c r="H20" i="1"/>
  <c r="H21" i="1"/>
  <c r="H22" i="1"/>
  <c r="H23" i="1"/>
  <c r="H24" i="1"/>
  <c r="H25" i="1"/>
  <c r="H26" i="1"/>
  <c r="H27" i="1"/>
  <c r="H28" i="1"/>
  <c r="H29" i="1"/>
  <c r="H30" i="1"/>
  <c r="H32" i="1"/>
  <c r="H33" i="1"/>
  <c r="H34" i="1"/>
  <c r="H35" i="1"/>
  <c r="H36" i="1"/>
  <c r="H37" i="1"/>
  <c r="H38" i="1"/>
  <c r="H39" i="1"/>
  <c r="H13" i="1"/>
  <c r="K34" i="3"/>
  <c r="H47" i="1"/>
  <c r="H45" i="1"/>
  <c r="H44" i="1"/>
  <c r="H43" i="1"/>
  <c r="H42" i="1"/>
  <c r="H41" i="1"/>
  <c r="H40" i="1"/>
  <c r="H48" i="1" l="1"/>
  <c r="C19" i="4" s="1"/>
  <c r="C21" i="4" s="1"/>
  <c r="C23" i="4" s="1"/>
</calcChain>
</file>

<file path=xl/sharedStrings.xml><?xml version="1.0" encoding="utf-8"?>
<sst xmlns="http://schemas.openxmlformats.org/spreadsheetml/2006/main" count="236" uniqueCount="117">
  <si>
    <t>Offerteaanvraag Europese Openbare aanbesteding</t>
  </si>
  <si>
    <t xml:space="preserve">Afvalinzamelingsmiddelen, -transport en -verwerking </t>
  </si>
  <si>
    <t>Prijzenblad Lease inzamelmiddelen</t>
  </si>
  <si>
    <t>Groene velden dienen ingevuld te worden door Inschrijver. 
Inschrijver is vrij in welk perscontainer voor restafval wordt aangeboden, mits dit past binnen de kaders die in de offerteaanvraag zijn beschreven.</t>
  </si>
  <si>
    <t>Omschrijving</t>
  </si>
  <si>
    <t>Soort</t>
  </si>
  <si>
    <t>Materiaal</t>
  </si>
  <si>
    <t>Inhoud / vermogen</t>
  </si>
  <si>
    <t>Inschatting Aantal</t>
  </si>
  <si>
    <t>Leasetarief per maand</t>
  </si>
  <si>
    <t>Totaal per jaar</t>
  </si>
  <si>
    <t>Restafval afvaldepot Campus</t>
  </si>
  <si>
    <t>Perscontainer</t>
  </si>
  <si>
    <t>Staal</t>
  </si>
  <si>
    <t>[min 16 m3 - max 24 m3]</t>
  </si>
  <si>
    <t>Restafval afvaldepot Expeditiegebouw</t>
  </si>
  <si>
    <t>[minimaal 16 m3]</t>
  </si>
  <si>
    <t>Restafval afvaldepot ACTA/O|2</t>
  </si>
  <si>
    <t>Kunststof</t>
  </si>
  <si>
    <t>Algemeen</t>
  </si>
  <si>
    <t>Mobiele hef-kantelinstallatie</t>
  </si>
  <si>
    <t>120 &amp; 240 liter</t>
  </si>
  <si>
    <t>SWILL – en papiercontainers van 240 liter</t>
  </si>
  <si>
    <t>Transportkar</t>
  </si>
  <si>
    <t>3 of 4 rolcontainers van 240 liter</t>
  </si>
  <si>
    <t>Grof vuil, metaal, pallets et cetera</t>
  </si>
  <si>
    <t>Hekkar</t>
  </si>
  <si>
    <t>Staal/Hout</t>
  </si>
  <si>
    <t>Circa 2m3</t>
  </si>
  <si>
    <t>Grof vuil, meubilair, pallets, zware apparaten</t>
  </si>
  <si>
    <t>Platte kar</t>
  </si>
  <si>
    <t>Circa 2m2 laadoppervlak</t>
  </si>
  <si>
    <t>Wit - en Bruingoed</t>
  </si>
  <si>
    <t>Boxpallet</t>
  </si>
  <si>
    <t>Voor de 1000 liter boxpallet</t>
  </si>
  <si>
    <t>Restafval</t>
  </si>
  <si>
    <t>Rolcontainer</t>
  </si>
  <si>
    <t>Glas</t>
  </si>
  <si>
    <t>Voedselresten / SWILL</t>
  </si>
  <si>
    <t>Circa 120 liter</t>
  </si>
  <si>
    <t>Tuinafval</t>
  </si>
  <si>
    <t>Metalen</t>
  </si>
  <si>
    <t>Magazijncontainer</t>
  </si>
  <si>
    <t>Grof vuil</t>
  </si>
  <si>
    <t>Hout</t>
  </si>
  <si>
    <t>Gesloten afzetcontainer</t>
  </si>
  <si>
    <t xml:space="preserve">Aantallen/hoeveelheden zijn een inschatting op basis van de huidige situatie. Hier kunnen geen rechten aan worden ontleend. </t>
  </si>
  <si>
    <t>Eenheid</t>
  </si>
  <si>
    <t>Prijs</t>
  </si>
  <si>
    <t>Totaal</t>
  </si>
  <si>
    <t xml:space="preserve">Aantalen/hoeveelheden zijn een inschatting op basis van de huidige situatie. Hier kunnen geen rechten aan worden ontleend. </t>
  </si>
  <si>
    <t>Prijzenblad Transport en Verwerking</t>
  </si>
  <si>
    <t>Transport</t>
  </si>
  <si>
    <t>Verwerking</t>
  </si>
  <si>
    <t xml:space="preserve">Gecombineerd tarief </t>
  </si>
  <si>
    <t>Fractie</t>
  </si>
  <si>
    <t>Eenheid*</t>
  </si>
  <si>
    <t>Prijs Transport</t>
  </si>
  <si>
    <t>Prijs per kg ton</t>
  </si>
  <si>
    <t xml:space="preserve">Inschatting </t>
  </si>
  <si>
    <t>Prijs Verwerking</t>
  </si>
  <si>
    <t>Tarief per eenheid</t>
  </si>
  <si>
    <t>Transport + Verwerking</t>
  </si>
  <si>
    <t>Per kg ton</t>
  </si>
  <si>
    <t>kg ton</t>
  </si>
  <si>
    <t>Glas (gemengd)</t>
  </si>
  <si>
    <t>Per rit</t>
  </si>
  <si>
    <t>Voedselresten / Swill</t>
  </si>
  <si>
    <t>Kunststof gemengd</t>
  </si>
  <si>
    <t>Folies</t>
  </si>
  <si>
    <t>Metaal</t>
  </si>
  <si>
    <t>Hout A/B</t>
  </si>
  <si>
    <t>Bouw- en sloopafval</t>
  </si>
  <si>
    <t>Grof bedrijfsafval</t>
  </si>
  <si>
    <t xml:space="preserve">* In geval van de eenheid 'Per rit': hieronder wordt verstaan het ophalen van de op dat moment aanwezige hoeveeheid (de aangemelde of aanwezige gevulde containers) van een afvalstroom en het leeg retourneren. </t>
  </si>
  <si>
    <t>Prijzenblad Totaal</t>
  </si>
  <si>
    <t xml:space="preserve">Naam onderneming: </t>
  </si>
  <si>
    <t>Adres:</t>
  </si>
  <si>
    <t xml:space="preserve">Postcode en woonplaats: </t>
  </si>
  <si>
    <t xml:space="preserve">verklaart zich door ondertekening van dit blad tot het uitvoeren van de werkzaamheden tegen de in dit prijzenblad geoffreerde tarieven betreffende de aanbesteding 'Afvalinzamelmiddelen, transport en verwerking VU' conform het gestelde in de aanbestedingsdocumenten. </t>
  </si>
  <si>
    <t>Onderdeel</t>
  </si>
  <si>
    <t>Lease inzamelmiddelen</t>
  </si>
  <si>
    <t>Transport en verwerking</t>
  </si>
  <si>
    <t>Ondertekening Inschrijver</t>
  </si>
  <si>
    <t>Plaats</t>
  </si>
  <si>
    <t>Naam</t>
  </si>
  <si>
    <t xml:space="preserve">Functie </t>
  </si>
  <si>
    <t>Datum</t>
  </si>
  <si>
    <t>Handtekening</t>
  </si>
  <si>
    <t>Ecocassette</t>
  </si>
  <si>
    <t>Restafval SWT</t>
  </si>
  <si>
    <t>Papier/karton SWT</t>
  </si>
  <si>
    <t>Papier en karton (gemengd) afvaldepot Campus</t>
  </si>
  <si>
    <t>Papier en karton (gemengd) afvaldepot Expeditiegebouw</t>
  </si>
  <si>
    <t>Papier en karton (gemengd) afvaldepot ACTA/O|2</t>
  </si>
  <si>
    <t>Papier / karton</t>
  </si>
  <si>
    <t>Confidentieel papier</t>
  </si>
  <si>
    <t>Papier en karton</t>
  </si>
  <si>
    <t>Per rit*</t>
  </si>
  <si>
    <t>Tuinafval/groenafval</t>
  </si>
  <si>
    <t>660 liter</t>
  </si>
  <si>
    <t>Piepschuim</t>
  </si>
  <si>
    <t>PD</t>
  </si>
  <si>
    <t>18m3</t>
  </si>
  <si>
    <t>Kunststof PD</t>
  </si>
  <si>
    <t>Inschatting afvoer-frequentie</t>
  </si>
  <si>
    <t>Witgoed</t>
  </si>
  <si>
    <t>Bruingoed</t>
  </si>
  <si>
    <t>Beeldschermen</t>
  </si>
  <si>
    <t>Electronica (Non Ferro)</t>
  </si>
  <si>
    <t>Koffiedik</t>
  </si>
  <si>
    <t>Bijlage 6A: Prijzenblad</t>
  </si>
  <si>
    <t>De groene velden dienen ingevuld te worden. 
De ingevulde transportprijs bij restafval is de transportprijs per kg ton.
Bij afvalstromen die voor Opdrachtgever geld opleveren is het Inschrijver toegestaan om een waarde kleiner of gelijk aan € 0,- te vermelden bij de betreffende afvalstroom. Dit geldt ook voor afvalstromen die vanuit de overheid worden gesubsidieerd.</t>
  </si>
  <si>
    <t>Vergelijkingswaarde 6 jaar</t>
  </si>
  <si>
    <t>Bijlage 6A: Prijzenblad perceel 1 Afval</t>
  </si>
  <si>
    <t>Tissues</t>
  </si>
  <si>
    <t xml:space="preserve">Afvalinzamelmiddelen, -transport en -verwerking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</si>
</sst>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quot;m3&quot;"/>
    <numFmt numFmtId="165" formatCode="0\ &quot;liter&quot;"/>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4"/>
      <color theme="0"/>
      <name val="Arial"/>
      <family val="2"/>
    </font>
    <font>
      <i/>
      <sz val="11"/>
      <color theme="1"/>
      <name val="Calibri"/>
      <family val="2"/>
      <scheme val="minor"/>
    </font>
    <font>
      <sz val="11"/>
      <name val="Calibri"/>
      <family val="2"/>
      <scheme val="minor"/>
    </font>
    <font>
      <sz val="10"/>
      <name val="Arial"/>
      <family val="2"/>
    </font>
    <font>
      <sz val="11"/>
      <color rgb="FF000000"/>
      <name val="Calibri"/>
      <family val="2"/>
      <scheme val="minor"/>
    </font>
    <font>
      <b/>
      <sz val="11"/>
      <color rgb="FF000000"/>
      <name val="Calibri"/>
      <family val="2"/>
      <scheme val="minor"/>
    </font>
    <font>
      <b/>
      <sz val="11"/>
      <name val="Calibri"/>
      <family val="2"/>
      <scheme val="minor"/>
    </font>
    <font>
      <sz val="10"/>
      <color theme="1"/>
      <name val="Calibri"/>
      <family val="2"/>
      <scheme val="minor"/>
    </font>
    <font>
      <sz val="10"/>
      <name val="LucidaSansEF"/>
    </font>
    <font>
      <sz val="10"/>
      <color theme="1"/>
      <name val="Arial"/>
      <family val="2"/>
    </font>
  </fonts>
  <fills count="7">
    <fill>
      <patternFill patternType="none"/>
    </fill>
    <fill>
      <patternFill patternType="gray125"/>
    </fill>
    <fill>
      <patternFill patternType="solid">
        <fgColor rgb="FF0089CF"/>
        <bgColor indexed="64"/>
      </patternFill>
    </fill>
    <fill>
      <patternFill patternType="solid">
        <fgColor theme="0"/>
        <bgColor indexed="64"/>
      </patternFill>
    </fill>
    <fill>
      <patternFill patternType="lightGray"/>
    </fill>
    <fill>
      <patternFill patternType="solid">
        <fgColor rgb="FFFFFF00"/>
        <bgColor indexed="64"/>
      </patternFill>
    </fill>
    <fill>
      <patternFill patternType="solid">
        <fgColor theme="9" tint="0.79998168889431442"/>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double">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s>
  <cellStyleXfs count="7">
    <xf numFmtId="0" fontId="0" fillId="0" borderId="0"/>
    <xf numFmtId="44" fontId="1" fillId="0" borderId="0" applyFont="0" applyFill="0" applyBorder="0" applyAlignment="0" applyProtection="0"/>
    <xf numFmtId="0" fontId="1" fillId="0" borderId="0"/>
    <xf numFmtId="0" fontId="9" fillId="0" borderId="0"/>
    <xf numFmtId="0" fontId="1" fillId="0" borderId="0"/>
    <xf numFmtId="44" fontId="1" fillId="0" borderId="0" applyFont="0" applyFill="0" applyBorder="0" applyAlignment="0" applyProtection="0"/>
    <xf numFmtId="0" fontId="1" fillId="0" borderId="0"/>
  </cellStyleXfs>
  <cellXfs count="141">
    <xf numFmtId="0" fontId="0" fillId="0" borderId="0" xfId="0"/>
    <xf numFmtId="0" fontId="0" fillId="0" borderId="0" xfId="0" applyProtection="1">
      <protection hidden="1"/>
    </xf>
    <xf numFmtId="0" fontId="1" fillId="0" borderId="0" xfId="2" applyProtection="1">
      <protection hidden="1"/>
    </xf>
    <xf numFmtId="0" fontId="2" fillId="2" borderId="1" xfId="2" applyFont="1" applyFill="1" applyBorder="1" applyAlignment="1" applyProtection="1">
      <alignment vertical="center" wrapText="1"/>
      <protection hidden="1"/>
    </xf>
    <xf numFmtId="0" fontId="2" fillId="2" borderId="2" xfId="2" applyFont="1" applyFill="1" applyBorder="1" applyAlignment="1" applyProtection="1">
      <alignment vertical="center" wrapText="1"/>
      <protection hidden="1"/>
    </xf>
    <xf numFmtId="0" fontId="2" fillId="2" borderId="2" xfId="2" applyFont="1" applyFill="1" applyBorder="1" applyAlignment="1" applyProtection="1">
      <alignment horizontal="center" vertical="center" wrapText="1"/>
      <protection hidden="1"/>
    </xf>
    <xf numFmtId="0" fontId="2" fillId="2" borderId="3" xfId="2" applyFont="1" applyFill="1" applyBorder="1" applyAlignment="1" applyProtection="1">
      <alignment horizontal="center" vertical="center" wrapText="1"/>
      <protection hidden="1"/>
    </xf>
    <xf numFmtId="0" fontId="10" fillId="3" borderId="4" xfId="2" applyFont="1" applyFill="1" applyBorder="1" applyAlignment="1" applyProtection="1">
      <alignment vertical="center" wrapText="1"/>
      <protection hidden="1"/>
    </xf>
    <xf numFmtId="0" fontId="10" fillId="0" borderId="5" xfId="2" applyFont="1" applyBorder="1" applyAlignment="1" applyProtection="1">
      <alignment vertical="center" wrapText="1"/>
      <protection hidden="1"/>
    </xf>
    <xf numFmtId="44" fontId="1" fillId="0" borderId="7" xfId="2" applyNumberFormat="1" applyBorder="1" applyProtection="1">
      <protection hidden="1"/>
    </xf>
    <xf numFmtId="44" fontId="1" fillId="0" borderId="0" xfId="2" applyNumberFormat="1" applyProtection="1">
      <protection hidden="1"/>
    </xf>
    <xf numFmtId="0" fontId="10" fillId="3" borderId="8" xfId="2" applyFont="1" applyFill="1" applyBorder="1" applyAlignment="1" applyProtection="1">
      <alignment vertical="center" wrapText="1"/>
      <protection hidden="1"/>
    </xf>
    <xf numFmtId="0" fontId="8" fillId="0" borderId="8" xfId="2" applyFont="1" applyBorder="1" applyAlignment="1" applyProtection="1">
      <alignment vertical="center" wrapText="1"/>
      <protection hidden="1"/>
    </xf>
    <xf numFmtId="0" fontId="8" fillId="0" borderId="6" xfId="2" applyFont="1" applyBorder="1" applyAlignment="1" applyProtection="1">
      <alignment vertical="center" wrapText="1"/>
      <protection hidden="1"/>
    </xf>
    <xf numFmtId="164" fontId="8" fillId="0" borderId="6" xfId="2" applyNumberFormat="1" applyFont="1" applyBorder="1" applyAlignment="1" applyProtection="1">
      <alignment horizontal="right" vertical="center" wrapText="1"/>
      <protection hidden="1"/>
    </xf>
    <xf numFmtId="0" fontId="10" fillId="0" borderId="8" xfId="2" applyFont="1" applyBorder="1" applyAlignment="1" applyProtection="1">
      <alignment vertical="center" wrapText="1"/>
      <protection hidden="1"/>
    </xf>
    <xf numFmtId="0" fontId="10" fillId="0" borderId="6" xfId="2" applyFont="1" applyBorder="1" applyAlignment="1" applyProtection="1">
      <alignment vertical="center" wrapText="1"/>
      <protection hidden="1"/>
    </xf>
    <xf numFmtId="0" fontId="10" fillId="0" borderId="6" xfId="2" applyFont="1" applyBorder="1" applyAlignment="1" applyProtection="1">
      <alignment horizontal="right" vertical="center" wrapText="1"/>
      <protection hidden="1"/>
    </xf>
    <xf numFmtId="0" fontId="8" fillId="0" borderId="6" xfId="2" applyFont="1" applyBorder="1" applyProtection="1">
      <protection hidden="1"/>
    </xf>
    <xf numFmtId="0" fontId="8" fillId="0" borderId="6" xfId="2" applyFont="1" applyBorder="1" applyAlignment="1" applyProtection="1">
      <alignment horizontal="right" vertical="center" wrapText="1"/>
      <protection hidden="1"/>
    </xf>
    <xf numFmtId="165" fontId="8" fillId="0" borderId="6" xfId="2" applyNumberFormat="1" applyFont="1" applyBorder="1" applyAlignment="1" applyProtection="1">
      <alignment horizontal="right" vertical="center" wrapText="1"/>
      <protection hidden="1"/>
    </xf>
    <xf numFmtId="0" fontId="8" fillId="0" borderId="9" xfId="2" applyFont="1" applyBorder="1" applyAlignment="1" applyProtection="1">
      <alignment vertical="center" wrapText="1"/>
      <protection hidden="1"/>
    </xf>
    <xf numFmtId="0" fontId="8" fillId="0" borderId="10" xfId="2" applyFont="1" applyBorder="1" applyAlignment="1" applyProtection="1">
      <alignment vertical="center" wrapText="1"/>
      <protection hidden="1"/>
    </xf>
    <xf numFmtId="165" fontId="8" fillId="0" borderId="10" xfId="2" applyNumberFormat="1" applyFont="1" applyBorder="1" applyAlignment="1" applyProtection="1">
      <alignment horizontal="right" vertical="center" wrapText="1"/>
      <protection hidden="1"/>
    </xf>
    <xf numFmtId="0" fontId="11" fillId="0" borderId="12" xfId="2" applyFont="1" applyBorder="1" applyAlignment="1" applyProtection="1">
      <alignment vertical="center" wrapText="1"/>
      <protection hidden="1"/>
    </xf>
    <xf numFmtId="0" fontId="10" fillId="0" borderId="13" xfId="2" applyFont="1" applyBorder="1" applyAlignment="1" applyProtection="1">
      <alignment vertical="center" wrapText="1"/>
      <protection hidden="1"/>
    </xf>
    <xf numFmtId="0" fontId="1" fillId="0" borderId="13" xfId="2" applyBorder="1" applyProtection="1">
      <protection hidden="1"/>
    </xf>
    <xf numFmtId="44" fontId="1" fillId="3" borderId="14" xfId="2" applyNumberFormat="1" applyFill="1" applyBorder="1" applyProtection="1">
      <protection hidden="1"/>
    </xf>
    <xf numFmtId="44" fontId="3" fillId="0" borderId="15" xfId="2" applyNumberFormat="1" applyFont="1" applyBorder="1" applyProtection="1">
      <protection hidden="1"/>
    </xf>
    <xf numFmtId="0" fontId="8" fillId="0" borderId="0" xfId="0" applyFont="1" applyProtection="1">
      <protection hidden="1"/>
    </xf>
    <xf numFmtId="0" fontId="4" fillId="2" borderId="1" xfId="0" applyFont="1" applyFill="1" applyBorder="1" applyProtection="1">
      <protection hidden="1"/>
    </xf>
    <xf numFmtId="0" fontId="2" fillId="2" borderId="2" xfId="0" applyFont="1" applyFill="1" applyBorder="1" applyAlignment="1" applyProtection="1">
      <alignment horizontal="left" vertical="center" wrapText="1"/>
      <protection hidden="1"/>
    </xf>
    <xf numFmtId="0" fontId="2" fillId="2" borderId="3" xfId="0" applyFont="1" applyFill="1" applyBorder="1" applyAlignment="1" applyProtection="1">
      <alignment horizontal="left" vertical="center"/>
      <protection hidden="1"/>
    </xf>
    <xf numFmtId="0" fontId="2" fillId="2" borderId="8" xfId="2" applyFont="1" applyFill="1" applyBorder="1" applyAlignment="1" applyProtection="1">
      <alignment vertical="center"/>
      <protection hidden="1"/>
    </xf>
    <xf numFmtId="0" fontId="2" fillId="2" borderId="6" xfId="2" applyFont="1" applyFill="1" applyBorder="1" applyAlignment="1" applyProtection="1">
      <alignment vertical="center"/>
      <protection hidden="1"/>
    </xf>
    <xf numFmtId="0" fontId="2" fillId="2" borderId="6" xfId="2" applyFont="1" applyFill="1" applyBorder="1" applyAlignment="1" applyProtection="1">
      <alignment horizontal="center" vertical="center" wrapText="1"/>
      <protection hidden="1"/>
    </xf>
    <xf numFmtId="0" fontId="2" fillId="2" borderId="6" xfId="2" applyFont="1" applyFill="1" applyBorder="1" applyAlignment="1" applyProtection="1">
      <alignment vertical="center" wrapText="1"/>
      <protection hidden="1"/>
    </xf>
    <xf numFmtId="0" fontId="2" fillId="2" borderId="6" xfId="2" applyFont="1" applyFill="1" applyBorder="1" applyAlignment="1" applyProtection="1">
      <alignment horizontal="center" vertical="center"/>
      <protection hidden="1"/>
    </xf>
    <xf numFmtId="0" fontId="2" fillId="2" borderId="19" xfId="2" applyFont="1" applyFill="1" applyBorder="1" applyAlignment="1" applyProtection="1">
      <alignment horizontal="center" vertical="center" wrapText="1"/>
      <protection hidden="1"/>
    </xf>
    <xf numFmtId="0" fontId="2" fillId="2" borderId="7" xfId="0" applyFont="1" applyFill="1" applyBorder="1" applyAlignment="1" applyProtection="1">
      <alignment horizontal="center" vertical="center" wrapText="1"/>
      <protection hidden="1"/>
    </xf>
    <xf numFmtId="0" fontId="1" fillId="4" borderId="6" xfId="6" applyFill="1" applyBorder="1" applyAlignment="1" applyProtection="1">
      <alignment horizontal="center"/>
      <protection hidden="1"/>
    </xf>
    <xf numFmtId="44" fontId="8" fillId="0" borderId="0" xfId="0" applyNumberFormat="1" applyFont="1" applyProtection="1">
      <protection hidden="1"/>
    </xf>
    <xf numFmtId="0" fontId="1" fillId="0" borderId="6" xfId="2" applyBorder="1" applyAlignment="1" applyProtection="1">
      <alignment horizontal="center"/>
      <protection hidden="1"/>
    </xf>
    <xf numFmtId="44" fontId="1" fillId="0" borderId="6" xfId="5" applyFont="1" applyFill="1" applyBorder="1" applyProtection="1">
      <protection hidden="1"/>
    </xf>
    <xf numFmtId="44" fontId="1" fillId="0" borderId="19" xfId="5" applyFont="1" applyFill="1" applyBorder="1" applyProtection="1">
      <protection hidden="1"/>
    </xf>
    <xf numFmtId="44" fontId="8" fillId="0" borderId="7" xfId="1" applyFont="1" applyFill="1" applyBorder="1" applyProtection="1">
      <protection hidden="1"/>
    </xf>
    <xf numFmtId="0" fontId="1" fillId="0" borderId="6" xfId="6" applyBorder="1" applyAlignment="1" applyProtection="1">
      <alignment horizontal="center"/>
      <protection hidden="1"/>
    </xf>
    <xf numFmtId="0" fontId="1" fillId="4" borderId="19" xfId="6" applyFill="1" applyBorder="1" applyAlignment="1" applyProtection="1">
      <alignment horizontal="center"/>
      <protection hidden="1"/>
    </xf>
    <xf numFmtId="0" fontId="10" fillId="0" borderId="9" xfId="2" applyFont="1" applyBorder="1" applyAlignment="1" applyProtection="1">
      <alignment vertical="center" wrapText="1"/>
      <protection hidden="1"/>
    </xf>
    <xf numFmtId="0" fontId="10" fillId="0" borderId="10" xfId="2" applyFont="1" applyBorder="1" applyAlignment="1" applyProtection="1">
      <alignment vertical="center" wrapText="1"/>
      <protection hidden="1"/>
    </xf>
    <xf numFmtId="0" fontId="3" fillId="0" borderId="12" xfId="2" applyFont="1" applyBorder="1" applyProtection="1">
      <protection hidden="1"/>
    </xf>
    <xf numFmtId="0" fontId="3" fillId="0" borderId="13" xfId="2" applyFont="1" applyBorder="1" applyProtection="1">
      <protection hidden="1"/>
    </xf>
    <xf numFmtId="44" fontId="3" fillId="0" borderId="13" xfId="2" applyNumberFormat="1" applyFont="1" applyBorder="1" applyProtection="1">
      <protection hidden="1"/>
    </xf>
    <xf numFmtId="0" fontId="12" fillId="0" borderId="13" xfId="0" applyFont="1" applyBorder="1" applyProtection="1">
      <protection hidden="1"/>
    </xf>
    <xf numFmtId="44" fontId="12" fillId="0" borderId="20" xfId="0" applyNumberFormat="1" applyFont="1" applyBorder="1" applyProtection="1">
      <protection hidden="1"/>
    </xf>
    <xf numFmtId="44" fontId="8" fillId="0" borderId="15" xfId="0" applyNumberFormat="1" applyFont="1" applyBorder="1" applyProtection="1">
      <protection hidden="1"/>
    </xf>
    <xf numFmtId="44" fontId="1" fillId="0" borderId="0" xfId="5" applyFont="1" applyFill="1" applyBorder="1" applyProtection="1">
      <protection hidden="1"/>
    </xf>
    <xf numFmtId="0" fontId="13" fillId="0" borderId="0" xfId="2" applyFont="1" applyProtection="1">
      <protection hidden="1"/>
    </xf>
    <xf numFmtId="0" fontId="12" fillId="0" borderId="1" xfId="3" applyFont="1" applyBorder="1" applyAlignment="1" applyProtection="1">
      <alignment horizontal="left" vertical="center"/>
      <protection hidden="1"/>
    </xf>
    <xf numFmtId="0" fontId="12" fillId="0" borderId="8" xfId="3" applyFont="1" applyBorder="1" applyAlignment="1" applyProtection="1">
      <alignment horizontal="left" vertical="center"/>
      <protection hidden="1"/>
    </xf>
    <xf numFmtId="0" fontId="2" fillId="2" borderId="8" xfId="2" applyFont="1" applyFill="1" applyBorder="1" applyProtection="1">
      <protection hidden="1"/>
    </xf>
    <xf numFmtId="0" fontId="2" fillId="2" borderId="7" xfId="2" applyFont="1" applyFill="1" applyBorder="1" applyProtection="1">
      <protection hidden="1"/>
    </xf>
    <xf numFmtId="44" fontId="1" fillId="0" borderId="7" xfId="5" applyFont="1" applyFill="1" applyBorder="1" applyProtection="1">
      <protection hidden="1"/>
    </xf>
    <xf numFmtId="44" fontId="1" fillId="0" borderId="11" xfId="5" applyFont="1" applyFill="1" applyBorder="1" applyProtection="1">
      <protection hidden="1"/>
    </xf>
    <xf numFmtId="0" fontId="11" fillId="0" borderId="29" xfId="2" applyFont="1" applyBorder="1" applyAlignment="1" applyProtection="1">
      <alignment vertical="center" wrapText="1"/>
      <protection hidden="1"/>
    </xf>
    <xf numFmtId="44" fontId="3" fillId="0" borderId="30" xfId="5" applyFont="1" applyFill="1" applyBorder="1" applyProtection="1">
      <protection hidden="1"/>
    </xf>
    <xf numFmtId="0" fontId="11" fillId="0" borderId="31" xfId="2" applyFont="1" applyBorder="1" applyAlignment="1" applyProtection="1">
      <alignment vertical="center" wrapText="1"/>
      <protection hidden="1"/>
    </xf>
    <xf numFmtId="44" fontId="3" fillId="0" borderId="24" xfId="5" applyFont="1" applyFill="1" applyBorder="1" applyProtection="1">
      <protection hidden="1"/>
    </xf>
    <xf numFmtId="0" fontId="3" fillId="5" borderId="32" xfId="2" applyFont="1" applyFill="1" applyBorder="1" applyProtection="1">
      <protection hidden="1"/>
    </xf>
    <xf numFmtId="44" fontId="3" fillId="5" borderId="33" xfId="2" applyNumberFormat="1" applyFont="1" applyFill="1" applyBorder="1" applyProtection="1">
      <protection hidden="1"/>
    </xf>
    <xf numFmtId="0" fontId="1" fillId="0" borderId="34" xfId="2" applyBorder="1" applyProtection="1">
      <protection hidden="1"/>
    </xf>
    <xf numFmtId="0" fontId="1" fillId="0" borderId="35" xfId="2" applyBorder="1" applyProtection="1">
      <protection hidden="1"/>
    </xf>
    <xf numFmtId="0" fontId="12" fillId="0" borderId="8" xfId="3" applyFont="1" applyBorder="1" applyAlignment="1" applyProtection="1">
      <alignment vertical="center"/>
      <protection hidden="1"/>
    </xf>
    <xf numFmtId="0" fontId="12" fillId="0" borderId="36" xfId="3" applyFont="1" applyBorder="1" applyAlignment="1" applyProtection="1">
      <alignment vertical="center"/>
      <protection hidden="1"/>
    </xf>
    <xf numFmtId="0" fontId="12" fillId="3" borderId="36" xfId="3" applyFont="1" applyFill="1" applyBorder="1" applyAlignment="1" applyProtection="1">
      <alignment vertical="center"/>
      <protection hidden="1"/>
    </xf>
    <xf numFmtId="0" fontId="13" fillId="3" borderId="38" xfId="2" applyFont="1" applyFill="1" applyBorder="1" applyProtection="1">
      <protection hidden="1"/>
    </xf>
    <xf numFmtId="0" fontId="14" fillId="3" borderId="39" xfId="0" applyFont="1" applyFill="1" applyBorder="1" applyProtection="1">
      <protection hidden="1"/>
    </xf>
    <xf numFmtId="44" fontId="0" fillId="0" borderId="7" xfId="2" applyNumberFormat="1" applyFont="1" applyBorder="1" applyProtection="1">
      <protection hidden="1"/>
    </xf>
    <xf numFmtId="44" fontId="0" fillId="0" borderId="11" xfId="2" applyNumberFormat="1" applyFont="1" applyBorder="1" applyProtection="1">
      <protection hidden="1"/>
    </xf>
    <xf numFmtId="44" fontId="0" fillId="4" borderId="6" xfId="5" applyFont="1" applyFill="1" applyBorder="1" applyProtection="1">
      <protection hidden="1"/>
    </xf>
    <xf numFmtId="0" fontId="0" fillId="0" borderId="6" xfId="2" applyFont="1" applyBorder="1" applyAlignment="1" applyProtection="1">
      <alignment horizontal="center"/>
      <protection hidden="1"/>
    </xf>
    <xf numFmtId="0" fontId="0" fillId="0" borderId="10" xfId="2" applyFont="1" applyBorder="1" applyAlignment="1" applyProtection="1">
      <alignment horizontal="center"/>
      <protection hidden="1"/>
    </xf>
    <xf numFmtId="44" fontId="15" fillId="4" borderId="10" xfId="5" applyFont="1" applyFill="1" applyBorder="1"/>
    <xf numFmtId="0" fontId="8" fillId="0" borderId="36" xfId="2" applyFont="1" applyBorder="1" applyAlignment="1" applyProtection="1">
      <alignment vertical="center" wrapText="1"/>
      <protection hidden="1"/>
    </xf>
    <xf numFmtId="0" fontId="8" fillId="0" borderId="40" xfId="2" applyFont="1" applyBorder="1" applyAlignment="1" applyProtection="1">
      <alignment vertical="center" wrapText="1"/>
      <protection hidden="1"/>
    </xf>
    <xf numFmtId="165" fontId="8" fillId="0" borderId="40" xfId="2" applyNumberFormat="1" applyFont="1" applyBorder="1" applyAlignment="1" applyProtection="1">
      <alignment horizontal="right" vertical="center" wrapText="1"/>
      <protection hidden="1"/>
    </xf>
    <xf numFmtId="44" fontId="0" fillId="0" borderId="37" xfId="2" applyNumberFormat="1" applyFont="1" applyBorder="1" applyProtection="1">
      <protection hidden="1"/>
    </xf>
    <xf numFmtId="0" fontId="1" fillId="0" borderId="6" xfId="2" applyBorder="1" applyProtection="1">
      <protection hidden="1"/>
    </xf>
    <xf numFmtId="0" fontId="0" fillId="0" borderId="6" xfId="2" applyFont="1" applyBorder="1" applyProtection="1">
      <protection hidden="1"/>
    </xf>
    <xf numFmtId="0" fontId="8" fillId="0" borderId="40" xfId="2" applyFont="1" applyBorder="1" applyProtection="1">
      <protection hidden="1"/>
    </xf>
    <xf numFmtId="0" fontId="8" fillId="0" borderId="10" xfId="2" applyFont="1" applyBorder="1" applyProtection="1">
      <protection hidden="1"/>
    </xf>
    <xf numFmtId="0" fontId="0" fillId="0" borderId="10" xfId="6" applyFont="1" applyBorder="1" applyAlignment="1" applyProtection="1">
      <alignment horizontal="center"/>
      <protection hidden="1"/>
    </xf>
    <xf numFmtId="44" fontId="1" fillId="0" borderId="19" xfId="5" applyFont="1" applyFill="1" applyBorder="1"/>
    <xf numFmtId="44" fontId="1" fillId="6" borderId="6" xfId="2" applyNumberFormat="1" applyFill="1" applyBorder="1" applyProtection="1">
      <protection locked="0"/>
    </xf>
    <xf numFmtId="44" fontId="0" fillId="6" borderId="6" xfId="2" applyNumberFormat="1" applyFont="1" applyFill="1" applyBorder="1" applyProtection="1">
      <protection locked="0"/>
    </xf>
    <xf numFmtId="0" fontId="10" fillId="0" borderId="10" xfId="2" applyFont="1" applyBorder="1" applyAlignment="1" applyProtection="1">
      <alignment horizontal="left" vertical="center" wrapText="1"/>
      <protection hidden="1"/>
    </xf>
    <xf numFmtId="44" fontId="1" fillId="6" borderId="6" xfId="5" applyFont="1" applyFill="1" applyBorder="1" applyProtection="1">
      <protection locked="0"/>
    </xf>
    <xf numFmtId="44" fontId="0" fillId="6" borderId="10" xfId="5" applyFont="1" applyFill="1" applyBorder="1" applyProtection="1">
      <protection locked="0"/>
    </xf>
    <xf numFmtId="44" fontId="0" fillId="6" borderId="6" xfId="1" applyFont="1" applyFill="1" applyBorder="1" applyProtection="1">
      <protection locked="0"/>
    </xf>
    <xf numFmtId="44" fontId="0" fillId="6" borderId="10" xfId="1" applyFont="1" applyFill="1" applyBorder="1" applyProtection="1">
      <protection locked="0"/>
    </xf>
    <xf numFmtId="0" fontId="1" fillId="6" borderId="3" xfId="2" applyFill="1" applyBorder="1" applyAlignment="1" applyProtection="1">
      <alignment horizontal="left" vertical="center"/>
      <protection locked="0"/>
    </xf>
    <xf numFmtId="0" fontId="1" fillId="6" borderId="7" xfId="2" applyFill="1" applyBorder="1" applyAlignment="1" applyProtection="1">
      <alignment horizontal="left" vertical="center"/>
      <protection locked="0"/>
    </xf>
    <xf numFmtId="0" fontId="12" fillId="6" borderId="3" xfId="3" applyFont="1" applyFill="1" applyBorder="1" applyAlignment="1" applyProtection="1">
      <alignment horizontal="left" vertical="center"/>
      <protection locked="0"/>
    </xf>
    <xf numFmtId="0" fontId="12" fillId="6" borderId="7" xfId="3" applyFont="1" applyFill="1" applyBorder="1" applyAlignment="1" applyProtection="1">
      <alignment vertical="center"/>
      <protection locked="0"/>
    </xf>
    <xf numFmtId="0" fontId="12" fillId="6" borderId="37" xfId="3" applyFont="1" applyFill="1" applyBorder="1" applyAlignment="1" applyProtection="1">
      <alignment vertical="center"/>
      <protection locked="0"/>
    </xf>
    <xf numFmtId="14" fontId="12" fillId="6" borderId="37" xfId="3" applyNumberFormat="1" applyFont="1" applyFill="1" applyBorder="1" applyAlignment="1" applyProtection="1">
      <alignment vertical="center"/>
      <protection locked="0"/>
    </xf>
    <xf numFmtId="0" fontId="8" fillId="0" borderId="27" xfId="3"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0" fontId="12" fillId="6" borderId="22" xfId="3" applyFont="1" applyFill="1" applyBorder="1" applyAlignment="1" applyProtection="1">
      <alignment vertical="center"/>
      <protection locked="0"/>
    </xf>
    <xf numFmtId="0" fontId="0" fillId="6" borderId="24" xfId="0" applyFill="1" applyBorder="1" applyProtection="1">
      <protection locked="0"/>
    </xf>
    <xf numFmtId="0" fontId="0" fillId="6" borderId="15" xfId="0" applyFill="1" applyBorder="1" applyProtection="1">
      <protection locked="0"/>
    </xf>
    <xf numFmtId="0" fontId="0" fillId="0" borderId="0" xfId="0" applyProtection="1">
      <protection hidden="1"/>
    </xf>
    <xf numFmtId="0" fontId="5" fillId="0" borderId="0" xfId="0" applyFont="1" applyProtection="1">
      <protection hidden="1"/>
    </xf>
    <xf numFmtId="0" fontId="6" fillId="2" borderId="0" xfId="2" applyFont="1" applyFill="1" applyProtection="1">
      <protection hidden="1"/>
    </xf>
    <xf numFmtId="0" fontId="3" fillId="0" borderId="0" xfId="0" applyFont="1" applyProtection="1">
      <protection hidden="1"/>
    </xf>
    <xf numFmtId="0" fontId="8" fillId="0" borderId="8" xfId="3" applyFont="1" applyBorder="1" applyAlignment="1" applyProtection="1">
      <alignment horizontal="center" vertical="center"/>
      <protection hidden="1"/>
    </xf>
    <xf numFmtId="0" fontId="1" fillId="0" borderId="7" xfId="2" applyBorder="1" applyAlignment="1" applyProtection="1">
      <alignment horizontal="center" vertical="center"/>
      <protection hidden="1"/>
    </xf>
    <xf numFmtId="0" fontId="8" fillId="0" borderId="21" xfId="3" applyFont="1" applyBorder="1" applyAlignment="1" applyProtection="1">
      <alignment horizontal="left" vertical="center" wrapText="1"/>
      <protection hidden="1"/>
    </xf>
    <xf numFmtId="0" fontId="1" fillId="0" borderId="22" xfId="2" applyBorder="1" applyAlignment="1" applyProtection="1">
      <alignment horizontal="left" vertical="center" wrapText="1"/>
      <protection hidden="1"/>
    </xf>
    <xf numFmtId="0" fontId="8" fillId="0" borderId="23"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8" fillId="0" borderId="26" xfId="0" applyFont="1" applyBorder="1" applyAlignment="1" applyProtection="1">
      <alignment horizontal="left" vertical="center" wrapText="1"/>
      <protection hidden="1"/>
    </xf>
    <xf numFmtId="0" fontId="1" fillId="0" borderId="0" xfId="2" applyProtection="1">
      <protection hidden="1"/>
    </xf>
    <xf numFmtId="0" fontId="0" fillId="0" borderId="0" xfId="0"/>
    <xf numFmtId="0" fontId="7" fillId="0" borderId="0" xfId="2" applyFont="1" applyAlignment="1" applyProtection="1">
      <alignment horizontal="left" wrapText="1"/>
      <protection hidden="1"/>
    </xf>
    <xf numFmtId="0" fontId="8" fillId="0" borderId="0" xfId="0" applyFont="1" applyAlignment="1" applyProtection="1">
      <alignment horizontal="left" wrapText="1"/>
      <protection hidden="1"/>
    </xf>
    <xf numFmtId="0" fontId="8" fillId="0" borderId="0" xfId="3" applyFont="1" applyAlignment="1" applyProtection="1">
      <alignment horizontal="left" vertical="center" wrapText="1"/>
      <protection hidden="1"/>
    </xf>
    <xf numFmtId="0" fontId="1" fillId="0" borderId="0" xfId="2" applyAlignment="1" applyProtection="1">
      <alignment horizontal="left" vertical="center" wrapText="1"/>
      <protection hidden="1"/>
    </xf>
    <xf numFmtId="0" fontId="2" fillId="2" borderId="16" xfId="3" applyFont="1" applyFill="1" applyBorder="1" applyAlignment="1" applyProtection="1">
      <alignment vertical="center" wrapText="1"/>
      <protection hidden="1"/>
    </xf>
    <xf numFmtId="0" fontId="0" fillId="0" borderId="17" xfId="0" applyBorder="1" applyAlignment="1" applyProtection="1">
      <alignment vertical="center" wrapText="1"/>
      <protection hidden="1"/>
    </xf>
    <xf numFmtId="0" fontId="0" fillId="0" borderId="18" xfId="0" applyBorder="1" applyAlignment="1" applyProtection="1">
      <alignment vertical="center" wrapText="1"/>
      <protection hidden="1"/>
    </xf>
    <xf numFmtId="0" fontId="2" fillId="2" borderId="2" xfId="0" applyFont="1" applyFill="1" applyBorder="1" applyAlignment="1" applyProtection="1">
      <alignment horizontal="left" vertical="center"/>
      <protection hidden="1"/>
    </xf>
    <xf numFmtId="0" fontId="1" fillId="0" borderId="0" xfId="2" applyAlignment="1" applyProtection="1">
      <alignment vertical="justify"/>
      <protection hidden="1"/>
    </xf>
    <xf numFmtId="0" fontId="8" fillId="0" borderId="0" xfId="0" applyFont="1" applyAlignment="1" applyProtection="1">
      <alignment vertical="justify"/>
      <protection hidden="1"/>
    </xf>
    <xf numFmtId="0" fontId="8" fillId="0" borderId="0" xfId="0" applyFont="1"/>
    <xf numFmtId="0" fontId="7" fillId="0" borderId="0" xfId="2" applyFont="1" applyAlignment="1" applyProtection="1">
      <alignment horizontal="left" vertical="center" wrapText="1"/>
      <protection hidden="1"/>
    </xf>
    <xf numFmtId="0" fontId="9" fillId="0" borderId="0" xfId="0" applyFont="1" applyAlignment="1" applyProtection="1">
      <alignment vertical="center"/>
      <protection hidden="1"/>
    </xf>
    <xf numFmtId="0" fontId="12" fillId="0" borderId="0" xfId="3" applyFont="1" applyAlignment="1" applyProtection="1">
      <alignment horizontal="left" vertical="center"/>
      <protection hidden="1"/>
    </xf>
    <xf numFmtId="0" fontId="1" fillId="0" borderId="0" xfId="2" applyAlignment="1" applyProtection="1">
      <alignment horizontal="left" vertical="center"/>
      <protection hidden="1"/>
    </xf>
    <xf numFmtId="0" fontId="10" fillId="6" borderId="5" xfId="2" applyFont="1" applyFill="1" applyBorder="1" applyAlignment="1" applyProtection="1">
      <alignment vertical="center" wrapText="1"/>
      <protection locked="0"/>
    </xf>
  </cellXfs>
  <cellStyles count="7">
    <cellStyle name="Standaard" xfId="0" builtinId="0"/>
    <cellStyle name="Standaard 2" xfId="3" xr:uid="{F6D5FB55-A47E-4BEA-97B0-5FEF145D11B9}"/>
    <cellStyle name="Standaard 3" xfId="2" xr:uid="{A92A5482-C6EA-4156-A07A-9F4BDD59ABE2}"/>
    <cellStyle name="Standaard 3 2" xfId="4" xr:uid="{E3151D13-D2A5-43E0-AB4D-23F12EBD1996}"/>
    <cellStyle name="Standaard 3 3" xfId="6" xr:uid="{67919C61-17BA-4525-82BA-E5D0D9E269AC}"/>
    <cellStyle name="Valuta" xfId="1" builtinId="4"/>
    <cellStyle name="Valuta 2" xfId="5" xr:uid="{4D525567-1246-4815-AEE5-C4AC5E4E1A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A18C0-4B76-4C7A-B2B1-A7EF5FAC0D09}">
  <dimension ref="A1:C34"/>
  <sheetViews>
    <sheetView tabSelected="1" workbookViewId="0">
      <selection activeCell="C30" sqref="C30:C33"/>
    </sheetView>
  </sheetViews>
  <sheetFormatPr defaultRowHeight="14.5" x14ac:dyDescent="0.35"/>
  <cols>
    <col min="2" max="2" width="45.54296875" customWidth="1"/>
    <col min="3" max="3" width="42.90625" customWidth="1"/>
  </cols>
  <sheetData>
    <row r="1" spans="1:3" x14ac:dyDescent="0.35">
      <c r="A1" s="1"/>
      <c r="B1" s="1"/>
      <c r="C1" s="1"/>
    </row>
    <row r="2" spans="1:3" x14ac:dyDescent="0.35">
      <c r="A2" s="1"/>
      <c r="B2" s="111" t="s">
        <v>0</v>
      </c>
      <c r="C2" s="111"/>
    </row>
    <row r="3" spans="1:3" x14ac:dyDescent="0.35">
      <c r="A3" s="1"/>
      <c r="B3" s="111" t="s">
        <v>116</v>
      </c>
      <c r="C3" s="111"/>
    </row>
    <row r="4" spans="1:3" x14ac:dyDescent="0.35">
      <c r="A4" s="1"/>
      <c r="B4" s="1"/>
      <c r="C4" s="1"/>
    </row>
    <row r="5" spans="1:3" ht="18.5" x14ac:dyDescent="0.45">
      <c r="A5" s="1"/>
      <c r="B5" s="112" t="s">
        <v>114</v>
      </c>
      <c r="C5" s="111"/>
    </row>
    <row r="6" spans="1:3" x14ac:dyDescent="0.35">
      <c r="A6" s="1"/>
      <c r="B6" s="1"/>
      <c r="C6" s="1"/>
    </row>
    <row r="7" spans="1:3" ht="18" x14ac:dyDescent="0.4">
      <c r="A7" s="1"/>
      <c r="B7" s="113" t="s">
        <v>75</v>
      </c>
      <c r="C7" s="114"/>
    </row>
    <row r="8" spans="1:3" ht="15" thickBot="1" x14ac:dyDescent="0.4">
      <c r="A8" s="1"/>
      <c r="B8" s="29"/>
      <c r="C8" s="29"/>
    </row>
    <row r="9" spans="1:3" x14ac:dyDescent="0.35">
      <c r="A9" s="57"/>
      <c r="B9" s="58" t="s">
        <v>76</v>
      </c>
      <c r="C9" s="100"/>
    </row>
    <row r="10" spans="1:3" x14ac:dyDescent="0.35">
      <c r="A10" s="57"/>
      <c r="B10" s="59" t="s">
        <v>77</v>
      </c>
      <c r="C10" s="101"/>
    </row>
    <row r="11" spans="1:3" x14ac:dyDescent="0.35">
      <c r="A11" s="57"/>
      <c r="B11" s="59" t="s">
        <v>78</v>
      </c>
      <c r="C11" s="101"/>
    </row>
    <row r="12" spans="1:3" x14ac:dyDescent="0.35">
      <c r="A12" s="57"/>
      <c r="B12" s="115"/>
      <c r="C12" s="116"/>
    </row>
    <row r="13" spans="1:3" x14ac:dyDescent="0.35">
      <c r="A13" s="57"/>
      <c r="B13" s="117" t="s">
        <v>79</v>
      </c>
      <c r="C13" s="118"/>
    </row>
    <row r="14" spans="1:3" x14ac:dyDescent="0.35">
      <c r="A14" s="57"/>
      <c r="B14" s="119"/>
      <c r="C14" s="120"/>
    </row>
    <row r="15" spans="1:3" x14ac:dyDescent="0.35">
      <c r="A15" s="57"/>
      <c r="B15" s="119"/>
      <c r="C15" s="120"/>
    </row>
    <row r="16" spans="1:3" x14ac:dyDescent="0.35">
      <c r="A16" s="57"/>
      <c r="B16" s="121"/>
      <c r="C16" s="122"/>
    </row>
    <row r="17" spans="1:3" x14ac:dyDescent="0.35">
      <c r="A17" s="57"/>
      <c r="B17" s="106"/>
      <c r="C17" s="107"/>
    </row>
    <row r="18" spans="1:3" x14ac:dyDescent="0.35">
      <c r="A18" s="57"/>
      <c r="B18" s="60" t="s">
        <v>80</v>
      </c>
      <c r="C18" s="61" t="s">
        <v>49</v>
      </c>
    </row>
    <row r="19" spans="1:3" x14ac:dyDescent="0.35">
      <c r="A19" s="57"/>
      <c r="B19" s="15" t="s">
        <v>81</v>
      </c>
      <c r="C19" s="62">
        <f>Lease!H48</f>
        <v>0</v>
      </c>
    </row>
    <row r="20" spans="1:3" ht="15" thickBot="1" x14ac:dyDescent="0.4">
      <c r="A20" s="57"/>
      <c r="B20" s="48" t="s">
        <v>82</v>
      </c>
      <c r="C20" s="63">
        <f>'Transport en Verwerking'!L36</f>
        <v>0</v>
      </c>
    </row>
    <row r="21" spans="1:3" ht="15" thickTop="1" x14ac:dyDescent="0.35">
      <c r="A21" s="57"/>
      <c r="B21" s="64" t="s">
        <v>10</v>
      </c>
      <c r="C21" s="65">
        <f>SUM(C19:C20)</f>
        <v>0</v>
      </c>
    </row>
    <row r="22" spans="1:3" ht="15" thickBot="1" x14ac:dyDescent="0.4">
      <c r="A22" s="57"/>
      <c r="B22" s="66"/>
      <c r="C22" s="67"/>
    </row>
    <row r="23" spans="1:3" ht="15" thickBot="1" x14ac:dyDescent="0.4">
      <c r="A23" s="57"/>
      <c r="B23" s="68" t="s">
        <v>113</v>
      </c>
      <c r="C23" s="69">
        <f>C21*6</f>
        <v>0</v>
      </c>
    </row>
    <row r="24" spans="1:3" ht="15" thickBot="1" x14ac:dyDescent="0.4">
      <c r="A24" s="57"/>
      <c r="B24" s="70"/>
      <c r="C24" s="71"/>
    </row>
    <row r="25" spans="1:3" x14ac:dyDescent="0.35">
      <c r="A25" s="57"/>
      <c r="B25" s="58" t="s">
        <v>83</v>
      </c>
      <c r="C25" s="102"/>
    </row>
    <row r="26" spans="1:3" x14ac:dyDescent="0.35">
      <c r="A26" s="57"/>
      <c r="B26" s="72" t="s">
        <v>84</v>
      </c>
      <c r="C26" s="103"/>
    </row>
    <row r="27" spans="1:3" x14ac:dyDescent="0.35">
      <c r="A27" s="57"/>
      <c r="B27" s="72" t="s">
        <v>85</v>
      </c>
      <c r="C27" s="103"/>
    </row>
    <row r="28" spans="1:3" x14ac:dyDescent="0.35">
      <c r="A28" s="57"/>
      <c r="B28" s="73" t="s">
        <v>86</v>
      </c>
      <c r="C28" s="104"/>
    </row>
    <row r="29" spans="1:3" x14ac:dyDescent="0.35">
      <c r="A29" s="57"/>
      <c r="B29" s="73" t="s">
        <v>87</v>
      </c>
      <c r="C29" s="105"/>
    </row>
    <row r="30" spans="1:3" x14ac:dyDescent="0.35">
      <c r="A30" s="57"/>
      <c r="B30" s="74" t="s">
        <v>88</v>
      </c>
      <c r="C30" s="108"/>
    </row>
    <row r="31" spans="1:3" x14ac:dyDescent="0.35">
      <c r="A31" s="57"/>
      <c r="B31" s="75"/>
      <c r="C31" s="109"/>
    </row>
    <row r="32" spans="1:3" x14ac:dyDescent="0.35">
      <c r="A32" s="57"/>
      <c r="B32" s="75"/>
      <c r="C32" s="109"/>
    </row>
    <row r="33" spans="1:3" ht="15" thickBot="1" x14ac:dyDescent="0.4">
      <c r="A33" s="57"/>
      <c r="B33" s="76"/>
      <c r="C33" s="110"/>
    </row>
    <row r="34" spans="1:3" x14ac:dyDescent="0.35">
      <c r="A34" s="57"/>
      <c r="B34" s="57"/>
      <c r="C34" s="57"/>
    </row>
  </sheetData>
  <sheetProtection algorithmName="SHA-512" hashValue="XQ0mP08YT2LgywglmxjAxo91My/h5VaV6aP4hKWTtHz97NxPUUnXBayoYoD3mwUcklGB6paccQe37B9D+s6Bkw==" saltValue="1NAf9Zodb+IvkGvyX1SY4Q==" spinCount="100000" sheet="1" objects="1" scenarios="1"/>
  <mergeCells count="8">
    <mergeCell ref="B17:C17"/>
    <mergeCell ref="C30:C33"/>
    <mergeCell ref="B2:C2"/>
    <mergeCell ref="B3:C3"/>
    <mergeCell ref="B5:C5"/>
    <mergeCell ref="B7:C7"/>
    <mergeCell ref="B12:C12"/>
    <mergeCell ref="B13:C16"/>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24EA2-8988-4392-81A2-9CFA1482F7F9}">
  <dimension ref="B1:K53"/>
  <sheetViews>
    <sheetView workbookViewId="0">
      <selection activeCell="E13" sqref="E13"/>
    </sheetView>
  </sheetViews>
  <sheetFormatPr defaultColWidth="9.08984375" defaultRowHeight="14.5" x14ac:dyDescent="0.35"/>
  <cols>
    <col min="1" max="1" width="9.08984375" style="2"/>
    <col min="2" max="2" width="48.36328125" style="2" bestFit="1" customWidth="1"/>
    <col min="3" max="3" width="27.54296875" style="2" bestFit="1" customWidth="1"/>
    <col min="4" max="4" width="13.6328125" style="2" customWidth="1"/>
    <col min="5" max="5" width="29.6328125" style="2" bestFit="1" customWidth="1"/>
    <col min="6" max="6" width="11.453125" style="2" customWidth="1"/>
    <col min="7" max="8" width="20.6328125" style="2" customWidth="1"/>
    <col min="9" max="16384" width="9.08984375" style="2"/>
  </cols>
  <sheetData>
    <row r="1" spans="2:11" s="1" customFormat="1" x14ac:dyDescent="0.35"/>
    <row r="2" spans="2:11" s="1" customFormat="1" x14ac:dyDescent="0.35">
      <c r="B2" s="111" t="s">
        <v>0</v>
      </c>
      <c r="C2" s="111"/>
      <c r="D2" s="111"/>
      <c r="E2" s="111"/>
      <c r="F2" s="111"/>
      <c r="G2" s="111"/>
      <c r="H2" s="111"/>
    </row>
    <row r="3" spans="2:11" s="1" customFormat="1" x14ac:dyDescent="0.35">
      <c r="B3" s="111" t="s">
        <v>1</v>
      </c>
      <c r="C3" s="111"/>
      <c r="D3" s="111"/>
      <c r="E3" s="111"/>
      <c r="F3" s="111"/>
      <c r="G3" s="111"/>
      <c r="H3" s="111"/>
    </row>
    <row r="4" spans="2:11" s="1" customFormat="1" x14ac:dyDescent="0.35"/>
    <row r="5" spans="2:11" s="1" customFormat="1" ht="18.5" x14ac:dyDescent="0.45">
      <c r="B5" s="112" t="s">
        <v>111</v>
      </c>
      <c r="C5" s="111"/>
      <c r="D5" s="111"/>
      <c r="E5" s="111"/>
      <c r="F5" s="111"/>
      <c r="G5" s="111"/>
      <c r="H5" s="111"/>
    </row>
    <row r="6" spans="2:11" s="1" customFormat="1" x14ac:dyDescent="0.35"/>
    <row r="7" spans="2:11" s="1" customFormat="1" ht="18" x14ac:dyDescent="0.4">
      <c r="B7" s="113" t="s">
        <v>2</v>
      </c>
      <c r="C7" s="114"/>
      <c r="D7" s="111"/>
      <c r="E7" s="111"/>
      <c r="F7" s="111"/>
      <c r="G7" s="111"/>
      <c r="H7" s="111"/>
    </row>
    <row r="9" spans="2:11" x14ac:dyDescent="0.35">
      <c r="B9" s="125" t="s">
        <v>3</v>
      </c>
      <c r="C9" s="125"/>
      <c r="D9" s="125"/>
      <c r="E9" s="125"/>
      <c r="F9" s="125"/>
      <c r="G9" s="125"/>
      <c r="H9" s="125"/>
    </row>
    <row r="10" spans="2:11" x14ac:dyDescent="0.35">
      <c r="B10" s="126"/>
      <c r="C10" s="126"/>
      <c r="D10" s="126"/>
      <c r="E10" s="126"/>
      <c r="F10" s="126"/>
      <c r="G10" s="126"/>
      <c r="H10" s="126"/>
    </row>
    <row r="11" spans="2:11" ht="15" thickBot="1" x14ac:dyDescent="0.4">
      <c r="B11" s="127"/>
      <c r="C11" s="128"/>
      <c r="D11" s="128"/>
      <c r="E11" s="128"/>
      <c r="F11" s="128"/>
      <c r="G11" s="128"/>
      <c r="H11" s="128"/>
    </row>
    <row r="12" spans="2:11" ht="29" x14ac:dyDescent="0.35">
      <c r="B12" s="3" t="s">
        <v>4</v>
      </c>
      <c r="C12" s="4" t="s">
        <v>5</v>
      </c>
      <c r="D12" s="4" t="s">
        <v>6</v>
      </c>
      <c r="E12" s="4" t="s">
        <v>7</v>
      </c>
      <c r="F12" s="4" t="s">
        <v>8</v>
      </c>
      <c r="G12" s="5" t="s">
        <v>9</v>
      </c>
      <c r="H12" s="6" t="s">
        <v>10</v>
      </c>
    </row>
    <row r="13" spans="2:11" x14ac:dyDescent="0.35">
      <c r="B13" s="7" t="s">
        <v>11</v>
      </c>
      <c r="C13" s="8" t="s">
        <v>12</v>
      </c>
      <c r="D13" s="8" t="s">
        <v>13</v>
      </c>
      <c r="E13" s="140" t="s">
        <v>14</v>
      </c>
      <c r="F13" s="8">
        <v>1</v>
      </c>
      <c r="G13" s="93"/>
      <c r="H13" s="9">
        <f>F13*G13*12</f>
        <v>0</v>
      </c>
      <c r="K13" s="10"/>
    </row>
    <row r="14" spans="2:11" x14ac:dyDescent="0.35">
      <c r="B14" s="7" t="s">
        <v>15</v>
      </c>
      <c r="C14" s="8" t="s">
        <v>12</v>
      </c>
      <c r="D14" s="8" t="s">
        <v>13</v>
      </c>
      <c r="E14" s="140" t="s">
        <v>16</v>
      </c>
      <c r="F14" s="8">
        <v>1</v>
      </c>
      <c r="G14" s="93"/>
      <c r="H14" s="9">
        <f t="shared" ref="H14:H39" si="0">F14*G14*12</f>
        <v>0</v>
      </c>
      <c r="K14" s="10"/>
    </row>
    <row r="15" spans="2:11" x14ac:dyDescent="0.35">
      <c r="B15" s="11" t="s">
        <v>17</v>
      </c>
      <c r="C15" s="8" t="s">
        <v>12</v>
      </c>
      <c r="D15" s="8" t="s">
        <v>13</v>
      </c>
      <c r="E15" s="140" t="s">
        <v>14</v>
      </c>
      <c r="F15" s="87">
        <v>1</v>
      </c>
      <c r="G15" s="93"/>
      <c r="H15" s="9">
        <f t="shared" si="0"/>
        <v>0</v>
      </c>
      <c r="K15" s="10"/>
    </row>
    <row r="16" spans="2:11" x14ac:dyDescent="0.35">
      <c r="B16" s="12" t="s">
        <v>18</v>
      </c>
      <c r="C16" s="13" t="s">
        <v>12</v>
      </c>
      <c r="D16" s="13" t="s">
        <v>13</v>
      </c>
      <c r="E16" s="14">
        <v>25</v>
      </c>
      <c r="F16" s="87">
        <v>1</v>
      </c>
      <c r="G16" s="93"/>
      <c r="H16" s="9">
        <f t="shared" si="0"/>
        <v>0</v>
      </c>
      <c r="K16" s="10"/>
    </row>
    <row r="17" spans="2:11" x14ac:dyDescent="0.35">
      <c r="B17" s="15" t="s">
        <v>19</v>
      </c>
      <c r="C17" s="16" t="s">
        <v>20</v>
      </c>
      <c r="D17" s="16" t="s">
        <v>13</v>
      </c>
      <c r="E17" s="17" t="s">
        <v>21</v>
      </c>
      <c r="F17" s="18">
        <v>4</v>
      </c>
      <c r="G17" s="93"/>
      <c r="H17" s="9">
        <f t="shared" si="0"/>
        <v>0</v>
      </c>
      <c r="K17" s="10"/>
    </row>
    <row r="18" spans="2:11" x14ac:dyDescent="0.35">
      <c r="B18" s="15" t="s">
        <v>90</v>
      </c>
      <c r="C18" s="16" t="s">
        <v>89</v>
      </c>
      <c r="D18" s="16"/>
      <c r="E18" s="17"/>
      <c r="F18" s="18">
        <v>1</v>
      </c>
      <c r="G18" s="93"/>
      <c r="H18" s="9">
        <f t="shared" si="0"/>
        <v>0</v>
      </c>
      <c r="K18" s="10"/>
    </row>
    <row r="19" spans="2:11" x14ac:dyDescent="0.35">
      <c r="B19" s="15" t="s">
        <v>91</v>
      </c>
      <c r="C19" s="16" t="s">
        <v>89</v>
      </c>
      <c r="D19" s="16"/>
      <c r="E19" s="17"/>
      <c r="F19" s="18">
        <v>1</v>
      </c>
      <c r="G19" s="93"/>
      <c r="H19" s="9">
        <f t="shared" si="0"/>
        <v>0</v>
      </c>
      <c r="K19" s="10"/>
    </row>
    <row r="20" spans="2:11" x14ac:dyDescent="0.35">
      <c r="B20" s="15" t="s">
        <v>22</v>
      </c>
      <c r="C20" s="16" t="s">
        <v>23</v>
      </c>
      <c r="D20" s="16" t="s">
        <v>13</v>
      </c>
      <c r="E20" s="17" t="s">
        <v>24</v>
      </c>
      <c r="F20" s="18">
        <v>3</v>
      </c>
      <c r="G20" s="93"/>
      <c r="H20" s="9">
        <f t="shared" si="0"/>
        <v>0</v>
      </c>
      <c r="K20" s="10"/>
    </row>
    <row r="21" spans="2:11" x14ac:dyDescent="0.35">
      <c r="B21" s="15" t="s">
        <v>25</v>
      </c>
      <c r="C21" s="16" t="s">
        <v>26</v>
      </c>
      <c r="D21" s="16" t="s">
        <v>27</v>
      </c>
      <c r="E21" s="19" t="s">
        <v>28</v>
      </c>
      <c r="F21" s="18">
        <v>10</v>
      </c>
      <c r="G21" s="93"/>
      <c r="H21" s="9">
        <f t="shared" si="0"/>
        <v>0</v>
      </c>
      <c r="K21" s="10"/>
    </row>
    <row r="22" spans="2:11" x14ac:dyDescent="0.35">
      <c r="B22" s="15" t="s">
        <v>29</v>
      </c>
      <c r="C22" s="16" t="s">
        <v>30</v>
      </c>
      <c r="D22" s="16" t="s">
        <v>27</v>
      </c>
      <c r="E22" s="17" t="s">
        <v>31</v>
      </c>
      <c r="F22" s="18">
        <v>5</v>
      </c>
      <c r="G22" s="93"/>
      <c r="H22" s="9">
        <f t="shared" si="0"/>
        <v>0</v>
      </c>
      <c r="K22" s="10"/>
    </row>
    <row r="23" spans="2:11" x14ac:dyDescent="0.35">
      <c r="B23" s="12" t="s">
        <v>32</v>
      </c>
      <c r="C23" s="13" t="s">
        <v>33</v>
      </c>
      <c r="D23" s="16" t="s">
        <v>18</v>
      </c>
      <c r="E23" s="20"/>
      <c r="F23" s="18">
        <v>10</v>
      </c>
      <c r="G23" s="93"/>
      <c r="H23" s="9">
        <f t="shared" si="0"/>
        <v>0</v>
      </c>
      <c r="K23" s="10"/>
    </row>
    <row r="24" spans="2:11" x14ac:dyDescent="0.35">
      <c r="B24" s="12" t="s">
        <v>19</v>
      </c>
      <c r="C24" s="16" t="s">
        <v>23</v>
      </c>
      <c r="D24" s="16"/>
      <c r="E24" s="17" t="s">
        <v>34</v>
      </c>
      <c r="F24" s="18">
        <v>1</v>
      </c>
      <c r="G24" s="93"/>
      <c r="H24" s="9">
        <f t="shared" si="0"/>
        <v>0</v>
      </c>
      <c r="K24" s="10"/>
    </row>
    <row r="25" spans="2:11" x14ac:dyDescent="0.35">
      <c r="B25" s="12" t="s">
        <v>35</v>
      </c>
      <c r="C25" s="13" t="s">
        <v>36</v>
      </c>
      <c r="D25" s="13" t="s">
        <v>18</v>
      </c>
      <c r="E25" s="20">
        <v>240</v>
      </c>
      <c r="F25" s="18">
        <v>39</v>
      </c>
      <c r="G25" s="93"/>
      <c r="H25" s="9">
        <f t="shared" si="0"/>
        <v>0</v>
      </c>
      <c r="K25" s="10"/>
    </row>
    <row r="26" spans="2:11" x14ac:dyDescent="0.35">
      <c r="B26" s="12" t="s">
        <v>35</v>
      </c>
      <c r="C26" s="13" t="s">
        <v>36</v>
      </c>
      <c r="D26" s="13" t="s">
        <v>18</v>
      </c>
      <c r="E26" s="20">
        <v>660</v>
      </c>
      <c r="F26" s="18">
        <v>31</v>
      </c>
      <c r="G26" s="93"/>
      <c r="H26" s="9">
        <f t="shared" si="0"/>
        <v>0</v>
      </c>
      <c r="K26" s="10"/>
    </row>
    <row r="27" spans="2:11" x14ac:dyDescent="0.35">
      <c r="B27" s="12" t="s">
        <v>35</v>
      </c>
      <c r="C27" s="13" t="s">
        <v>36</v>
      </c>
      <c r="D27" s="13" t="s">
        <v>18</v>
      </c>
      <c r="E27" s="20">
        <v>1100</v>
      </c>
      <c r="F27" s="18">
        <v>80</v>
      </c>
      <c r="G27" s="93"/>
      <c r="H27" s="9">
        <f t="shared" si="0"/>
        <v>0</v>
      </c>
      <c r="K27" s="10"/>
    </row>
    <row r="28" spans="2:11" x14ac:dyDescent="0.35">
      <c r="B28" s="12" t="s">
        <v>37</v>
      </c>
      <c r="C28" s="13" t="s">
        <v>36</v>
      </c>
      <c r="D28" s="13" t="s">
        <v>18</v>
      </c>
      <c r="E28" s="20">
        <v>240</v>
      </c>
      <c r="F28" s="18">
        <v>51</v>
      </c>
      <c r="G28" s="93"/>
      <c r="H28" s="9">
        <f t="shared" si="0"/>
        <v>0</v>
      </c>
      <c r="K28" s="10"/>
    </row>
    <row r="29" spans="2:11" x14ac:dyDescent="0.35">
      <c r="B29" s="12" t="s">
        <v>37</v>
      </c>
      <c r="C29" s="13" t="s">
        <v>36</v>
      </c>
      <c r="D29" s="13" t="s">
        <v>18</v>
      </c>
      <c r="E29" s="20" t="s">
        <v>100</v>
      </c>
      <c r="F29" s="18">
        <v>24</v>
      </c>
      <c r="G29" s="93"/>
      <c r="H29" s="9">
        <f t="shared" si="0"/>
        <v>0</v>
      </c>
      <c r="K29" s="10"/>
    </row>
    <row r="30" spans="2:11" x14ac:dyDescent="0.35">
      <c r="B30" s="12" t="s">
        <v>18</v>
      </c>
      <c r="C30" s="13" t="s">
        <v>36</v>
      </c>
      <c r="D30" s="13" t="s">
        <v>18</v>
      </c>
      <c r="E30" s="20">
        <v>240</v>
      </c>
      <c r="F30" s="18">
        <v>40</v>
      </c>
      <c r="G30" s="93"/>
      <c r="H30" s="9">
        <f t="shared" si="0"/>
        <v>0</v>
      </c>
      <c r="K30" s="10"/>
    </row>
    <row r="31" spans="2:11" x14ac:dyDescent="0.35">
      <c r="B31" s="12" t="s">
        <v>102</v>
      </c>
      <c r="C31" s="13" t="s">
        <v>36</v>
      </c>
      <c r="D31" s="13" t="s">
        <v>102</v>
      </c>
      <c r="E31" s="20">
        <v>1100</v>
      </c>
      <c r="F31" s="18">
        <v>8</v>
      </c>
      <c r="G31" s="93"/>
      <c r="H31" s="9">
        <f t="shared" si="0"/>
        <v>0</v>
      </c>
      <c r="K31" s="10"/>
    </row>
    <row r="32" spans="2:11" x14ac:dyDescent="0.35">
      <c r="B32" s="12" t="s">
        <v>38</v>
      </c>
      <c r="C32" s="13" t="s">
        <v>36</v>
      </c>
      <c r="D32" s="13" t="s">
        <v>18</v>
      </c>
      <c r="E32" s="19" t="s">
        <v>39</v>
      </c>
      <c r="F32" s="18">
        <v>30</v>
      </c>
      <c r="G32" s="93"/>
      <c r="H32" s="9">
        <f t="shared" si="0"/>
        <v>0</v>
      </c>
      <c r="K32" s="10"/>
    </row>
    <row r="33" spans="2:11" x14ac:dyDescent="0.35">
      <c r="B33" s="12" t="s">
        <v>99</v>
      </c>
      <c r="C33" s="13" t="s">
        <v>36</v>
      </c>
      <c r="D33" s="13" t="s">
        <v>18</v>
      </c>
      <c r="E33" s="20">
        <v>1100</v>
      </c>
      <c r="F33" s="18">
        <v>8</v>
      </c>
      <c r="G33" s="93"/>
      <c r="H33" s="9">
        <f t="shared" si="0"/>
        <v>0</v>
      </c>
      <c r="K33" s="10"/>
    </row>
    <row r="34" spans="2:11" x14ac:dyDescent="0.35">
      <c r="B34" s="12" t="s">
        <v>19</v>
      </c>
      <c r="C34" s="13" t="s">
        <v>42</v>
      </c>
      <c r="D34" s="13" t="s">
        <v>13</v>
      </c>
      <c r="E34" s="14">
        <v>40</v>
      </c>
      <c r="F34" s="18">
        <v>2</v>
      </c>
      <c r="G34" s="93"/>
      <c r="H34" s="9">
        <f t="shared" si="0"/>
        <v>0</v>
      </c>
      <c r="K34" s="10"/>
    </row>
    <row r="35" spans="2:11" x14ac:dyDescent="0.35">
      <c r="B35" s="12" t="s">
        <v>43</v>
      </c>
      <c r="C35" s="13" t="s">
        <v>42</v>
      </c>
      <c r="D35" s="13" t="s">
        <v>13</v>
      </c>
      <c r="E35" s="14" t="s">
        <v>103</v>
      </c>
      <c r="F35" s="18">
        <v>1</v>
      </c>
      <c r="G35" s="93"/>
      <c r="H35" s="9">
        <f t="shared" si="0"/>
        <v>0</v>
      </c>
      <c r="K35" s="10"/>
    </row>
    <row r="36" spans="2:11" x14ac:dyDescent="0.35">
      <c r="B36" s="12" t="s">
        <v>41</v>
      </c>
      <c r="C36" s="13" t="s">
        <v>42</v>
      </c>
      <c r="D36" s="13" t="s">
        <v>13</v>
      </c>
      <c r="E36" s="14" t="s">
        <v>103</v>
      </c>
      <c r="F36" s="18">
        <v>1</v>
      </c>
      <c r="G36" s="93"/>
      <c r="H36" s="9">
        <f t="shared" si="0"/>
        <v>0</v>
      </c>
      <c r="K36" s="10"/>
    </row>
    <row r="37" spans="2:11" x14ac:dyDescent="0.35">
      <c r="B37" s="12" t="s">
        <v>44</v>
      </c>
      <c r="C37" s="13" t="s">
        <v>42</v>
      </c>
      <c r="D37" s="13" t="s">
        <v>13</v>
      </c>
      <c r="E37" s="14" t="s">
        <v>103</v>
      </c>
      <c r="F37" s="18">
        <v>1</v>
      </c>
      <c r="G37" s="93"/>
      <c r="H37" s="9">
        <f t="shared" si="0"/>
        <v>0</v>
      </c>
      <c r="K37" s="10"/>
    </row>
    <row r="38" spans="2:11" x14ac:dyDescent="0.35">
      <c r="B38" s="12" t="s">
        <v>19</v>
      </c>
      <c r="C38" s="13" t="s">
        <v>42</v>
      </c>
      <c r="D38" s="13" t="s">
        <v>13</v>
      </c>
      <c r="E38" s="14">
        <v>12</v>
      </c>
      <c r="F38" s="18">
        <v>1</v>
      </c>
      <c r="G38" s="93"/>
      <c r="H38" s="9">
        <f t="shared" si="0"/>
        <v>0</v>
      </c>
      <c r="K38" s="10"/>
    </row>
    <row r="39" spans="2:11" x14ac:dyDescent="0.35">
      <c r="B39" s="12" t="s">
        <v>40</v>
      </c>
      <c r="C39" s="13" t="s">
        <v>45</v>
      </c>
      <c r="D39" s="13" t="s">
        <v>13</v>
      </c>
      <c r="E39" s="14">
        <v>10</v>
      </c>
      <c r="F39" s="18">
        <v>1</v>
      </c>
      <c r="G39" s="93"/>
      <c r="H39" s="9">
        <f t="shared" si="0"/>
        <v>0</v>
      </c>
      <c r="K39" s="10"/>
    </row>
    <row r="40" spans="2:11" x14ac:dyDescent="0.35">
      <c r="B40" s="15" t="s">
        <v>92</v>
      </c>
      <c r="C40" s="8" t="s">
        <v>12</v>
      </c>
      <c r="D40" s="8" t="s">
        <v>13</v>
      </c>
      <c r="E40" s="140" t="s">
        <v>14</v>
      </c>
      <c r="F40" s="88">
        <v>1</v>
      </c>
      <c r="G40" s="94"/>
      <c r="H40" s="77">
        <f>G40*F40*12</f>
        <v>0</v>
      </c>
    </row>
    <row r="41" spans="2:11" ht="17" customHeight="1" x14ac:dyDescent="0.35">
      <c r="B41" s="15" t="s">
        <v>93</v>
      </c>
      <c r="C41" s="8" t="s">
        <v>12</v>
      </c>
      <c r="D41" s="8" t="s">
        <v>13</v>
      </c>
      <c r="E41" s="140" t="s">
        <v>16</v>
      </c>
      <c r="F41" s="88">
        <v>1</v>
      </c>
      <c r="G41" s="94"/>
      <c r="H41" s="77">
        <f t="shared" ref="H41:H47" si="1">G41*F41*12</f>
        <v>0</v>
      </c>
    </row>
    <row r="42" spans="2:11" x14ac:dyDescent="0.35">
      <c r="B42" s="15" t="s">
        <v>94</v>
      </c>
      <c r="C42" s="8" t="s">
        <v>12</v>
      </c>
      <c r="D42" s="8" t="s">
        <v>13</v>
      </c>
      <c r="E42" s="140" t="s">
        <v>14</v>
      </c>
      <c r="F42" s="88">
        <v>1</v>
      </c>
      <c r="G42" s="94"/>
      <c r="H42" s="77">
        <f t="shared" si="1"/>
        <v>0</v>
      </c>
    </row>
    <row r="43" spans="2:11" x14ac:dyDescent="0.35">
      <c r="B43" s="12" t="s">
        <v>95</v>
      </c>
      <c r="C43" s="13" t="s">
        <v>36</v>
      </c>
      <c r="D43" s="13" t="s">
        <v>18</v>
      </c>
      <c r="E43" s="20">
        <v>240</v>
      </c>
      <c r="F43" s="18">
        <v>216</v>
      </c>
      <c r="G43" s="94"/>
      <c r="H43" s="77">
        <f t="shared" si="1"/>
        <v>0</v>
      </c>
    </row>
    <row r="44" spans="2:11" x14ac:dyDescent="0.35">
      <c r="B44" s="12" t="s">
        <v>95</v>
      </c>
      <c r="C44" s="13" t="s">
        <v>36</v>
      </c>
      <c r="D44" s="13" t="s">
        <v>18</v>
      </c>
      <c r="E44" s="20">
        <v>660</v>
      </c>
      <c r="F44" s="18">
        <v>10</v>
      </c>
      <c r="G44" s="94"/>
      <c r="H44" s="77">
        <f t="shared" si="1"/>
        <v>0</v>
      </c>
    </row>
    <row r="45" spans="2:11" x14ac:dyDescent="0.35">
      <c r="B45" s="12" t="s">
        <v>95</v>
      </c>
      <c r="C45" s="13" t="s">
        <v>36</v>
      </c>
      <c r="D45" s="13" t="s">
        <v>18</v>
      </c>
      <c r="E45" s="20">
        <v>1100</v>
      </c>
      <c r="F45" s="18">
        <v>45</v>
      </c>
      <c r="G45" s="94"/>
      <c r="H45" s="77">
        <f t="shared" si="1"/>
        <v>0</v>
      </c>
    </row>
    <row r="46" spans="2:11" x14ac:dyDescent="0.35">
      <c r="B46" s="83" t="s">
        <v>96</v>
      </c>
      <c r="C46" s="84" t="s">
        <v>36</v>
      </c>
      <c r="D46" s="84" t="s">
        <v>18</v>
      </c>
      <c r="E46" s="85" t="s">
        <v>100</v>
      </c>
      <c r="F46" s="89">
        <v>1</v>
      </c>
      <c r="G46" s="94"/>
      <c r="H46" s="86">
        <f t="shared" si="1"/>
        <v>0</v>
      </c>
    </row>
    <row r="47" spans="2:11" ht="15" thickBot="1" x14ac:dyDescent="0.4">
      <c r="B47" s="21" t="s">
        <v>96</v>
      </c>
      <c r="C47" s="22" t="s">
        <v>36</v>
      </c>
      <c r="D47" s="22" t="s">
        <v>18</v>
      </c>
      <c r="E47" s="23">
        <v>240</v>
      </c>
      <c r="F47" s="90">
        <v>100</v>
      </c>
      <c r="G47" s="94"/>
      <c r="H47" s="78">
        <f t="shared" si="1"/>
        <v>0</v>
      </c>
    </row>
    <row r="48" spans="2:11" ht="15.5" thickTop="1" thickBot="1" x14ac:dyDescent="0.4">
      <c r="B48" s="24" t="s">
        <v>10</v>
      </c>
      <c r="C48" s="25"/>
      <c r="D48" s="25"/>
      <c r="E48" s="25"/>
      <c r="F48" s="26"/>
      <c r="G48" s="27"/>
      <c r="H48" s="28">
        <f>SUM(H13:H47)</f>
        <v>0</v>
      </c>
    </row>
    <row r="50" spans="2:8" x14ac:dyDescent="0.35">
      <c r="B50" s="123" t="s">
        <v>46</v>
      </c>
      <c r="C50" s="124"/>
      <c r="D50" s="124"/>
      <c r="E50" s="124"/>
      <c r="F50" s="124"/>
      <c r="G50" s="124"/>
      <c r="H50" s="124"/>
    </row>
    <row r="51" spans="2:8" x14ac:dyDescent="0.35">
      <c r="B51" s="123"/>
      <c r="C51" s="124"/>
      <c r="D51" s="124"/>
      <c r="E51" s="124"/>
      <c r="F51" s="124"/>
      <c r="G51" s="124"/>
      <c r="H51" s="124"/>
    </row>
    <row r="52" spans="2:8" x14ac:dyDescent="0.35">
      <c r="B52" s="123"/>
      <c r="C52" s="124"/>
      <c r="D52" s="124"/>
      <c r="E52" s="124"/>
      <c r="F52" s="124"/>
      <c r="G52" s="124"/>
      <c r="H52" s="124"/>
    </row>
    <row r="53" spans="2:8" x14ac:dyDescent="0.35">
      <c r="B53" s="123"/>
      <c r="C53" s="124"/>
      <c r="D53" s="124"/>
      <c r="E53" s="124"/>
      <c r="F53" s="124"/>
      <c r="G53" s="124"/>
      <c r="H53" s="124"/>
    </row>
  </sheetData>
  <sheetProtection algorithmName="SHA-512" hashValue="SiHPZsZChw2jGFi3wHi2wpDj/8Udr2JZC2hLieEGnConmJgevbLeUN/1V4pBEgfPAD9T8Kj501E61nuGIW+UyA==" saltValue="S2TpELFSkVOnpkUregbLCA==" spinCount="100000" sheet="1" objects="1" scenarios="1"/>
  <mergeCells count="10">
    <mergeCell ref="B50:H50"/>
    <mergeCell ref="B51:H51"/>
    <mergeCell ref="B52:H52"/>
    <mergeCell ref="B53:H53"/>
    <mergeCell ref="B2:H2"/>
    <mergeCell ref="B3:H3"/>
    <mergeCell ref="B5:H5"/>
    <mergeCell ref="B7:H7"/>
    <mergeCell ref="B9:H10"/>
    <mergeCell ref="B11:H11"/>
  </mergeCells>
  <dataValidations count="2">
    <dataValidation type="whole" operator="greaterThanOrEqual" allowBlank="1" showInputMessage="1" showErrorMessage="1" sqref="E14 E41" xr:uid="{E48E30E0-E96D-4616-A96C-C76B715EB9AF}">
      <formula1>16</formula1>
    </dataValidation>
    <dataValidation type="whole" operator="lessThanOrEqual" allowBlank="1" showInputMessage="1" showErrorMessage="1" sqref="E13 E15 E40 E42" xr:uid="{B4C7C8E2-137B-4AF2-B1B2-A7175385C5E3}">
      <formula1>24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8EEE3-4F2A-40CE-9C83-2D761730B99B}">
  <dimension ref="A1:L39"/>
  <sheetViews>
    <sheetView topLeftCell="A22" workbookViewId="0">
      <selection activeCell="G25" sqref="G25"/>
    </sheetView>
  </sheetViews>
  <sheetFormatPr defaultRowHeight="14.5" x14ac:dyDescent="0.35"/>
  <cols>
    <col min="2" max="2" width="37" customWidth="1"/>
    <col min="3" max="3" width="9.36328125" bestFit="1" customWidth="1"/>
    <col min="4" max="4" width="8.90625" bestFit="1" customWidth="1"/>
    <col min="5" max="5" width="11.08984375" customWidth="1"/>
    <col min="6" max="6" width="13.90625" bestFit="1" customWidth="1"/>
    <col min="7" max="7" width="14.08984375" customWidth="1"/>
    <col min="8" max="8" width="17.36328125" customWidth="1"/>
    <col min="9" max="9" width="13" customWidth="1"/>
    <col min="10" max="10" width="15.6328125" bestFit="1" customWidth="1"/>
    <col min="11" max="11" width="14.54296875" customWidth="1"/>
    <col min="12" max="12" width="12.453125" bestFit="1" customWidth="1"/>
  </cols>
  <sheetData>
    <row r="1" spans="1:12" x14ac:dyDescent="0.35">
      <c r="A1" s="1"/>
      <c r="B1" s="1"/>
      <c r="C1" s="1"/>
      <c r="D1" s="1"/>
      <c r="E1" s="1"/>
      <c r="F1" s="1"/>
      <c r="G1" s="1"/>
      <c r="H1" s="1"/>
      <c r="I1" s="1"/>
      <c r="J1" s="1"/>
      <c r="K1" s="29"/>
      <c r="L1" s="1"/>
    </row>
    <row r="2" spans="1:12" x14ac:dyDescent="0.35">
      <c r="A2" s="1"/>
      <c r="B2" s="111" t="s">
        <v>0</v>
      </c>
      <c r="C2" s="111"/>
      <c r="D2" s="111"/>
      <c r="E2" s="111"/>
      <c r="F2" s="111"/>
      <c r="G2" s="111"/>
      <c r="H2" s="111"/>
      <c r="I2" s="111"/>
      <c r="J2" s="111"/>
      <c r="K2" s="111"/>
      <c r="L2" s="111"/>
    </row>
    <row r="3" spans="1:12" x14ac:dyDescent="0.35">
      <c r="A3" s="1"/>
      <c r="B3" s="111" t="s">
        <v>1</v>
      </c>
      <c r="C3" s="111"/>
      <c r="D3" s="111"/>
      <c r="E3" s="111"/>
      <c r="F3" s="111"/>
      <c r="G3" s="111"/>
      <c r="H3" s="111"/>
      <c r="I3" s="111"/>
      <c r="J3" s="111"/>
      <c r="K3" s="111"/>
      <c r="L3" s="111"/>
    </row>
    <row r="4" spans="1:12" x14ac:dyDescent="0.35">
      <c r="A4" s="1"/>
      <c r="B4" s="1"/>
      <c r="C4" s="1"/>
      <c r="D4" s="1"/>
      <c r="E4" s="1"/>
      <c r="F4" s="1"/>
      <c r="G4" s="1"/>
      <c r="H4" s="1"/>
      <c r="I4" s="1"/>
      <c r="J4" s="1"/>
      <c r="K4" s="29"/>
      <c r="L4" s="1"/>
    </row>
    <row r="5" spans="1:12" ht="18.5" x14ac:dyDescent="0.45">
      <c r="A5" s="1"/>
      <c r="B5" s="112" t="s">
        <v>111</v>
      </c>
      <c r="C5" s="111"/>
      <c r="D5" s="111"/>
      <c r="E5" s="111"/>
      <c r="F5" s="111"/>
      <c r="G5" s="111"/>
      <c r="H5" s="111"/>
      <c r="I5" s="111"/>
      <c r="J5" s="111"/>
      <c r="K5" s="111"/>
      <c r="L5" s="111"/>
    </row>
    <row r="6" spans="1:12" x14ac:dyDescent="0.35">
      <c r="A6" s="1"/>
      <c r="B6" s="1"/>
      <c r="C6" s="1"/>
      <c r="D6" s="1"/>
      <c r="E6" s="1"/>
      <c r="F6" s="1"/>
      <c r="G6" s="1"/>
      <c r="H6" s="1"/>
      <c r="I6" s="1"/>
      <c r="J6" s="1"/>
      <c r="K6" s="29"/>
      <c r="L6" s="1"/>
    </row>
    <row r="7" spans="1:12" ht="18" x14ac:dyDescent="0.4">
      <c r="A7" s="1"/>
      <c r="B7" s="113" t="s">
        <v>51</v>
      </c>
      <c r="C7" s="111"/>
      <c r="D7" s="111"/>
      <c r="E7" s="111"/>
      <c r="F7" s="111"/>
      <c r="G7" s="111"/>
      <c r="H7" s="111"/>
      <c r="I7" s="111"/>
      <c r="J7" s="111"/>
      <c r="K7" s="111"/>
      <c r="L7" s="111"/>
    </row>
    <row r="8" spans="1:12" x14ac:dyDescent="0.35">
      <c r="A8" s="2"/>
      <c r="B8" s="2"/>
      <c r="C8" s="2"/>
      <c r="D8" s="2"/>
      <c r="E8" s="2"/>
      <c r="F8" s="2"/>
      <c r="G8" s="2"/>
      <c r="H8" s="2"/>
      <c r="I8" s="2"/>
      <c r="J8" s="2"/>
      <c r="K8" s="2"/>
      <c r="L8" s="2"/>
    </row>
    <row r="9" spans="1:12" x14ac:dyDescent="0.35">
      <c r="A9" s="2"/>
      <c r="B9" s="136" t="s">
        <v>112</v>
      </c>
      <c r="C9" s="137"/>
      <c r="D9" s="137"/>
      <c r="E9" s="137"/>
      <c r="F9" s="137"/>
      <c r="G9" s="137"/>
      <c r="H9" s="137"/>
      <c r="I9" s="137"/>
      <c r="J9" s="137"/>
      <c r="K9" s="137"/>
      <c r="L9" s="137"/>
    </row>
    <row r="10" spans="1:12" x14ac:dyDescent="0.35">
      <c r="A10" s="1"/>
      <c r="B10" s="137"/>
      <c r="C10" s="137"/>
      <c r="D10" s="137"/>
      <c r="E10" s="137"/>
      <c r="F10" s="137"/>
      <c r="G10" s="137"/>
      <c r="H10" s="137"/>
      <c r="I10" s="137"/>
      <c r="J10" s="137"/>
      <c r="K10" s="137"/>
      <c r="L10" s="137"/>
    </row>
    <row r="11" spans="1:12" x14ac:dyDescent="0.35">
      <c r="A11" s="1"/>
      <c r="B11" s="137"/>
      <c r="C11" s="137"/>
      <c r="D11" s="137"/>
      <c r="E11" s="137"/>
      <c r="F11" s="137"/>
      <c r="G11" s="137"/>
      <c r="H11" s="137"/>
      <c r="I11" s="137"/>
      <c r="J11" s="137"/>
      <c r="K11" s="137"/>
      <c r="L11" s="137"/>
    </row>
    <row r="12" spans="1:12" x14ac:dyDescent="0.35">
      <c r="A12" s="1"/>
      <c r="B12" s="137"/>
      <c r="C12" s="137"/>
      <c r="D12" s="137"/>
      <c r="E12" s="137"/>
      <c r="F12" s="137"/>
      <c r="G12" s="137"/>
      <c r="H12" s="137"/>
      <c r="I12" s="137"/>
      <c r="J12" s="137"/>
      <c r="K12" s="137"/>
      <c r="L12" s="137"/>
    </row>
    <row r="13" spans="1:12" ht="15" thickBot="1" x14ac:dyDescent="0.4">
      <c r="A13" s="1"/>
      <c r="B13" s="138"/>
      <c r="C13" s="139"/>
      <c r="D13" s="139"/>
      <c r="E13" s="139"/>
      <c r="F13" s="139"/>
      <c r="G13" s="29"/>
      <c r="H13" s="29"/>
      <c r="I13" s="29"/>
      <c r="J13" s="29"/>
      <c r="K13" s="29"/>
      <c r="L13" s="29"/>
    </row>
    <row r="14" spans="1:12" ht="29" x14ac:dyDescent="0.35">
      <c r="A14" s="1"/>
      <c r="B14" s="30"/>
      <c r="C14" s="129" t="s">
        <v>52</v>
      </c>
      <c r="D14" s="130"/>
      <c r="E14" s="130"/>
      <c r="F14" s="131"/>
      <c r="G14" s="132" t="s">
        <v>53</v>
      </c>
      <c r="H14" s="132"/>
      <c r="I14" s="132"/>
      <c r="J14" s="132"/>
      <c r="K14" s="31" t="s">
        <v>54</v>
      </c>
      <c r="L14" s="32" t="s">
        <v>49</v>
      </c>
    </row>
    <row r="15" spans="1:12" ht="43.5" x14ac:dyDescent="0.35">
      <c r="A15" s="1"/>
      <c r="B15" s="33" t="s">
        <v>55</v>
      </c>
      <c r="C15" s="34" t="s">
        <v>56</v>
      </c>
      <c r="D15" s="34" t="s">
        <v>48</v>
      </c>
      <c r="E15" s="35" t="s">
        <v>105</v>
      </c>
      <c r="F15" s="34" t="s">
        <v>57</v>
      </c>
      <c r="G15" s="34" t="s">
        <v>47</v>
      </c>
      <c r="H15" s="35" t="s">
        <v>58</v>
      </c>
      <c r="I15" s="36" t="s">
        <v>59</v>
      </c>
      <c r="J15" s="37" t="s">
        <v>60</v>
      </c>
      <c r="K15" s="38" t="s">
        <v>61</v>
      </c>
      <c r="L15" s="39" t="s">
        <v>62</v>
      </c>
    </row>
    <row r="16" spans="1:12" x14ac:dyDescent="0.35">
      <c r="A16" s="1"/>
      <c r="B16" s="15" t="s">
        <v>35</v>
      </c>
      <c r="C16" s="16" t="s">
        <v>63</v>
      </c>
      <c r="D16" s="96">
        <v>0</v>
      </c>
      <c r="E16" s="40"/>
      <c r="F16" s="41">
        <f>I16*D16</f>
        <v>0</v>
      </c>
      <c r="G16" s="16" t="s">
        <v>64</v>
      </c>
      <c r="H16" s="96">
        <v>0</v>
      </c>
      <c r="I16" s="42">
        <v>515</v>
      </c>
      <c r="J16" s="43">
        <f>I16*H16</f>
        <v>0</v>
      </c>
      <c r="K16" s="44">
        <f>D16+H16</f>
        <v>0</v>
      </c>
      <c r="L16" s="45">
        <f t="shared" ref="L16:L35" si="0">F16+J16</f>
        <v>0</v>
      </c>
    </row>
    <row r="17" spans="1:12" x14ac:dyDescent="0.35">
      <c r="A17" s="1"/>
      <c r="B17" s="15" t="s">
        <v>65</v>
      </c>
      <c r="C17" s="16" t="s">
        <v>66</v>
      </c>
      <c r="D17" s="96">
        <v>0</v>
      </c>
      <c r="E17" s="46">
        <v>315</v>
      </c>
      <c r="F17" s="43">
        <f>D17*E17</f>
        <v>0</v>
      </c>
      <c r="G17" s="16" t="s">
        <v>64</v>
      </c>
      <c r="H17" s="96">
        <v>0</v>
      </c>
      <c r="I17" s="42">
        <v>18</v>
      </c>
      <c r="J17" s="43">
        <f t="shared" ref="J17:J35" si="1">H17*I17</f>
        <v>0</v>
      </c>
      <c r="K17" s="47"/>
      <c r="L17" s="45">
        <f t="shared" si="0"/>
        <v>0</v>
      </c>
    </row>
    <row r="18" spans="1:12" x14ac:dyDescent="0.35">
      <c r="A18" s="1"/>
      <c r="B18" s="15" t="s">
        <v>67</v>
      </c>
      <c r="C18" s="16" t="s">
        <v>66</v>
      </c>
      <c r="D18" s="96">
        <v>0</v>
      </c>
      <c r="E18" s="46">
        <v>500</v>
      </c>
      <c r="F18" s="43">
        <f>D18*E18</f>
        <v>0</v>
      </c>
      <c r="G18" s="16" t="s">
        <v>64</v>
      </c>
      <c r="H18" s="96">
        <v>0</v>
      </c>
      <c r="I18" s="42">
        <v>30</v>
      </c>
      <c r="J18" s="43">
        <f t="shared" si="1"/>
        <v>0</v>
      </c>
      <c r="K18" s="47"/>
      <c r="L18" s="45">
        <f t="shared" si="0"/>
        <v>0</v>
      </c>
    </row>
    <row r="19" spans="1:12" x14ac:dyDescent="0.35">
      <c r="A19" s="1"/>
      <c r="B19" s="15" t="s">
        <v>110</v>
      </c>
      <c r="C19" s="16" t="s">
        <v>66</v>
      </c>
      <c r="D19" s="96">
        <v>0</v>
      </c>
      <c r="E19" s="46">
        <v>12</v>
      </c>
      <c r="F19" s="43"/>
      <c r="G19" s="16" t="s">
        <v>64</v>
      </c>
      <c r="H19" s="96">
        <v>0</v>
      </c>
      <c r="I19" s="42">
        <v>5</v>
      </c>
      <c r="J19" s="43">
        <f t="shared" si="1"/>
        <v>0</v>
      </c>
      <c r="K19" s="47"/>
      <c r="L19" s="45">
        <f t="shared" si="0"/>
        <v>0</v>
      </c>
    </row>
    <row r="20" spans="1:12" x14ac:dyDescent="0.35">
      <c r="A20" s="1"/>
      <c r="B20" s="15" t="s">
        <v>68</v>
      </c>
      <c r="C20" s="16" t="s">
        <v>66</v>
      </c>
      <c r="D20" s="96">
        <v>0</v>
      </c>
      <c r="E20" s="46">
        <v>10</v>
      </c>
      <c r="F20" s="43">
        <f t="shared" ref="F20:F33" si="2">D20*E20</f>
        <v>0</v>
      </c>
      <c r="G20" s="16" t="s">
        <v>64</v>
      </c>
      <c r="H20" s="96">
        <v>0</v>
      </c>
      <c r="I20" s="42">
        <v>10</v>
      </c>
      <c r="J20" s="43">
        <f t="shared" si="1"/>
        <v>0</v>
      </c>
      <c r="K20" s="47"/>
      <c r="L20" s="45">
        <f t="shared" si="0"/>
        <v>0</v>
      </c>
    </row>
    <row r="21" spans="1:12" x14ac:dyDescent="0.35">
      <c r="A21" s="1"/>
      <c r="B21" s="15" t="s">
        <v>69</v>
      </c>
      <c r="C21" s="16" t="s">
        <v>66</v>
      </c>
      <c r="D21" s="96">
        <v>0</v>
      </c>
      <c r="E21" s="46">
        <v>1</v>
      </c>
      <c r="F21" s="43">
        <f t="shared" si="2"/>
        <v>0</v>
      </c>
      <c r="G21" s="16" t="s">
        <v>64</v>
      </c>
      <c r="H21" s="96">
        <v>0</v>
      </c>
      <c r="I21" s="42">
        <v>1</v>
      </c>
      <c r="J21" s="43">
        <f t="shared" si="1"/>
        <v>0</v>
      </c>
      <c r="K21" s="47"/>
      <c r="L21" s="45">
        <f t="shared" si="0"/>
        <v>0</v>
      </c>
    </row>
    <row r="22" spans="1:12" x14ac:dyDescent="0.35">
      <c r="A22" s="1"/>
      <c r="B22" s="15" t="s">
        <v>104</v>
      </c>
      <c r="C22" s="16" t="s">
        <v>66</v>
      </c>
      <c r="D22" s="96">
        <v>0</v>
      </c>
      <c r="E22" s="46">
        <v>250</v>
      </c>
      <c r="F22" s="43">
        <f t="shared" si="2"/>
        <v>0</v>
      </c>
      <c r="G22" s="16" t="s">
        <v>64</v>
      </c>
      <c r="H22" s="96">
        <v>0</v>
      </c>
      <c r="I22" s="42">
        <v>5</v>
      </c>
      <c r="J22" s="43">
        <f t="shared" si="1"/>
        <v>0</v>
      </c>
      <c r="K22" s="47"/>
      <c r="L22" s="45">
        <f t="shared" si="0"/>
        <v>0</v>
      </c>
    </row>
    <row r="23" spans="1:12" x14ac:dyDescent="0.35">
      <c r="A23" s="1"/>
      <c r="B23" s="15" t="s">
        <v>107</v>
      </c>
      <c r="C23" s="16" t="s">
        <v>66</v>
      </c>
      <c r="D23" s="96">
        <v>0</v>
      </c>
      <c r="E23" s="46">
        <v>4</v>
      </c>
      <c r="F23" s="43">
        <f t="shared" si="2"/>
        <v>0</v>
      </c>
      <c r="G23" s="16" t="s">
        <v>64</v>
      </c>
      <c r="H23" s="96">
        <v>0</v>
      </c>
      <c r="I23" s="42">
        <v>2</v>
      </c>
      <c r="J23" s="43">
        <f t="shared" si="1"/>
        <v>0</v>
      </c>
      <c r="K23" s="47"/>
      <c r="L23" s="45">
        <f t="shared" si="0"/>
        <v>0</v>
      </c>
    </row>
    <row r="24" spans="1:12" x14ac:dyDescent="0.35">
      <c r="A24" s="1"/>
      <c r="B24" s="15" t="s">
        <v>106</v>
      </c>
      <c r="C24" s="16" t="s">
        <v>66</v>
      </c>
      <c r="D24" s="96">
        <v>0</v>
      </c>
      <c r="E24" s="46">
        <v>4</v>
      </c>
      <c r="F24" s="43">
        <f t="shared" si="2"/>
        <v>0</v>
      </c>
      <c r="G24" s="16" t="s">
        <v>64</v>
      </c>
      <c r="H24" s="96">
        <v>0</v>
      </c>
      <c r="I24" s="42">
        <v>2</v>
      </c>
      <c r="J24" s="43">
        <f t="shared" si="1"/>
        <v>0</v>
      </c>
      <c r="K24" s="47"/>
      <c r="L24" s="45">
        <f t="shared" si="0"/>
        <v>0</v>
      </c>
    </row>
    <row r="25" spans="1:12" x14ac:dyDescent="0.35">
      <c r="A25" s="1"/>
      <c r="B25" s="15" t="s">
        <v>108</v>
      </c>
      <c r="C25" s="16" t="s">
        <v>66</v>
      </c>
      <c r="D25" s="96">
        <v>0</v>
      </c>
      <c r="E25" s="46">
        <v>4</v>
      </c>
      <c r="F25" s="43">
        <f t="shared" si="2"/>
        <v>0</v>
      </c>
      <c r="G25" s="16" t="s">
        <v>64</v>
      </c>
      <c r="H25" s="96">
        <v>0</v>
      </c>
      <c r="I25" s="42">
        <v>2</v>
      </c>
      <c r="J25" s="43">
        <f t="shared" si="1"/>
        <v>0</v>
      </c>
      <c r="K25" s="47"/>
      <c r="L25" s="45">
        <f t="shared" si="0"/>
        <v>0</v>
      </c>
    </row>
    <row r="26" spans="1:12" x14ac:dyDescent="0.35">
      <c r="A26" s="1"/>
      <c r="B26" s="15" t="s">
        <v>109</v>
      </c>
      <c r="C26" s="16" t="s">
        <v>66</v>
      </c>
      <c r="D26" s="96">
        <v>0</v>
      </c>
      <c r="E26" s="46">
        <v>12</v>
      </c>
      <c r="F26" s="43">
        <f t="shared" si="2"/>
        <v>0</v>
      </c>
      <c r="G26" s="16" t="s">
        <v>64</v>
      </c>
      <c r="H26" s="96">
        <v>0</v>
      </c>
      <c r="I26" s="42">
        <v>8</v>
      </c>
      <c r="J26" s="43">
        <f t="shared" si="1"/>
        <v>0</v>
      </c>
      <c r="K26" s="47"/>
      <c r="L26" s="45">
        <f t="shared" si="0"/>
        <v>0</v>
      </c>
    </row>
    <row r="27" spans="1:12" x14ac:dyDescent="0.35">
      <c r="A27" s="1"/>
      <c r="B27" s="15" t="s">
        <v>70</v>
      </c>
      <c r="C27" s="16" t="s">
        <v>66</v>
      </c>
      <c r="D27" s="96">
        <v>0</v>
      </c>
      <c r="E27" s="46">
        <v>20</v>
      </c>
      <c r="F27" s="43">
        <f t="shared" si="2"/>
        <v>0</v>
      </c>
      <c r="G27" s="16" t="s">
        <v>64</v>
      </c>
      <c r="H27" s="96">
        <v>0</v>
      </c>
      <c r="I27" s="42">
        <v>18</v>
      </c>
      <c r="J27" s="43">
        <f t="shared" si="1"/>
        <v>0</v>
      </c>
      <c r="K27" s="47"/>
      <c r="L27" s="45">
        <f t="shared" si="0"/>
        <v>0</v>
      </c>
    </row>
    <row r="28" spans="1:12" x14ac:dyDescent="0.35">
      <c r="A28" s="1"/>
      <c r="B28" s="15" t="s">
        <v>71</v>
      </c>
      <c r="C28" s="16" t="s">
        <v>66</v>
      </c>
      <c r="D28" s="96">
        <v>0</v>
      </c>
      <c r="E28" s="46">
        <v>25</v>
      </c>
      <c r="F28" s="43">
        <f t="shared" si="2"/>
        <v>0</v>
      </c>
      <c r="G28" s="16" t="s">
        <v>64</v>
      </c>
      <c r="H28" s="96">
        <v>0</v>
      </c>
      <c r="I28" s="42">
        <v>20</v>
      </c>
      <c r="J28" s="43">
        <f t="shared" si="1"/>
        <v>0</v>
      </c>
      <c r="K28" s="47"/>
      <c r="L28" s="45">
        <f t="shared" si="0"/>
        <v>0</v>
      </c>
    </row>
    <row r="29" spans="1:12" x14ac:dyDescent="0.35">
      <c r="A29" s="1"/>
      <c r="B29" s="15" t="s">
        <v>72</v>
      </c>
      <c r="C29" s="16" t="s">
        <v>66</v>
      </c>
      <c r="D29" s="96">
        <v>0</v>
      </c>
      <c r="E29" s="46">
        <v>1</v>
      </c>
      <c r="F29" s="43">
        <f t="shared" si="2"/>
        <v>0</v>
      </c>
      <c r="G29" s="16" t="s">
        <v>64</v>
      </c>
      <c r="H29" s="96">
        <v>0</v>
      </c>
      <c r="I29" s="42">
        <v>1</v>
      </c>
      <c r="J29" s="43">
        <f t="shared" si="1"/>
        <v>0</v>
      </c>
      <c r="K29" s="47"/>
      <c r="L29" s="45">
        <f t="shared" si="0"/>
        <v>0</v>
      </c>
    </row>
    <row r="30" spans="1:12" x14ac:dyDescent="0.35">
      <c r="A30" s="1"/>
      <c r="B30" s="15" t="s">
        <v>73</v>
      </c>
      <c r="C30" s="16" t="s">
        <v>66</v>
      </c>
      <c r="D30" s="96">
        <v>0</v>
      </c>
      <c r="E30" s="46">
        <v>12</v>
      </c>
      <c r="F30" s="43">
        <f t="shared" si="2"/>
        <v>0</v>
      </c>
      <c r="G30" s="16" t="s">
        <v>64</v>
      </c>
      <c r="H30" s="96">
        <v>0</v>
      </c>
      <c r="I30" s="42">
        <v>40</v>
      </c>
      <c r="J30" s="43">
        <f t="shared" si="1"/>
        <v>0</v>
      </c>
      <c r="K30" s="47"/>
      <c r="L30" s="45">
        <f t="shared" si="0"/>
        <v>0</v>
      </c>
    </row>
    <row r="31" spans="1:12" x14ac:dyDescent="0.35">
      <c r="A31" s="1"/>
      <c r="B31" s="15" t="s">
        <v>40</v>
      </c>
      <c r="C31" s="16" t="s">
        <v>66</v>
      </c>
      <c r="D31" s="96">
        <v>0</v>
      </c>
      <c r="E31" s="46">
        <v>12</v>
      </c>
      <c r="F31" s="43">
        <f t="shared" si="2"/>
        <v>0</v>
      </c>
      <c r="G31" s="16" t="s">
        <v>64</v>
      </c>
      <c r="H31" s="96">
        <v>0</v>
      </c>
      <c r="I31" s="42">
        <v>28</v>
      </c>
      <c r="J31" s="43">
        <f t="shared" si="1"/>
        <v>0</v>
      </c>
      <c r="K31" s="47"/>
      <c r="L31" s="45">
        <f t="shared" si="0"/>
        <v>0</v>
      </c>
    </row>
    <row r="32" spans="1:12" x14ac:dyDescent="0.35">
      <c r="A32" s="1"/>
      <c r="B32" s="15" t="s">
        <v>101</v>
      </c>
      <c r="C32" s="16" t="s">
        <v>66</v>
      </c>
      <c r="D32" s="96">
        <v>0</v>
      </c>
      <c r="E32" s="46">
        <v>6</v>
      </c>
      <c r="F32" s="43">
        <f t="shared" si="2"/>
        <v>0</v>
      </c>
      <c r="G32" s="16" t="s">
        <v>64</v>
      </c>
      <c r="H32" s="96">
        <v>0</v>
      </c>
      <c r="I32" s="42">
        <v>1</v>
      </c>
      <c r="J32" s="43">
        <f t="shared" si="1"/>
        <v>0</v>
      </c>
      <c r="K32" s="47"/>
      <c r="L32" s="45">
        <f t="shared" si="0"/>
        <v>0</v>
      </c>
    </row>
    <row r="33" spans="1:12" x14ac:dyDescent="0.35">
      <c r="A33" s="1"/>
      <c r="B33" s="15" t="s">
        <v>115</v>
      </c>
      <c r="C33" s="16" t="s">
        <v>66</v>
      </c>
      <c r="D33" s="96">
        <v>0</v>
      </c>
      <c r="E33" s="46">
        <v>12</v>
      </c>
      <c r="F33" s="43">
        <f t="shared" si="2"/>
        <v>0</v>
      </c>
      <c r="G33" s="16" t="s">
        <v>64</v>
      </c>
      <c r="H33" s="96">
        <v>0</v>
      </c>
      <c r="I33" s="42">
        <v>35</v>
      </c>
      <c r="J33" s="43">
        <f t="shared" si="1"/>
        <v>0</v>
      </c>
      <c r="K33" s="47"/>
      <c r="L33" s="45">
        <f t="shared" si="0"/>
        <v>0</v>
      </c>
    </row>
    <row r="34" spans="1:12" s="1" customFormat="1" x14ac:dyDescent="0.35">
      <c r="B34" s="15" t="s">
        <v>97</v>
      </c>
      <c r="C34" s="16" t="s">
        <v>63</v>
      </c>
      <c r="D34" s="96">
        <v>0</v>
      </c>
      <c r="E34" s="79"/>
      <c r="F34" s="43">
        <f>D34*I34</f>
        <v>0</v>
      </c>
      <c r="G34" s="16" t="s">
        <v>64</v>
      </c>
      <c r="H34" s="98">
        <v>0</v>
      </c>
      <c r="I34" s="80">
        <v>127</v>
      </c>
      <c r="J34" s="43">
        <f t="shared" si="1"/>
        <v>0</v>
      </c>
      <c r="K34" s="92">
        <f>D34+H34</f>
        <v>0</v>
      </c>
      <c r="L34" s="45">
        <f t="shared" si="0"/>
        <v>0</v>
      </c>
    </row>
    <row r="35" spans="1:12" s="1" customFormat="1" ht="15" thickBot="1" x14ac:dyDescent="0.4">
      <c r="B35" s="48" t="s">
        <v>96</v>
      </c>
      <c r="C35" s="49" t="s">
        <v>98</v>
      </c>
      <c r="D35" s="97">
        <v>0</v>
      </c>
      <c r="E35" s="91">
        <v>27</v>
      </c>
      <c r="F35" s="43">
        <f>D35*E35</f>
        <v>0</v>
      </c>
      <c r="G35" s="95" t="s">
        <v>64</v>
      </c>
      <c r="H35" s="99">
        <v>0</v>
      </c>
      <c r="I35" s="81">
        <v>22</v>
      </c>
      <c r="J35" s="43">
        <f t="shared" si="1"/>
        <v>0</v>
      </c>
      <c r="K35" s="82"/>
      <c r="L35" s="45">
        <f t="shared" si="0"/>
        <v>0</v>
      </c>
    </row>
    <row r="36" spans="1:12" ht="15.5" thickTop="1" thickBot="1" x14ac:dyDescent="0.4">
      <c r="A36" s="1"/>
      <c r="B36" s="50" t="s">
        <v>10</v>
      </c>
      <c r="C36" s="51"/>
      <c r="D36" s="51"/>
      <c r="E36" s="51"/>
      <c r="F36" s="52"/>
      <c r="G36" s="53"/>
      <c r="H36" s="53"/>
      <c r="I36" s="53"/>
      <c r="J36" s="53"/>
      <c r="K36" s="54"/>
      <c r="L36" s="55">
        <f>SUM(L16:L35)</f>
        <v>0</v>
      </c>
    </row>
    <row r="37" spans="1:12" x14ac:dyDescent="0.35">
      <c r="A37" s="1"/>
      <c r="B37" s="2"/>
      <c r="C37" s="56"/>
      <c r="D37" s="10"/>
      <c r="E37" s="10"/>
      <c r="F37" s="2"/>
      <c r="G37" s="29"/>
      <c r="H37" s="29"/>
      <c r="I37" s="29"/>
      <c r="J37" s="29"/>
      <c r="K37" s="29"/>
      <c r="L37" s="29"/>
    </row>
    <row r="38" spans="1:12" x14ac:dyDescent="0.35">
      <c r="A38" s="1"/>
      <c r="B38" s="123" t="s">
        <v>50</v>
      </c>
      <c r="C38" s="124"/>
      <c r="D38" s="124"/>
      <c r="E38" s="124"/>
      <c r="F38" s="124"/>
      <c r="G38" s="124"/>
      <c r="H38" s="124"/>
      <c r="I38" s="124"/>
      <c r="J38" s="124"/>
      <c r="K38" s="124"/>
      <c r="L38" s="124"/>
    </row>
    <row r="39" spans="1:12" ht="32.25" customHeight="1" x14ac:dyDescent="0.35">
      <c r="A39" s="1"/>
      <c r="B39" s="133" t="s">
        <v>74</v>
      </c>
      <c r="C39" s="134"/>
      <c r="D39" s="134"/>
      <c r="E39" s="134"/>
      <c r="F39" s="134"/>
      <c r="G39" s="135"/>
      <c r="H39" s="135"/>
      <c r="I39" s="135"/>
      <c r="J39" s="135"/>
      <c r="K39" s="135"/>
      <c r="L39" s="135"/>
    </row>
  </sheetData>
  <sheetProtection algorithmName="SHA-512" hashValue="EvLr9OnD1T76fXq2wCyrCQhYZSIGaI2hYi5IbI8sQ5/VI/L3PNuE/UCiTaZT8H3h6w1eZfoWy4CHxm0sqQsFig==" saltValue="K3k7po7t1qELkIeo5w7nTA==" spinCount="100000" sheet="1" objects="1" scenarios="1"/>
  <mergeCells count="10">
    <mergeCell ref="C14:F14"/>
    <mergeCell ref="G14:J14"/>
    <mergeCell ref="B38:L38"/>
    <mergeCell ref="B39:L39"/>
    <mergeCell ref="B2:L2"/>
    <mergeCell ref="B3:L3"/>
    <mergeCell ref="B5:L5"/>
    <mergeCell ref="B7:L7"/>
    <mergeCell ref="B9:L12"/>
    <mergeCell ref="B13:F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Totaal</vt:lpstr>
      <vt:lpstr>Lease</vt:lpstr>
      <vt:lpstr>Transport en Verwerking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Rietveld, D.T.</dc:creator>
  <cp:lastModifiedBy>Ouchan, T.</cp:lastModifiedBy>
  <dcterms:created xsi:type="dcterms:W3CDTF">2023-02-23T07:53:19Z</dcterms:created>
  <dcterms:modified xsi:type="dcterms:W3CDTF">2023-04-26T10:44:00Z</dcterms:modified>
</cp:coreProperties>
</file>