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G:\TRAJECTEN\BEDRIJFSVOERING\ICT Software\PSA\GEZ PRJ-2200083 Vervangen PenO systeem\06. Nota van Inlichtingen\"/>
    </mc:Choice>
  </mc:AlternateContent>
  <xr:revisionPtr revIDLastSave="0" documentId="8_{822844E5-FA60-48CC-B25B-36E75FDE6335}" xr6:coauthVersionLast="47" xr6:coauthVersionMax="47" xr10:uidLastSave="{00000000-0000-0000-0000-000000000000}"/>
  <bookViews>
    <workbookView xWindow="-38520" yWindow="-2265" windowWidth="38640" windowHeight="21240" xr2:uid="{00000000-000D-0000-FFFF-FFFF00000000}"/>
  </bookViews>
  <sheets>
    <sheet name="Gunningscriteria Wensen" sheetId="2" r:id="rId1"/>
    <sheet name="Blad1" sheetId="3"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3" i="2" l="1"/>
  <c r="G61" i="2"/>
  <c r="G53" i="2"/>
  <c r="G48" i="2"/>
  <c r="G37" i="2"/>
  <c r="G29" i="2"/>
  <c r="G21" i="2"/>
  <c r="B10" i="2"/>
  <c r="B11" i="2" s="1"/>
  <c r="B12" i="2" s="1"/>
  <c r="B13" i="2" s="1"/>
  <c r="B14" i="2" s="1"/>
  <c r="B15" i="2" s="1"/>
  <c r="B16" i="2" s="1"/>
  <c r="B17" i="2" s="1"/>
  <c r="B18" i="2" s="1"/>
  <c r="B19" i="2" s="1"/>
  <c r="B20" i="2" s="1"/>
  <c r="B25" i="2" s="1"/>
  <c r="B26" i="2" s="1"/>
  <c r="B27" i="2" s="1"/>
  <c r="B28" i="2" s="1"/>
  <c r="B33" i="2" s="1"/>
  <c r="B34" i="2" s="1"/>
  <c r="B35" i="2" s="1"/>
  <c r="B36" i="2" s="1"/>
  <c r="B42" i="2" s="1"/>
  <c r="B43" i="2" s="1"/>
  <c r="B44" i="2" s="1"/>
  <c r="B45" i="2" s="1"/>
  <c r="B46" i="2" s="1"/>
  <c r="B47" i="2" s="1"/>
  <c r="B52" i="2" s="1"/>
  <c r="B57" i="2" s="1"/>
  <c r="B58" i="2" s="1"/>
  <c r="B59" i="2" s="1"/>
  <c r="B60" i="2" s="1"/>
  <c r="B67" i="2" s="1"/>
  <c r="B68" i="2" s="1"/>
  <c r="B69" i="2" s="1"/>
  <c r="B70" i="2" s="1"/>
  <c r="A6" i="2"/>
  <c r="E72" i="2" l="1"/>
  <c r="F72" i="2" s="1"/>
  <c r="E71" i="2"/>
  <c r="F71" i="2" s="1"/>
  <c r="E52" i="2"/>
  <c r="E53" i="2" s="1"/>
  <c r="E47" i="2"/>
  <c r="F47" i="2" s="1"/>
  <c r="E46" i="2"/>
  <c r="F46" i="2" s="1"/>
  <c r="E45" i="2"/>
  <c r="F45" i="2" s="1"/>
  <c r="E44" i="2"/>
  <c r="F44" i="2" s="1"/>
  <c r="E43" i="2"/>
  <c r="F43" i="2" s="1"/>
  <c r="E42" i="2"/>
  <c r="F42" i="2" s="1"/>
  <c r="E35" i="2"/>
  <c r="F35" i="2" s="1"/>
  <c r="E34" i="2"/>
  <c r="F34" i="2" s="1"/>
  <c r="E33" i="2"/>
  <c r="F33" i="2" s="1"/>
  <c r="E20" i="2"/>
  <c r="F20" i="2" s="1"/>
  <c r="E19" i="2"/>
  <c r="F19" i="2" s="1"/>
  <c r="E17" i="2"/>
  <c r="F17" i="2" s="1"/>
  <c r="E16" i="2"/>
  <c r="F16" i="2" s="1"/>
  <c r="E15" i="2"/>
  <c r="F15" i="2" s="1"/>
  <c r="E13" i="2"/>
  <c r="F13" i="2" s="1"/>
  <c r="E12" i="2"/>
  <c r="F12" i="2" s="1"/>
  <c r="E11" i="2"/>
  <c r="F11" i="2" s="1"/>
  <c r="E9" i="2"/>
  <c r="F9" i="2" s="1"/>
  <c r="G75" i="2"/>
  <c r="F52" i="2"/>
  <c r="E67" i="2"/>
  <c r="F67" i="2" s="1"/>
  <c r="E68" i="2"/>
  <c r="F68" i="2" s="1"/>
  <c r="E69" i="2"/>
  <c r="F69" i="2" s="1"/>
  <c r="E70" i="2"/>
  <c r="F70" i="2" s="1"/>
  <c r="E36" i="2"/>
  <c r="F36" i="2" s="1"/>
  <c r="E58" i="2"/>
  <c r="F58" i="2" s="1"/>
  <c r="E59" i="2"/>
  <c r="F59" i="2" s="1"/>
  <c r="E60" i="2"/>
  <c r="F60" i="2" s="1"/>
  <c r="E10" i="2"/>
  <c r="F10" i="2" s="1"/>
  <c r="E14" i="2"/>
  <c r="F14" i="2" s="1"/>
  <c r="E18" i="2"/>
  <c r="F18" i="2" s="1"/>
  <c r="E25" i="2"/>
  <c r="F25" i="2" s="1"/>
  <c r="E26" i="2"/>
  <c r="F26" i="2" s="1"/>
  <c r="E27" i="2"/>
  <c r="F27" i="2" s="1"/>
  <c r="E28" i="2"/>
  <c r="F28" i="2" s="1"/>
  <c r="E57" i="2"/>
  <c r="F57" i="2" s="1"/>
  <c r="F48" i="2" l="1"/>
  <c r="F61" i="2"/>
  <c r="F29" i="2"/>
  <c r="F21" i="2"/>
  <c r="F37" i="2"/>
  <c r="F73" i="2"/>
  <c r="E37" i="2"/>
  <c r="E48" i="2"/>
  <c r="E21" i="2"/>
  <c r="F53" i="2"/>
  <c r="E61" i="2"/>
  <c r="E29" i="2"/>
  <c r="E73" i="2"/>
  <c r="F75" i="2" l="1"/>
  <c r="E75" i="2"/>
</calcChain>
</file>

<file path=xl/sharedStrings.xml><?xml version="1.0" encoding="utf-8"?>
<sst xmlns="http://schemas.openxmlformats.org/spreadsheetml/2006/main" count="112" uniqueCount="64">
  <si>
    <t>Behorende bij de Aanbesteding “E-HRM systeem met bijbehorende salarisdienstverlening"</t>
  </si>
  <si>
    <t>Inschrijver dient kolom D (Ja/Nee) volledig in te vullen en alle vragen te beantwoorden. Vul alleen de blauw gemarkeerde cellen in.
Het E-HRM systeem voldoet aan de gestelde vraag zonder programmatische aanpassingen (maatwerk) en/of toekomstige aanpassingen. Bij de beantwoording gaat aanbestedende dienst er vanuit dat uw antwoorden betrekking hebben op de configuratie in uw aanbieding.</t>
  </si>
  <si>
    <t>1. Salarisadministratie</t>
  </si>
  <si>
    <t>Weegfactor</t>
  </si>
  <si>
    <t>Wens</t>
  </si>
  <si>
    <t>Omschrijving</t>
  </si>
  <si>
    <t>Ja/Nee</t>
  </si>
  <si>
    <t>Aantal te behalen punten</t>
  </si>
  <si>
    <t>Totaal aantal punten</t>
  </si>
  <si>
    <t>Inschatting van de kosten voor de realisatie van deze wens.</t>
  </si>
  <si>
    <t>Opmerkingen</t>
  </si>
  <si>
    <t>Eis is dat het  E-HRM systeem met gebroken loonperiodes kan werken. Kan het E-HRM systeem naast vaste brutolooncomponenten (en vaste toelagen) ook incidentele vergoedingen naar rato van de gebroken periode berekenen?</t>
  </si>
  <si>
    <t>Kan het E-HRM systeem ook terugwerkende kracht mutaties berekenen naar rato van een voorgaande gebroken loonperiode?</t>
  </si>
  <si>
    <t>Kan het E-HRM systeem ook terugwerkende kracht mutaties berekenen naar rato van een gebroken loonperiode in het voorgaande kalenderjaar?</t>
  </si>
  <si>
    <t>Biedt het E-HRM systeem in verband met de eindafrekening de mogelijkheid tot een automatische blokkering van de automatische uitbetalingen in de maand waarin de werknemer uit dienst treedt?</t>
  </si>
  <si>
    <t>Eis is dat het E-HRM systeem de mogelijkheden voor diverse vormen van afbouw- en aflossingsregelingen ondersteunt. Kan het E-HRM systeem het schuldbedrag verdelen over een vooraf op te geven aantal maanden?</t>
  </si>
  <si>
    <t>Kan het  E-HRM systeem signaleren dat er sprake is van een hernieuwde indiensttreding waarbij de gegevens herbruikt kunnen worden?</t>
  </si>
  <si>
    <t>Eis is dat het E-HRM systeem de mogelijkheden voor diverse vormen van afbouw- en aflossingsregelingen ondersteunt. Kan het E-HRM systeem een vast bedrag over een aantal maanden inhouden en tot slot het restbedrag?</t>
  </si>
  <si>
    <t>Eis is dat het E-HRM systeem de mogelijkheden voor diverse vormen van afbouw- en aflossingsregelingen ondersteunt. Bewaakt het E-HRM systeem hierbij zelf het einde van de aflossingsperiode?</t>
  </si>
  <si>
    <t>Eis is dat het E-HRM systeem de mogelijkheden voor diverse vormen van afbouw- en aflossingsregelingen ondersteunt. Kan het E-HRM systeem bij einde dienstverband de restschuld in één keer inhouden bij de medewerker?</t>
  </si>
  <si>
    <t>Eis is dat het E-HRM systeem de werkkostenregeling ondersteunt. Geeft het E-HRM systeem een overzicht van de beschikbare vrije ruimte, waarin minimaal per kostenplaats/afdeling gepresenteerd wordt: de som van de totale kosten, vrije ruimte per verloningsperiode, werkkosten per verloningsperiode, nog beschikbare vrije ruimte, loon voor eindheffing (bij overschrijding), bedrag eindheffing (bij overschrijding)?</t>
  </si>
  <si>
    <t>Is het mogelijk om per medewerker een begin- en einddatum toe te kennen om de duur vast te leggen dat deze medewerker ten laste komt van een kostenplaats?</t>
  </si>
  <si>
    <t>Is het mogelijk om een loonkosten verdeling te maken, van kostensoorten. binnen een dienstverhouding; bijvoorbeeld 18 uur tlv A en 18 uur tlv b?</t>
  </si>
  <si>
    <t>Totaal punten onderdeel Salarisadministratie</t>
  </si>
  <si>
    <t>2. Personeelsadministratie</t>
  </si>
  <si>
    <t>Kan er een relatie aangebracht worden tussen een adreswijziging en een eventuele fiscale uitruil woon-werkverkeer?</t>
  </si>
  <si>
    <t>Kan per verzuimmelding ook de loonwaarde van de reintegratie toegepast worden door de aanbestedende dienst?</t>
  </si>
  <si>
    <t>Zijn de formats/formulieren binnen een verzuimdossier bewerkbaar in bijv. Word?</t>
  </si>
  <si>
    <t>(Her)berekent het  E-HRM systeem automatisch de bonus bij salariskorting in verband met langdurige ziekte (&lt;50% ziek)?
Bonus: Indien medewerker gedurende het tweede ziektejaar en daarna voor minimaal 50% van zijn arbeidsduur werkzaamheden verricht of scholing volgt in het kader van zijn re-integratie, dan heeft medewerker recht op een bonus van 5% berekend over zijn salaris en eventuele salaristoelage(n).</t>
  </si>
  <si>
    <t>Totaal punten onderdeel Personeelsadministratie</t>
  </si>
  <si>
    <t>3. Organisatiegegevens</t>
  </si>
  <si>
    <t>Kan het  E-HRM systeem automatisch organogrammen vervaardigen op basis van de geregistreerde gegevens?</t>
  </si>
  <si>
    <t>Kan de organisatiestructuur voorzien worden van een ingangs- en einddatum, zodat de structuur vooraf ingericht kan worden in geval van bijvoorbeeld een reorganisatie?</t>
  </si>
  <si>
    <t>Is het mogelijk om naast de hiërarchische structuur nog een structuur aan te brengen (bijvoorbeeld een projectstructuur)?</t>
  </si>
  <si>
    <t>Is het mogelijk om binnen de organisatiestructuur hele organisatieonderdelen, bijbehorende formatieplaatsen en bezettingen in één handeling te muteren?</t>
  </si>
  <si>
    <t>Totaal punten onderdeel  Organisatiegegevens</t>
  </si>
  <si>
    <t xml:space="preserve"> </t>
  </si>
  <si>
    <t>4. Rapportgenerator</t>
  </si>
  <si>
    <t xml:space="preserve">Kan de rapportgenerator werken met gegevens uit de hele database, inclusief historisch verwerkte loongegevens? </t>
  </si>
  <si>
    <t>Mogelijkheid om signaleringen te filteren in takenlijst, zoals bijvoorbeeld status en domein/team</t>
  </si>
  <si>
    <t>Kan de rapportgenerator op basis van bestaande gegevens nieuwe gegevens (kolommen) creëren door gebruik te maken van rekenfuncties (berekende velden)?</t>
  </si>
  <si>
    <t>Kent de rapportgenerator de mogelijkheid om grafieken te maken en te presenteren? </t>
  </si>
  <si>
    <t>Kunnen rapporten op basis van een tijdschema automatisch worden gegenereerd?</t>
  </si>
  <si>
    <t>Is de rapportgenerator voorzien van een standaardrapport waarin de verschillen duidelijk worden tussen formatie en bezetting waarbij ook de niet verloners zijn opgenomen?</t>
  </si>
  <si>
    <t>Totaal punten onderdeel rapportgenerator</t>
  </si>
  <si>
    <t>5. Digitaal personeelsdossier</t>
  </si>
  <si>
    <t>Is het mogelijk om medewerkers na einde dienstverband de mogelijkheid te geven om hun dossier te raadplegen en voor aanbestedende dienst de mogelijkheid om minimaal tot het verstrekken van de laatste jaaropgave document te plaatsen?</t>
  </si>
  <si>
    <t>Totaal punten onderdeel Digitaal personeelsdossier</t>
  </si>
  <si>
    <t>6. HR-Portal</t>
  </si>
  <si>
    <t>Kan het in- en uitloggen gelogd worden in een mutatiebestand en deze zichtbaar tonen in HR-portal?</t>
  </si>
  <si>
    <t>Kan de HR-portal een aan- en afwezigheidsoverzicht in de tijd tonen van teams op basis van de verlofadministratie voor medewerkers en direct leidinggevenden?</t>
  </si>
  <si>
    <t>Kunnen rapportages die gemaakt zijn door de functioneel beheerder met de standaardrapportgenerator van het  E-HRM systeem getoond worden in de HR-portal?</t>
  </si>
  <si>
    <t xml:space="preserve">Kunnen de processen in de HR-portal automatisch documenten genereren? Bijvoorbeeld iemand geeft aan werkgeversklaring aan te vragen, hierover moet een officiele brief opgesteld wordt. Kan het  E-HRM systeem deze brief automatisch opstellen. </t>
  </si>
  <si>
    <t>Totaal punten onderdeel HR-Portal</t>
  </si>
  <si>
    <t>8. Applicatie-/Functioneelbeheer</t>
  </si>
  <si>
    <t>Kan aanbestedende dienst actuele gebruikersdocumentatie voor het E-HRM systeem beschikbaar stellen? Onder actuele gebruikersdocumentatie wordt in ieder geval verstaan een beschrijving van alle beschikbare functionaliteit.</t>
  </si>
  <si>
    <t>Kan aanbestedende dienst het beheer van de Rapportages uitvoeren? Hieronder wordt o.a. verstaan: het bouwen, aanpassen en verwijderen van rapportages op basis van door Aanbestedende dienst opgestelde voorwaarden.</t>
  </si>
  <si>
    <t>Kan aanbestedende dienst het beheer van de Workflows uitvoeren? Hieronder wordt o.a. verstaan: het  bouwen, aanpassen en verwijderen van workflows op basis van door Aanbestedende dienst opgestelde HR processen.</t>
  </si>
  <si>
    <t>Kan aanbestedende dienst het beheer op de (digitale-) formulieren uitvoeren? Hieronder wordt o.a. verstaan: het bouwen, aanpassen en verwijderen van formulieren op basis van door Aanbestedende dienst opgestelde specificaties en met het kunnen werken met diakritische tekens.</t>
  </si>
  <si>
    <t>Eis is een ‘Time to respond’ binnen 4 uur bij een prioritering van productiebelemmerende fout. Wens is een ‘Time to respond’ binnen 2 uur ('Time to fix?)</t>
  </si>
  <si>
    <t>Omvat de dienstverlening van Inschrijver het beheer van (vrije-) velden? Onder het beheer hiervan wordt in ieder geval verstaan het aanmaken, aanpassen en onderhouden van (vrije) velden zoals looncodes en bijhorende tabelwaarden.</t>
  </si>
  <si>
    <t>Totaal punten onderdeel Applicatiebeheer</t>
  </si>
  <si>
    <t>Totaal punten Gunningscriteria 3 wensen</t>
  </si>
  <si>
    <t>Bijlage H1 -Programma van Wensen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</si>
</sst>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18" x14ac:knownFonts="1">
    <font>
      <sz val="10"/>
      <name val="Arial"/>
    </font>
    <font>
      <sz val="10"/>
      <name val="Arial"/>
      <family val="2"/>
    </font>
    <font>
      <u/>
      <sz val="10"/>
      <color theme="10"/>
      <name val="Arial"/>
      <family val="2"/>
    </font>
    <font>
      <u/>
      <sz val="10"/>
      <color theme="11"/>
      <name val="Arial"/>
      <family val="2"/>
    </font>
    <font>
      <sz val="10"/>
      <name val="Calibri"/>
      <family val="2"/>
      <scheme val="minor"/>
    </font>
    <font>
      <b/>
      <sz val="10"/>
      <color theme="1"/>
      <name val="Calibri"/>
      <family val="2"/>
      <scheme val="minor"/>
    </font>
    <font>
      <b/>
      <sz val="10"/>
      <color rgb="FF000000"/>
      <name val="Calibri"/>
      <family val="2"/>
      <scheme val="minor"/>
    </font>
    <font>
      <sz val="10"/>
      <color rgb="FF000000"/>
      <name val="Calibri"/>
      <family val="2"/>
      <scheme val="minor"/>
    </font>
    <font>
      <b/>
      <sz val="14"/>
      <color rgb="FF000000"/>
      <name val="Calibri"/>
      <family val="2"/>
      <scheme val="minor"/>
    </font>
    <font>
      <sz val="11"/>
      <name val="Georgia"/>
      <family val="1"/>
    </font>
    <font>
      <sz val="11"/>
      <name val="Calibri"/>
      <family val="2"/>
      <scheme val="minor"/>
    </font>
    <font>
      <sz val="10"/>
      <name val="Arial"/>
    </font>
    <font>
      <b/>
      <sz val="18"/>
      <name val="Calibri"/>
      <family val="2"/>
      <scheme val="minor"/>
    </font>
    <font>
      <b/>
      <sz val="11"/>
      <color rgb="FF000000"/>
      <name val="Calibri"/>
      <family val="2"/>
      <scheme val="minor"/>
    </font>
    <font>
      <sz val="11"/>
      <color rgb="FF000000"/>
      <name val="Calibri"/>
      <family val="2"/>
      <scheme val="minor"/>
    </font>
    <font>
      <b/>
      <sz val="11"/>
      <name val="Calibri"/>
      <family val="2"/>
      <scheme val="minor"/>
    </font>
    <font>
      <sz val="8"/>
      <name val="Calibri"/>
      <family val="2"/>
      <scheme val="minor"/>
    </font>
    <font>
      <sz val="8"/>
      <color rgb="FF000000"/>
      <name val="Calibri"/>
      <family val="2"/>
      <scheme val="minor"/>
    </font>
  </fonts>
  <fills count="7">
    <fill>
      <patternFill patternType="none"/>
    </fill>
    <fill>
      <patternFill patternType="gray125"/>
    </fill>
    <fill>
      <patternFill patternType="solid">
        <fgColor rgb="FFA6A6A6"/>
        <bgColor rgb="FF000000"/>
      </patternFill>
    </fill>
    <fill>
      <patternFill patternType="solid">
        <fgColor theme="0"/>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FFFFFF"/>
        <bgColor indexed="64"/>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s>
  <cellStyleXfs count="6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alignment vertical="top" wrapText="1"/>
    </xf>
    <xf numFmtId="44" fontId="11" fillId="0" borderId="0" applyFont="0" applyFill="0" applyBorder="0" applyAlignment="0" applyProtection="0"/>
    <xf numFmtId="42" fontId="11" fillId="0" borderId="0" applyFont="0" applyFill="0" applyBorder="0" applyAlignment="0" applyProtection="0"/>
  </cellStyleXfs>
  <cellXfs count="61">
    <xf numFmtId="0" fontId="0" fillId="0" borderId="0" xfId="0"/>
    <xf numFmtId="0" fontId="4" fillId="3" borderId="0" xfId="0" applyFont="1" applyFill="1" applyAlignment="1">
      <alignment horizontal="center" vertical="center"/>
    </xf>
    <xf numFmtId="0" fontId="7" fillId="3" borderId="0" xfId="0" applyFont="1" applyFill="1" applyAlignment="1">
      <alignment horizontal="center" vertical="center"/>
    </xf>
    <xf numFmtId="0" fontId="5" fillId="3" borderId="0" xfId="0" applyFont="1" applyFill="1" applyAlignment="1">
      <alignment horizontal="left" vertical="center"/>
    </xf>
    <xf numFmtId="0" fontId="4" fillId="3" borderId="0" xfId="61" applyFont="1" applyFill="1" applyBorder="1" applyAlignment="1" applyProtection="1">
      <alignment horizontal="center" vertical="center"/>
    </xf>
    <xf numFmtId="0" fontId="4" fillId="3" borderId="0" xfId="0" applyFont="1" applyFill="1" applyAlignment="1">
      <alignment horizontal="left" vertical="center" wrapText="1"/>
    </xf>
    <xf numFmtId="0" fontId="8" fillId="5" borderId="1" xfId="0" applyFont="1" applyFill="1" applyBorder="1" applyAlignment="1">
      <alignment horizontal="center" vertical="center" wrapText="1"/>
    </xf>
    <xf numFmtId="0" fontId="4" fillId="3" borderId="0" xfId="0" applyFont="1" applyFill="1" applyAlignment="1">
      <alignment horizontal="left" vertical="top" wrapText="1"/>
    </xf>
    <xf numFmtId="0" fontId="10" fillId="3" borderId="0" xfId="0" applyFont="1" applyFill="1" applyAlignment="1">
      <alignment horizontal="left" vertical="top" wrapText="1"/>
    </xf>
    <xf numFmtId="0" fontId="9" fillId="0" borderId="0" xfId="0" applyFont="1" applyAlignment="1">
      <alignment vertical="top"/>
    </xf>
    <xf numFmtId="14" fontId="4" fillId="3" borderId="0" xfId="0" applyNumberFormat="1" applyFont="1" applyFill="1" applyAlignment="1">
      <alignment horizontal="left" vertical="top" wrapText="1"/>
    </xf>
    <xf numFmtId="0" fontId="7" fillId="3" borderId="0" xfId="0" applyFont="1" applyFill="1" applyAlignment="1">
      <alignment horizontal="left" vertical="top" wrapText="1"/>
    </xf>
    <xf numFmtId="0" fontId="4" fillId="0" borderId="0" xfId="0" applyFont="1" applyAlignment="1">
      <alignment horizontal="left" vertical="top" wrapText="1"/>
    </xf>
    <xf numFmtId="0" fontId="4" fillId="5" borderId="4" xfId="0" applyFont="1" applyFill="1" applyBorder="1" applyAlignment="1">
      <alignment horizontal="left" vertical="center"/>
    </xf>
    <xf numFmtId="42" fontId="4" fillId="4" borderId="4" xfId="63" applyFont="1" applyFill="1" applyBorder="1" applyAlignment="1">
      <alignment horizontal="left" vertical="center"/>
    </xf>
    <xf numFmtId="0" fontId="6" fillId="5" borderId="7" xfId="0" applyFont="1" applyFill="1" applyBorder="1" applyAlignment="1">
      <alignment horizontal="center" vertical="center" wrapText="1"/>
    </xf>
    <xf numFmtId="0" fontId="12" fillId="3" borderId="0" xfId="0" applyFont="1" applyFill="1" applyAlignment="1">
      <alignment horizontal="left" vertical="center"/>
    </xf>
    <xf numFmtId="0" fontId="13" fillId="5" borderId="4" xfId="0" applyFont="1" applyFill="1" applyBorder="1" applyAlignment="1">
      <alignment horizontal="center" vertical="center" wrapText="1"/>
    </xf>
    <xf numFmtId="0" fontId="13" fillId="5" borderId="4" xfId="0" applyFont="1" applyFill="1" applyBorder="1" applyAlignment="1">
      <alignment horizontal="left" vertical="top" wrapText="1"/>
    </xf>
    <xf numFmtId="0" fontId="13" fillId="5" borderId="1"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0" borderId="4" xfId="0" applyFont="1" applyBorder="1" applyAlignment="1">
      <alignment horizontal="center" vertical="center"/>
    </xf>
    <xf numFmtId="0" fontId="14" fillId="0" borderId="4" xfId="0" applyFont="1" applyBorder="1" applyAlignment="1">
      <alignment horizontal="left" vertical="top" wrapText="1"/>
    </xf>
    <xf numFmtId="0" fontId="14" fillId="4" borderId="4" xfId="0" applyFont="1" applyFill="1" applyBorder="1" applyAlignment="1">
      <alignment horizontal="center" vertical="center"/>
    </xf>
    <xf numFmtId="2" fontId="14" fillId="0" borderId="4" xfId="0" applyNumberFormat="1" applyFont="1" applyBorder="1" applyAlignment="1">
      <alignment horizontal="center" vertical="center"/>
    </xf>
    <xf numFmtId="0" fontId="14" fillId="0" borderId="1" xfId="0" applyFont="1" applyBorder="1" applyAlignment="1">
      <alignment horizontal="left" vertical="top" wrapText="1"/>
    </xf>
    <xf numFmtId="0" fontId="10" fillId="0" borderId="0" xfId="0" applyFont="1" applyAlignment="1">
      <alignment vertical="top" wrapText="1"/>
    </xf>
    <xf numFmtId="0" fontId="15" fillId="0" borderId="4" xfId="0" applyFont="1" applyBorder="1" applyAlignment="1">
      <alignment horizontal="center" vertical="center"/>
    </xf>
    <xf numFmtId="0" fontId="10" fillId="0" borderId="1" xfId="0" applyFont="1" applyBorder="1" applyAlignment="1">
      <alignment horizontal="left" vertical="top" wrapText="1"/>
    </xf>
    <xf numFmtId="0" fontId="14" fillId="0" borderId="4" xfId="0" applyFont="1" applyBorder="1" applyAlignment="1">
      <alignment vertical="top" wrapText="1"/>
    </xf>
    <xf numFmtId="0" fontId="15" fillId="5" borderId="2" xfId="0" applyFont="1" applyFill="1" applyBorder="1" applyAlignment="1">
      <alignment horizontal="left" vertical="top" wrapText="1"/>
    </xf>
    <xf numFmtId="0" fontId="13" fillId="5" borderId="2" xfId="0" applyFont="1" applyFill="1" applyBorder="1" applyAlignment="1">
      <alignment horizontal="center" vertical="center" wrapText="1"/>
    </xf>
    <xf numFmtId="2" fontId="15" fillId="5" borderId="2" xfId="0" applyNumberFormat="1" applyFont="1" applyFill="1" applyBorder="1" applyAlignment="1">
      <alignment horizontal="center" vertical="center" wrapText="1"/>
    </xf>
    <xf numFmtId="2" fontId="15" fillId="5" borderId="3" xfId="0" applyNumberFormat="1" applyFont="1" applyFill="1" applyBorder="1" applyAlignment="1">
      <alignment horizontal="center" vertical="center" wrapText="1"/>
    </xf>
    <xf numFmtId="44" fontId="15" fillId="5" borderId="3" xfId="62" applyFont="1" applyFill="1" applyBorder="1" applyAlignment="1">
      <alignment horizontal="center" vertical="center" wrapText="1"/>
    </xf>
    <xf numFmtId="0" fontId="13" fillId="0" borderId="4" xfId="0" applyFont="1" applyBorder="1" applyAlignment="1">
      <alignment horizontal="center" vertical="center" wrapText="1"/>
    </xf>
    <xf numFmtId="0" fontId="14" fillId="4" borderId="5" xfId="0" applyFont="1" applyFill="1" applyBorder="1" applyAlignment="1">
      <alignment horizontal="center" vertical="center" wrapText="1"/>
    </xf>
    <xf numFmtId="2" fontId="14" fillId="0" borderId="4" xfId="0" applyNumberFormat="1" applyFont="1" applyBorder="1" applyAlignment="1">
      <alignment horizontal="center" vertical="center" wrapText="1"/>
    </xf>
    <xf numFmtId="0" fontId="10" fillId="0" borderId="4" xfId="0" applyFont="1" applyBorder="1" applyAlignment="1">
      <alignment horizontal="left" vertical="top" wrapText="1"/>
    </xf>
    <xf numFmtId="0" fontId="14" fillId="4" borderId="5" xfId="0" applyFont="1" applyFill="1" applyBorder="1" applyAlignment="1">
      <alignment horizontal="center" vertical="center"/>
    </xf>
    <xf numFmtId="0" fontId="13" fillId="0" borderId="1" xfId="0" applyFont="1" applyBorder="1" applyAlignment="1">
      <alignment horizontal="center" vertical="center"/>
    </xf>
    <xf numFmtId="0" fontId="15" fillId="5" borderId="5" xfId="0" applyFont="1" applyFill="1" applyBorder="1" applyAlignment="1">
      <alignment horizontal="left" vertical="top" wrapText="1"/>
    </xf>
    <xf numFmtId="0" fontId="13" fillId="5" borderId="5" xfId="0" applyFont="1" applyFill="1" applyBorder="1" applyAlignment="1">
      <alignment horizontal="center" vertical="center" wrapText="1"/>
    </xf>
    <xf numFmtId="2" fontId="15" fillId="5" borderId="5" xfId="0" applyNumberFormat="1" applyFont="1" applyFill="1" applyBorder="1" applyAlignment="1">
      <alignment horizontal="center" vertical="center" wrapText="1"/>
    </xf>
    <xf numFmtId="0" fontId="14" fillId="0" borderId="0" xfId="0" applyFont="1" applyAlignment="1">
      <alignment horizontal="left" vertical="top" wrapText="1"/>
    </xf>
    <xf numFmtId="0" fontId="14" fillId="4" borderId="4" xfId="0" applyFont="1" applyFill="1" applyBorder="1" applyAlignment="1">
      <alignment horizontal="center" vertical="center" wrapText="1"/>
    </xf>
    <xf numFmtId="2" fontId="15" fillId="5" borderId="3" xfId="62" applyNumberFormat="1" applyFont="1" applyFill="1" applyBorder="1" applyAlignment="1">
      <alignment horizontal="center" vertical="center" wrapText="1"/>
    </xf>
    <xf numFmtId="0" fontId="8" fillId="2" borderId="4" xfId="0" applyFont="1" applyFill="1" applyBorder="1" applyAlignment="1">
      <alignment horizontal="left" vertical="center"/>
    </xf>
    <xf numFmtId="0" fontId="10" fillId="0" borderId="4" xfId="0" applyFont="1" applyBorder="1" applyAlignment="1">
      <alignment vertical="top" wrapText="1"/>
    </xf>
    <xf numFmtId="0" fontId="10" fillId="6" borderId="1" xfId="0" applyFont="1" applyFill="1" applyBorder="1" applyAlignment="1">
      <alignment horizontal="left" vertical="top" wrapText="1"/>
    </xf>
    <xf numFmtId="0" fontId="7" fillId="0" borderId="0" xfId="0" applyFont="1" applyAlignment="1">
      <alignment horizontal="left" vertical="top" wrapText="1"/>
    </xf>
    <xf numFmtId="0" fontId="16" fillId="3" borderId="0" xfId="0" applyFont="1" applyFill="1" applyAlignment="1">
      <alignment horizontal="left" vertical="center"/>
    </xf>
    <xf numFmtId="0" fontId="17" fillId="3" borderId="0" xfId="0" applyFont="1" applyFill="1" applyAlignment="1">
      <alignment horizontal="left" vertical="center"/>
    </xf>
    <xf numFmtId="0" fontId="17" fillId="5" borderId="4" xfId="0" applyFont="1" applyFill="1" applyBorder="1" applyAlignment="1">
      <alignment horizontal="left" vertical="center" wrapText="1"/>
    </xf>
    <xf numFmtId="0" fontId="17" fillId="0" borderId="4" xfId="0" applyFont="1" applyBorder="1" applyAlignment="1">
      <alignment horizontal="left" vertical="center"/>
    </xf>
    <xf numFmtId="0" fontId="16" fillId="0" borderId="4" xfId="0" applyFont="1" applyBorder="1" applyAlignment="1">
      <alignment horizontal="left" vertical="center"/>
    </xf>
    <xf numFmtId="0" fontId="17" fillId="5" borderId="1" xfId="0" applyFont="1" applyFill="1" applyBorder="1" applyAlignment="1">
      <alignment horizontal="left" vertical="center" wrapText="1"/>
    </xf>
    <xf numFmtId="0" fontId="13" fillId="5" borderId="4" xfId="0" applyFont="1" applyFill="1" applyBorder="1" applyAlignment="1">
      <alignment horizontal="left" vertical="center" wrapText="1"/>
    </xf>
    <xf numFmtId="0" fontId="8" fillId="2" borderId="1" xfId="0" applyFont="1" applyFill="1" applyBorder="1" applyAlignment="1">
      <alignment horizontal="left"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cellXfs>
  <cellStyles count="64">
    <cellStyle name="Gevolgde hyperlink" xfId="32" builtinId="9" hidden="1"/>
    <cellStyle name="Gevolgde hyperlink" xfId="52" builtinId="9" hidden="1"/>
    <cellStyle name="Gevolgde hyperlink" xfId="28" builtinId="9" hidden="1"/>
    <cellStyle name="Gevolgde hyperlink" xfId="56" builtinId="9" hidden="1"/>
    <cellStyle name="Gevolgde hyperlink" xfId="22" builtinId="9" hidden="1"/>
    <cellStyle name="Gevolgde hyperlink" xfId="16" builtinId="9" hidden="1"/>
    <cellStyle name="Gevolgde hyperlink" xfId="12" builtinId="9" hidden="1"/>
    <cellStyle name="Gevolgde hyperlink" xfId="14" builtinId="9" hidden="1"/>
    <cellStyle name="Gevolgde hyperlink" xfId="36" builtinId="9" hidden="1"/>
    <cellStyle name="Gevolgde hyperlink" xfId="38" builtinId="9" hidden="1"/>
    <cellStyle name="Gevolgde hyperlink" xfId="34" builtinId="9" hidden="1"/>
    <cellStyle name="Gevolgde hyperlink" xfId="40" builtinId="9" hidden="1"/>
    <cellStyle name="Gevolgde hyperlink" xfId="48" builtinId="9" hidden="1"/>
    <cellStyle name="Gevolgde hyperlink" xfId="24" builtinId="9" hidden="1"/>
    <cellStyle name="Gevolgde hyperlink" xfId="2" builtinId="9" hidden="1"/>
    <cellStyle name="Gevolgde hyperlink" xfId="30" builtinId="9" hidden="1"/>
    <cellStyle name="Gevolgde hyperlink" xfId="44" builtinId="9" hidden="1"/>
    <cellStyle name="Gevolgde hyperlink" xfId="20" builtinId="9" hidden="1"/>
    <cellStyle name="Gevolgde hyperlink" xfId="58" builtinId="9" hidden="1"/>
    <cellStyle name="Gevolgde hyperlink" xfId="18" builtinId="9" hidden="1"/>
    <cellStyle name="Gevolgde hyperlink" xfId="42" builtinId="9" hidden="1"/>
    <cellStyle name="Gevolgde hyperlink" xfId="46" builtinId="9" hidden="1"/>
    <cellStyle name="Gevolgde hyperlink" xfId="50" builtinId="9" hidden="1"/>
    <cellStyle name="Gevolgde hyperlink" xfId="26" builtinId="9" hidden="1"/>
    <cellStyle name="Gevolgde hyperlink" xfId="8" builtinId="9" hidden="1"/>
    <cellStyle name="Gevolgde hyperlink" xfId="4" builtinId="9" hidden="1"/>
    <cellStyle name="Gevolgde hyperlink" xfId="54" builtinId="9" hidden="1"/>
    <cellStyle name="Gevolgde hyperlink" xfId="60" builtinId="9" hidden="1"/>
    <cellStyle name="Gevolgde hyperlink" xfId="6" builtinId="9" hidden="1"/>
    <cellStyle name="Gevolgde hyperlink" xfId="10" builtinId="9" hidden="1"/>
    <cellStyle name="Hyperlink" xfId="49" builtinId="8" hidden="1"/>
    <cellStyle name="Hyperlink" xfId="23" builtinId="8" hidden="1"/>
    <cellStyle name="Hyperlink" xfId="55" builtinId="8" hidden="1"/>
    <cellStyle name="Hyperlink" xfId="17" builtinId="8" hidden="1"/>
    <cellStyle name="Hyperlink" xfId="45" builtinId="8" hidden="1"/>
    <cellStyle name="Hyperlink" xfId="53" builtinId="8" hidden="1"/>
    <cellStyle name="Hyperlink" xfId="33" builtinId="8" hidden="1"/>
    <cellStyle name="Hyperlink" xfId="25" builtinId="8" hidden="1"/>
    <cellStyle name="Hyperlink" xfId="35" builtinId="8" hidden="1"/>
    <cellStyle name="Hyperlink" xfId="41" builtinId="8" hidden="1"/>
    <cellStyle name="Hyperlink" xfId="7" builtinId="8" hidden="1"/>
    <cellStyle name="Hyperlink" xfId="3" builtinId="8" hidden="1"/>
    <cellStyle name="Hyperlink" xfId="51" builtinId="8" hidden="1"/>
    <cellStyle name="Hyperlink" xfId="21" builtinId="8" hidden="1"/>
    <cellStyle name="Hyperlink" xfId="43" builtinId="8" hidden="1"/>
    <cellStyle name="Hyperlink" xfId="1" builtinId="8" hidden="1"/>
    <cellStyle name="Hyperlink" xfId="11" builtinId="8" hidden="1"/>
    <cellStyle name="Hyperlink" xfId="47" builtinId="8" hidden="1"/>
    <cellStyle name="Hyperlink" xfId="59" builtinId="8" hidden="1"/>
    <cellStyle name="Hyperlink" xfId="15" builtinId="8" hidden="1"/>
    <cellStyle name="Hyperlink" xfId="29" builtinId="8" hidden="1"/>
    <cellStyle name="Hyperlink" xfId="9" builtinId="8" hidden="1"/>
    <cellStyle name="Hyperlink" xfId="39" builtinId="8" hidden="1"/>
    <cellStyle name="Hyperlink" xfId="31" builtinId="8" hidden="1"/>
    <cellStyle name="Hyperlink" xfId="57" builtinId="8" hidden="1"/>
    <cellStyle name="Hyperlink" xfId="19" builtinId="8" hidden="1"/>
    <cellStyle name="Hyperlink" xfId="37" builtinId="8" hidden="1"/>
    <cellStyle name="Hyperlink" xfId="27" builtinId="8" hidden="1"/>
    <cellStyle name="Hyperlink" xfId="13" builtinId="8" hidden="1"/>
    <cellStyle name="Hyperlink" xfId="5" builtinId="8" hidden="1"/>
    <cellStyle name="Standaard" xfId="0" builtinId="0"/>
    <cellStyle name="Standaard_Invulformulier_weging" xfId="61" xr:uid="{00000000-0005-0000-0000-00003D000000}"/>
    <cellStyle name="Valuta" xfId="62" builtinId="4"/>
    <cellStyle name="Valuta [0]" xfId="63" builtin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90"/>
  <sheetViews>
    <sheetView tabSelected="1" workbookViewId="0">
      <selection activeCell="D9" sqref="D9"/>
    </sheetView>
  </sheetViews>
  <sheetFormatPr defaultRowHeight="12.75" x14ac:dyDescent="0.2"/>
  <cols>
    <col min="2" max="2" width="10.28515625" customWidth="1"/>
    <col min="3" max="3" width="59.28515625" customWidth="1"/>
    <col min="5" max="5" width="19.85546875" customWidth="1"/>
    <col min="6" max="6" width="19.42578125" customWidth="1"/>
    <col min="7" max="7" width="25.7109375" customWidth="1"/>
    <col min="8" max="8" width="18.42578125" customWidth="1"/>
  </cols>
  <sheetData>
    <row r="1" spans="1:8" ht="23.25" x14ac:dyDescent="0.2">
      <c r="A1" s="51"/>
      <c r="B1" s="16" t="s">
        <v>63</v>
      </c>
      <c r="C1" s="7"/>
      <c r="D1" s="1"/>
      <c r="E1" s="1"/>
      <c r="F1" s="1"/>
    </row>
    <row r="2" spans="1:8" ht="15" x14ac:dyDescent="0.2">
      <c r="A2" s="51"/>
      <c r="B2" s="3" t="s">
        <v>0</v>
      </c>
      <c r="C2" s="8"/>
      <c r="D2" s="1"/>
      <c r="E2" s="1"/>
      <c r="F2" s="1"/>
    </row>
    <row r="3" spans="1:8" x14ac:dyDescent="0.2">
      <c r="A3" s="51"/>
      <c r="B3" s="3"/>
      <c r="C3" s="7"/>
      <c r="D3" s="1"/>
      <c r="E3" s="1"/>
      <c r="F3" s="1"/>
    </row>
    <row r="4" spans="1:8" ht="120" x14ac:dyDescent="0.2">
      <c r="A4" s="51"/>
      <c r="C4" s="8" t="s">
        <v>1</v>
      </c>
      <c r="D4" s="1"/>
      <c r="E4" s="1"/>
      <c r="F4" s="1"/>
    </row>
    <row r="5" spans="1:8" ht="14.25" x14ac:dyDescent="0.2">
      <c r="A5" s="51">
        <v>2000</v>
      </c>
      <c r="C5" s="9"/>
      <c r="D5" s="1"/>
      <c r="E5" s="1"/>
      <c r="F5" s="1"/>
    </row>
    <row r="6" spans="1:8" x14ac:dyDescent="0.2">
      <c r="A6" s="51">
        <f>SUM(A7:A72)</f>
        <v>83</v>
      </c>
      <c r="B6" s="4"/>
      <c r="C6" s="10"/>
      <c r="D6" s="1"/>
      <c r="E6" s="1"/>
      <c r="F6" s="1"/>
    </row>
    <row r="7" spans="1:8" ht="18.75" x14ac:dyDescent="0.2">
      <c r="A7" s="53"/>
      <c r="B7" s="58" t="s">
        <v>2</v>
      </c>
      <c r="C7" s="59"/>
      <c r="D7" s="59"/>
      <c r="E7" s="59"/>
      <c r="F7" s="59"/>
      <c r="G7" s="13"/>
      <c r="H7" s="13"/>
    </row>
    <row r="8" spans="1:8" ht="45" x14ac:dyDescent="0.2">
      <c r="A8" s="53" t="s">
        <v>3</v>
      </c>
      <c r="B8" s="17" t="s">
        <v>4</v>
      </c>
      <c r="C8" s="18" t="s">
        <v>5</v>
      </c>
      <c r="D8" s="19" t="s">
        <v>6</v>
      </c>
      <c r="E8" s="17" t="s">
        <v>7</v>
      </c>
      <c r="F8" s="17" t="s">
        <v>8</v>
      </c>
      <c r="G8" s="20" t="s">
        <v>9</v>
      </c>
      <c r="H8" s="20" t="s">
        <v>10</v>
      </c>
    </row>
    <row r="9" spans="1:8" ht="60" x14ac:dyDescent="0.2">
      <c r="A9" s="54">
        <v>1</v>
      </c>
      <c r="B9" s="21">
        <v>1</v>
      </c>
      <c r="C9" s="22" t="s">
        <v>11</v>
      </c>
      <c r="D9" s="23"/>
      <c r="E9" s="24">
        <f>$A$5/$A$6*A9</f>
        <v>24.096385542168676</v>
      </c>
      <c r="F9" s="24" t="str">
        <f t="shared" ref="F9:F20" si="0">IF(D9="","",IF(D9="ja",E9,0))</f>
        <v/>
      </c>
      <c r="G9" s="14">
        <v>0</v>
      </c>
      <c r="H9" s="24"/>
    </row>
    <row r="10" spans="1:8" ht="45" x14ac:dyDescent="0.2">
      <c r="A10" s="54">
        <v>3</v>
      </c>
      <c r="B10" s="21">
        <f>B9+1</f>
        <v>2</v>
      </c>
      <c r="C10" s="22" t="s">
        <v>12</v>
      </c>
      <c r="D10" s="23"/>
      <c r="E10" s="24">
        <f t="shared" ref="E10:E20" si="1">$A$5/$A$6*A10</f>
        <v>72.289156626506028</v>
      </c>
      <c r="F10" s="24" t="str">
        <f t="shared" si="0"/>
        <v/>
      </c>
      <c r="G10" s="14">
        <v>0</v>
      </c>
      <c r="H10" s="24"/>
    </row>
    <row r="11" spans="1:8" ht="45" x14ac:dyDescent="0.2">
      <c r="A11" s="54">
        <v>3</v>
      </c>
      <c r="B11" s="21">
        <f t="shared" ref="B11:B15" si="2">B10+1</f>
        <v>3</v>
      </c>
      <c r="C11" s="22" t="s">
        <v>13</v>
      </c>
      <c r="D11" s="23"/>
      <c r="E11" s="24">
        <f t="shared" si="1"/>
        <v>72.289156626506028</v>
      </c>
      <c r="F11" s="24" t="str">
        <f t="shared" si="0"/>
        <v/>
      </c>
      <c r="G11" s="14">
        <v>0</v>
      </c>
      <c r="H11" s="24"/>
    </row>
    <row r="12" spans="1:8" ht="60" x14ac:dyDescent="0.2">
      <c r="A12" s="54">
        <v>3</v>
      </c>
      <c r="B12" s="21">
        <f t="shared" si="2"/>
        <v>4</v>
      </c>
      <c r="C12" s="22" t="s">
        <v>14</v>
      </c>
      <c r="D12" s="23"/>
      <c r="E12" s="24">
        <f t="shared" si="1"/>
        <v>72.289156626506028</v>
      </c>
      <c r="F12" s="24" t="str">
        <f t="shared" si="0"/>
        <v/>
      </c>
      <c r="G12" s="14">
        <v>0</v>
      </c>
      <c r="H12" s="24"/>
    </row>
    <row r="13" spans="1:8" ht="60" x14ac:dyDescent="0.2">
      <c r="A13" s="54">
        <v>3</v>
      </c>
      <c r="B13" s="21">
        <f t="shared" si="2"/>
        <v>5</v>
      </c>
      <c r="C13" s="25" t="s">
        <v>15</v>
      </c>
      <c r="D13" s="23"/>
      <c r="E13" s="24">
        <f t="shared" si="1"/>
        <v>72.289156626506028</v>
      </c>
      <c r="F13" s="24" t="str">
        <f t="shared" si="0"/>
        <v/>
      </c>
      <c r="G13" s="14">
        <v>0</v>
      </c>
      <c r="H13" s="24"/>
    </row>
    <row r="14" spans="1:8" ht="45" x14ac:dyDescent="0.2">
      <c r="A14" s="54">
        <v>3</v>
      </c>
      <c r="B14" s="21">
        <f t="shared" si="2"/>
        <v>6</v>
      </c>
      <c r="C14" s="26" t="s">
        <v>16</v>
      </c>
      <c r="D14" s="23"/>
      <c r="E14" s="24">
        <f t="shared" si="1"/>
        <v>72.289156626506028</v>
      </c>
      <c r="F14" s="24" t="str">
        <f t="shared" ref="F14" si="3">IF(D14="","",IF(D14="ja",E14,0))</f>
        <v/>
      </c>
      <c r="G14" s="14">
        <v>0</v>
      </c>
      <c r="H14" s="24"/>
    </row>
    <row r="15" spans="1:8" ht="60" x14ac:dyDescent="0.2">
      <c r="A15" s="55">
        <v>3</v>
      </c>
      <c r="B15" s="27">
        <f t="shared" si="2"/>
        <v>7</v>
      </c>
      <c r="C15" s="49" t="s">
        <v>17</v>
      </c>
      <c r="D15" s="23"/>
      <c r="E15" s="24">
        <f t="shared" si="1"/>
        <v>72.289156626506028</v>
      </c>
      <c r="F15" s="24" t="str">
        <f t="shared" si="0"/>
        <v/>
      </c>
      <c r="G15" s="14">
        <v>0</v>
      </c>
      <c r="H15" s="24"/>
    </row>
    <row r="16" spans="1:8" ht="60" x14ac:dyDescent="0.2">
      <c r="A16" s="55">
        <v>3</v>
      </c>
      <c r="B16" s="27">
        <f t="shared" ref="B16:B19" si="4">B15+1</f>
        <v>8</v>
      </c>
      <c r="C16" s="49" t="s">
        <v>18</v>
      </c>
      <c r="D16" s="23"/>
      <c r="E16" s="24">
        <f t="shared" si="1"/>
        <v>72.289156626506028</v>
      </c>
      <c r="F16" s="24" t="str">
        <f t="shared" si="0"/>
        <v/>
      </c>
      <c r="G16" s="14">
        <v>0</v>
      </c>
      <c r="H16" s="24"/>
    </row>
    <row r="17" spans="1:8" ht="60" x14ac:dyDescent="0.2">
      <c r="A17" s="55">
        <v>3</v>
      </c>
      <c r="B17" s="27">
        <f t="shared" si="4"/>
        <v>9</v>
      </c>
      <c r="C17" s="28" t="s">
        <v>19</v>
      </c>
      <c r="D17" s="23"/>
      <c r="E17" s="24">
        <f t="shared" si="1"/>
        <v>72.289156626506028</v>
      </c>
      <c r="F17" s="24" t="str">
        <f t="shared" si="0"/>
        <v/>
      </c>
      <c r="G17" s="14">
        <v>0</v>
      </c>
      <c r="H17" s="24"/>
    </row>
    <row r="18" spans="1:8" ht="120" x14ac:dyDescent="0.2">
      <c r="A18" s="54">
        <v>2</v>
      </c>
      <c r="B18" s="21">
        <f>B17+1</f>
        <v>10</v>
      </c>
      <c r="C18" s="29" t="s">
        <v>20</v>
      </c>
      <c r="D18" s="23"/>
      <c r="E18" s="24">
        <f t="shared" si="1"/>
        <v>48.192771084337352</v>
      </c>
      <c r="F18" s="24" t="str">
        <f t="shared" si="0"/>
        <v/>
      </c>
      <c r="G18" s="14">
        <v>0</v>
      </c>
      <c r="H18" s="24"/>
    </row>
    <row r="19" spans="1:8" ht="45" x14ac:dyDescent="0.2">
      <c r="A19" s="54">
        <v>3</v>
      </c>
      <c r="B19" s="21">
        <f t="shared" si="4"/>
        <v>11</v>
      </c>
      <c r="C19" s="22" t="s">
        <v>21</v>
      </c>
      <c r="D19" s="23"/>
      <c r="E19" s="24">
        <f t="shared" si="1"/>
        <v>72.289156626506028</v>
      </c>
      <c r="F19" s="24" t="str">
        <f t="shared" si="0"/>
        <v/>
      </c>
      <c r="G19" s="14">
        <v>0</v>
      </c>
      <c r="H19" s="24"/>
    </row>
    <row r="20" spans="1:8" ht="45" x14ac:dyDescent="0.2">
      <c r="A20" s="54">
        <v>3</v>
      </c>
      <c r="B20" s="21">
        <f>B19+1</f>
        <v>12</v>
      </c>
      <c r="C20" s="22" t="s">
        <v>22</v>
      </c>
      <c r="D20" s="23"/>
      <c r="E20" s="24">
        <f t="shared" si="1"/>
        <v>72.289156626506028</v>
      </c>
      <c r="F20" s="24" t="str">
        <f t="shared" si="0"/>
        <v/>
      </c>
      <c r="G20" s="14">
        <v>0</v>
      </c>
      <c r="H20" s="24"/>
    </row>
    <row r="21" spans="1:8" ht="18.75" x14ac:dyDescent="0.2">
      <c r="A21" s="56"/>
      <c r="B21" s="6"/>
      <c r="C21" s="30" t="s">
        <v>23</v>
      </c>
      <c r="D21" s="31"/>
      <c r="E21" s="32">
        <f>SUM(E9:E20)</f>
        <v>795.18072289156635</v>
      </c>
      <c r="F21" s="33">
        <f>SUM(F9:F20)</f>
        <v>0</v>
      </c>
      <c r="G21" s="34">
        <f>SUM(G9:G20)</f>
        <v>0</v>
      </c>
      <c r="H21" s="34"/>
    </row>
    <row r="22" spans="1:8" x14ac:dyDescent="0.2">
      <c r="A22" s="52"/>
      <c r="B22" s="2"/>
      <c r="C22" s="50"/>
      <c r="D22" s="2"/>
      <c r="E22" s="2"/>
      <c r="F22" s="2"/>
    </row>
    <row r="23" spans="1:8" ht="18.75" x14ac:dyDescent="0.2">
      <c r="A23" s="53"/>
      <c r="B23" s="58" t="s">
        <v>24</v>
      </c>
      <c r="C23" s="59"/>
      <c r="D23" s="59"/>
      <c r="E23" s="59"/>
      <c r="F23" s="60"/>
      <c r="G23" s="13"/>
      <c r="H23" s="13"/>
    </row>
    <row r="24" spans="1:8" ht="45.75" thickBot="1" x14ac:dyDescent="0.25">
      <c r="A24" s="57" t="s">
        <v>3</v>
      </c>
      <c r="B24" s="17" t="s">
        <v>4</v>
      </c>
      <c r="C24" s="18" t="s">
        <v>5</v>
      </c>
      <c r="D24" s="19" t="s">
        <v>6</v>
      </c>
      <c r="E24" s="17" t="s">
        <v>7</v>
      </c>
      <c r="F24" s="17" t="s">
        <v>8</v>
      </c>
      <c r="G24" s="20" t="s">
        <v>9</v>
      </c>
      <c r="H24" s="20" t="s">
        <v>10</v>
      </c>
    </row>
    <row r="25" spans="1:8" ht="45" x14ac:dyDescent="0.2">
      <c r="A25" s="54">
        <v>1</v>
      </c>
      <c r="B25" s="35">
        <f>B20+1</f>
        <v>13</v>
      </c>
      <c r="C25" s="22" t="s">
        <v>25</v>
      </c>
      <c r="D25" s="36"/>
      <c r="E25" s="37">
        <f>$A$5/$A$6*A25</f>
        <v>24.096385542168676</v>
      </c>
      <c r="F25" s="37" t="str">
        <f t="shared" ref="F25:F28" si="5">IF(D25="","",IF(D25="ja",E25,0))</f>
        <v/>
      </c>
      <c r="G25" s="14">
        <v>0</v>
      </c>
      <c r="H25" s="37"/>
    </row>
    <row r="26" spans="1:8" ht="30.75" thickBot="1" x14ac:dyDescent="0.25">
      <c r="A26" s="54">
        <v>2</v>
      </c>
      <c r="B26" s="35">
        <f t="shared" ref="B26:B28" si="6">B25+1</f>
        <v>14</v>
      </c>
      <c r="C26" s="22" t="s">
        <v>26</v>
      </c>
      <c r="D26" s="36"/>
      <c r="E26" s="37">
        <f t="shared" ref="E26:E28" si="7">$A$5/$A$6*A26</f>
        <v>48.192771084337352</v>
      </c>
      <c r="F26" s="37" t="str">
        <f t="shared" si="5"/>
        <v/>
      </c>
      <c r="G26" s="14">
        <v>0</v>
      </c>
      <c r="H26" s="37"/>
    </row>
    <row r="27" spans="1:8" ht="30.75" thickBot="1" x14ac:dyDescent="0.25">
      <c r="A27" s="54">
        <v>3</v>
      </c>
      <c r="B27" s="35">
        <f>B26+1</f>
        <v>15</v>
      </c>
      <c r="C27" s="38" t="s">
        <v>27</v>
      </c>
      <c r="D27" s="36"/>
      <c r="E27" s="37">
        <f t="shared" si="7"/>
        <v>72.289156626506028</v>
      </c>
      <c r="F27" s="37" t="str">
        <f t="shared" si="5"/>
        <v/>
      </c>
      <c r="G27" s="14">
        <v>0</v>
      </c>
      <c r="H27" s="37"/>
    </row>
    <row r="28" spans="1:8" ht="105" x14ac:dyDescent="0.2">
      <c r="A28" s="54">
        <v>1</v>
      </c>
      <c r="B28" s="35">
        <f t="shared" si="6"/>
        <v>16</v>
      </c>
      <c r="C28" s="22" t="s">
        <v>28</v>
      </c>
      <c r="D28" s="36"/>
      <c r="E28" s="37">
        <f t="shared" si="7"/>
        <v>24.096385542168676</v>
      </c>
      <c r="F28" s="37" t="str">
        <f t="shared" si="5"/>
        <v/>
      </c>
      <c r="G28" s="14">
        <v>0</v>
      </c>
      <c r="H28" s="37"/>
    </row>
    <row r="29" spans="1:8" ht="15" x14ac:dyDescent="0.2">
      <c r="A29" s="53"/>
      <c r="B29" s="19"/>
      <c r="C29" s="30" t="s">
        <v>29</v>
      </c>
      <c r="D29" s="31"/>
      <c r="E29" s="32">
        <f>SUM(E25:E28)</f>
        <v>168.67469879518075</v>
      </c>
      <c r="F29" s="33">
        <f>SUM(F25:F28)</f>
        <v>0</v>
      </c>
      <c r="G29" s="34">
        <f>SUM(G25:G28)</f>
        <v>0</v>
      </c>
      <c r="H29" s="34"/>
    </row>
    <row r="30" spans="1:8" x14ac:dyDescent="0.2">
      <c r="A30" s="52"/>
      <c r="B30" s="2"/>
      <c r="C30" s="11"/>
      <c r="D30" s="2"/>
      <c r="E30" s="2"/>
      <c r="F30" s="2"/>
    </row>
    <row r="31" spans="1:8" ht="18.75" x14ac:dyDescent="0.2">
      <c r="A31" s="53"/>
      <c r="B31" s="58" t="s">
        <v>30</v>
      </c>
      <c r="C31" s="59"/>
      <c r="D31" s="59"/>
      <c r="E31" s="59"/>
      <c r="F31" s="60"/>
      <c r="G31" s="13"/>
      <c r="H31" s="13"/>
    </row>
    <row r="32" spans="1:8" ht="45" x14ac:dyDescent="0.2">
      <c r="A32" s="53" t="s">
        <v>3</v>
      </c>
      <c r="B32" s="17" t="s">
        <v>4</v>
      </c>
      <c r="C32" s="18" t="s">
        <v>5</v>
      </c>
      <c r="D32" s="19" t="s">
        <v>6</v>
      </c>
      <c r="E32" s="17" t="s">
        <v>7</v>
      </c>
      <c r="F32" s="17" t="s">
        <v>8</v>
      </c>
      <c r="G32" s="20" t="s">
        <v>9</v>
      </c>
      <c r="H32" s="20" t="s">
        <v>10</v>
      </c>
    </row>
    <row r="33" spans="1:72" ht="30" x14ac:dyDescent="0.2">
      <c r="A33" s="54">
        <v>1</v>
      </c>
      <c r="B33" s="21">
        <f>B28+1</f>
        <v>17</v>
      </c>
      <c r="C33" s="22" t="s">
        <v>31</v>
      </c>
      <c r="D33" s="39"/>
      <c r="E33" s="24">
        <f>$A$5/$A$6*A33</f>
        <v>24.096385542168676</v>
      </c>
      <c r="F33" s="24" t="str">
        <f t="shared" ref="F33:F36" si="8">IF(D33="","",IF(D33="ja",E33,0))</f>
        <v/>
      </c>
      <c r="G33" s="14">
        <v>0</v>
      </c>
      <c r="H33" s="24"/>
    </row>
    <row r="34" spans="1:72" ht="45" x14ac:dyDescent="0.2">
      <c r="A34" s="54">
        <v>1</v>
      </c>
      <c r="B34" s="21">
        <f>B33+1</f>
        <v>18</v>
      </c>
      <c r="C34" s="22" t="s">
        <v>32</v>
      </c>
      <c r="D34" s="39"/>
      <c r="E34" s="24">
        <f t="shared" ref="E34:E36" si="9">$A$5/$A$6*A34</f>
        <v>24.096385542168676</v>
      </c>
      <c r="F34" s="24" t="str">
        <f t="shared" si="8"/>
        <v/>
      </c>
      <c r="G34" s="14">
        <v>0</v>
      </c>
      <c r="H34" s="24"/>
    </row>
    <row r="35" spans="1:72" ht="30" x14ac:dyDescent="0.2">
      <c r="A35" s="54">
        <v>1</v>
      </c>
      <c r="B35" s="21">
        <f t="shared" ref="B35:B36" si="10">B34+1</f>
        <v>19</v>
      </c>
      <c r="C35" s="22" t="s">
        <v>33</v>
      </c>
      <c r="D35" s="39"/>
      <c r="E35" s="24">
        <f t="shared" si="9"/>
        <v>24.096385542168676</v>
      </c>
      <c r="F35" s="24" t="str">
        <f t="shared" si="8"/>
        <v/>
      </c>
      <c r="G35" s="14">
        <v>0</v>
      </c>
      <c r="H35" s="24"/>
    </row>
    <row r="36" spans="1:72" ht="45" x14ac:dyDescent="0.2">
      <c r="A36" s="54">
        <v>2</v>
      </c>
      <c r="B36" s="21">
        <f t="shared" si="10"/>
        <v>20</v>
      </c>
      <c r="C36" s="22" t="s">
        <v>34</v>
      </c>
      <c r="D36" s="39"/>
      <c r="E36" s="24">
        <f t="shared" si="9"/>
        <v>48.192771084337352</v>
      </c>
      <c r="F36" s="24" t="str">
        <f t="shared" si="8"/>
        <v/>
      </c>
      <c r="G36" s="14">
        <v>0</v>
      </c>
      <c r="H36" s="24"/>
    </row>
    <row r="37" spans="1:72" ht="15" x14ac:dyDescent="0.2">
      <c r="A37" s="53"/>
      <c r="B37" s="19"/>
      <c r="C37" s="30" t="s">
        <v>35</v>
      </c>
      <c r="D37" s="31"/>
      <c r="E37" s="32">
        <f>SUM(E33:E36)</f>
        <v>120.48192771084338</v>
      </c>
      <c r="F37" s="33">
        <f>SUM(F33:F36)</f>
        <v>0</v>
      </c>
      <c r="G37" s="34">
        <f>SUM(G33:G36)</f>
        <v>0</v>
      </c>
      <c r="H37" s="33"/>
    </row>
    <row r="38" spans="1:72" x14ac:dyDescent="0.2">
      <c r="A38" s="52"/>
      <c r="B38" s="2"/>
      <c r="C38" s="11" t="s">
        <v>36</v>
      </c>
      <c r="D38" s="2"/>
      <c r="E38" s="2"/>
      <c r="F38" s="2"/>
    </row>
    <row r="39" spans="1:72" x14ac:dyDescent="0.2">
      <c r="A39" s="52"/>
      <c r="B39" s="2"/>
      <c r="C39" s="11"/>
      <c r="D39" s="2"/>
      <c r="E39" s="2"/>
      <c r="F39" s="2"/>
    </row>
    <row r="40" spans="1:72" ht="18.75" x14ac:dyDescent="0.2">
      <c r="A40" s="53"/>
      <c r="B40" s="58" t="s">
        <v>37</v>
      </c>
      <c r="C40" s="59"/>
      <c r="D40" s="59"/>
      <c r="E40" s="59"/>
      <c r="F40" s="60"/>
      <c r="G40" s="13"/>
      <c r="H40" s="13"/>
    </row>
    <row r="41" spans="1:72" ht="45" x14ac:dyDescent="0.2">
      <c r="A41" s="53" t="s">
        <v>3</v>
      </c>
      <c r="B41" s="17" t="s">
        <v>4</v>
      </c>
      <c r="C41" s="18" t="s">
        <v>5</v>
      </c>
      <c r="D41" s="19" t="s">
        <v>6</v>
      </c>
      <c r="E41" s="17" t="s">
        <v>7</v>
      </c>
      <c r="F41" s="17" t="s">
        <v>8</v>
      </c>
      <c r="G41" s="20" t="s">
        <v>9</v>
      </c>
      <c r="H41" s="20" t="s">
        <v>10</v>
      </c>
    </row>
    <row r="42" spans="1:72" ht="30" x14ac:dyDescent="0.2">
      <c r="A42" s="54">
        <v>3</v>
      </c>
      <c r="B42" s="21">
        <f>B36+1</f>
        <v>21</v>
      </c>
      <c r="C42" s="22" t="s">
        <v>38</v>
      </c>
      <c r="D42" s="39"/>
      <c r="E42" s="24">
        <f>$A$5/$A$6*A42</f>
        <v>72.289156626506028</v>
      </c>
      <c r="F42" s="24" t="str">
        <f t="shared" ref="F42:F47" si="11">IF(D42="","",IF(D42="ja",E42,0))</f>
        <v/>
      </c>
      <c r="G42" s="14">
        <v>0</v>
      </c>
      <c r="H42" s="24"/>
    </row>
    <row r="43" spans="1:72" ht="30" x14ac:dyDescent="0.2">
      <c r="A43" s="54">
        <v>3</v>
      </c>
      <c r="B43" s="21">
        <f>B42+1</f>
        <v>22</v>
      </c>
      <c r="C43" s="22" t="s">
        <v>39</v>
      </c>
      <c r="D43" s="39"/>
      <c r="E43" s="24">
        <f>$A$5/$A$6*A43</f>
        <v>72.289156626506028</v>
      </c>
      <c r="F43" s="24" t="str">
        <f>IF(D43="","",IF(D43="ja",E43,0))</f>
        <v/>
      </c>
      <c r="G43" s="14"/>
      <c r="H43" s="24"/>
    </row>
    <row r="44" spans="1:72" ht="45" x14ac:dyDescent="0.2">
      <c r="A44" s="54">
        <v>2</v>
      </c>
      <c r="B44" s="21">
        <f>B43+1</f>
        <v>23</v>
      </c>
      <c r="C44" s="22" t="s">
        <v>40</v>
      </c>
      <c r="D44" s="39"/>
      <c r="E44" s="24">
        <f t="shared" ref="E44:E47" si="12">$A$5/$A$6*A44</f>
        <v>48.192771084337352</v>
      </c>
      <c r="F44" s="24" t="str">
        <f t="shared" si="11"/>
        <v/>
      </c>
      <c r="G44" s="14">
        <v>0</v>
      </c>
      <c r="H44" s="24"/>
    </row>
    <row r="45" spans="1:72" ht="30" x14ac:dyDescent="0.2">
      <c r="A45" s="54">
        <v>2</v>
      </c>
      <c r="B45" s="21">
        <f t="shared" ref="B45:B47" si="13">B44+1</f>
        <v>24</v>
      </c>
      <c r="C45" s="38" t="s">
        <v>41</v>
      </c>
      <c r="D45" s="39"/>
      <c r="E45" s="24">
        <f t="shared" si="12"/>
        <v>48.192771084337352</v>
      </c>
      <c r="F45" s="24" t="str">
        <f t="shared" si="11"/>
        <v/>
      </c>
      <c r="G45" s="14">
        <v>0</v>
      </c>
      <c r="H45" s="24"/>
    </row>
    <row r="46" spans="1:72" ht="30" x14ac:dyDescent="0.2">
      <c r="A46" s="54">
        <v>1</v>
      </c>
      <c r="B46" s="21">
        <f t="shared" si="13"/>
        <v>25</v>
      </c>
      <c r="C46" s="22" t="s">
        <v>42</v>
      </c>
      <c r="D46" s="39"/>
      <c r="E46" s="24">
        <f t="shared" si="12"/>
        <v>24.096385542168676</v>
      </c>
      <c r="F46" s="24" t="str">
        <f t="shared" si="11"/>
        <v/>
      </c>
      <c r="G46" s="14">
        <v>0</v>
      </c>
      <c r="H46" s="24"/>
    </row>
    <row r="47" spans="1:72" ht="45" x14ac:dyDescent="0.2">
      <c r="A47" s="54">
        <v>2</v>
      </c>
      <c r="B47" s="35">
        <f t="shared" si="13"/>
        <v>26</v>
      </c>
      <c r="C47" s="29" t="s">
        <v>43</v>
      </c>
      <c r="D47" s="39"/>
      <c r="E47" s="24">
        <f t="shared" si="12"/>
        <v>48.192771084337352</v>
      </c>
      <c r="F47" s="37" t="str">
        <f t="shared" si="11"/>
        <v/>
      </c>
      <c r="G47" s="14">
        <v>0</v>
      </c>
      <c r="H47" s="37"/>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row>
    <row r="48" spans="1:72" ht="15" x14ac:dyDescent="0.2">
      <c r="A48" s="53"/>
      <c r="B48" s="19"/>
      <c r="C48" s="30" t="s">
        <v>44</v>
      </c>
      <c r="D48" s="31"/>
      <c r="E48" s="32">
        <f>SUM(E42:E47)</f>
        <v>313.25301204819277</v>
      </c>
      <c r="F48" s="33">
        <f>SUM(F42:F47)</f>
        <v>0</v>
      </c>
      <c r="G48" s="34">
        <f>SUM(G42:G47)</f>
        <v>0</v>
      </c>
      <c r="H48" s="33"/>
    </row>
    <row r="49" spans="1:8" x14ac:dyDescent="0.2">
      <c r="A49" s="52"/>
      <c r="B49" s="2"/>
      <c r="C49" s="11"/>
      <c r="D49" s="2"/>
      <c r="E49" s="2"/>
      <c r="F49" s="2"/>
    </row>
    <row r="50" spans="1:8" ht="18.75" x14ac:dyDescent="0.2">
      <c r="A50" s="53"/>
      <c r="B50" s="58" t="s">
        <v>45</v>
      </c>
      <c r="C50" s="59"/>
      <c r="D50" s="59"/>
      <c r="E50" s="59"/>
      <c r="F50" s="60"/>
      <c r="G50" s="13"/>
      <c r="H50" s="13"/>
    </row>
    <row r="51" spans="1:8" ht="45" x14ac:dyDescent="0.2">
      <c r="A51" s="53" t="s">
        <v>3</v>
      </c>
      <c r="B51" s="17" t="s">
        <v>4</v>
      </c>
      <c r="C51" s="18" t="s">
        <v>5</v>
      </c>
      <c r="D51" s="19" t="s">
        <v>6</v>
      </c>
      <c r="E51" s="17" t="s">
        <v>7</v>
      </c>
      <c r="F51" s="17" t="s">
        <v>8</v>
      </c>
      <c r="G51" s="20" t="s">
        <v>9</v>
      </c>
      <c r="H51" s="20" t="s">
        <v>10</v>
      </c>
    </row>
    <row r="52" spans="1:8" ht="60" x14ac:dyDescent="0.2">
      <c r="A52" s="54">
        <v>3</v>
      </c>
      <c r="B52" s="40">
        <f>B47+1</f>
        <v>27</v>
      </c>
      <c r="C52" s="22" t="s">
        <v>46</v>
      </c>
      <c r="D52" s="39"/>
      <c r="E52" s="24">
        <f t="shared" ref="E52" si="14">$A$5/$A$6*A52</f>
        <v>72.289156626506028</v>
      </c>
      <c r="F52" s="24" t="str">
        <f t="shared" ref="F52" si="15">IF(D52="","",IF(D52="ja",E52,0))</f>
        <v/>
      </c>
      <c r="G52" s="14">
        <v>0</v>
      </c>
      <c r="H52" s="24"/>
    </row>
    <row r="53" spans="1:8" ht="15" x14ac:dyDescent="0.2">
      <c r="A53" s="53"/>
      <c r="B53" s="15"/>
      <c r="C53" s="41" t="s">
        <v>47</v>
      </c>
      <c r="D53" s="42"/>
      <c r="E53" s="43">
        <f>SUM(E52:E52)</f>
        <v>72.289156626506028</v>
      </c>
      <c r="F53" s="33">
        <f>SUM(F52:F52)</f>
        <v>0</v>
      </c>
      <c r="G53" s="34">
        <f>SUM(G52:G52)</f>
        <v>0</v>
      </c>
      <c r="H53" s="33"/>
    </row>
    <row r="54" spans="1:8" x14ac:dyDescent="0.2">
      <c r="A54" s="52"/>
      <c r="B54" s="2"/>
      <c r="C54" s="11"/>
      <c r="D54" s="2"/>
      <c r="E54" s="2"/>
      <c r="F54" s="2"/>
    </row>
    <row r="55" spans="1:8" ht="18.75" x14ac:dyDescent="0.2">
      <c r="A55" s="53"/>
      <c r="B55" s="58" t="s">
        <v>48</v>
      </c>
      <c r="C55" s="59"/>
      <c r="D55" s="59"/>
      <c r="E55" s="59"/>
      <c r="F55" s="60"/>
      <c r="G55" s="13"/>
      <c r="H55" s="13"/>
    </row>
    <row r="56" spans="1:8" ht="45" x14ac:dyDescent="0.2">
      <c r="A56" s="53" t="s">
        <v>3</v>
      </c>
      <c r="B56" s="17" t="s">
        <v>4</v>
      </c>
      <c r="C56" s="18" t="s">
        <v>5</v>
      </c>
      <c r="D56" s="19" t="s">
        <v>6</v>
      </c>
      <c r="E56" s="17" t="s">
        <v>7</v>
      </c>
      <c r="F56" s="17" t="s">
        <v>8</v>
      </c>
      <c r="G56" s="20" t="s">
        <v>9</v>
      </c>
      <c r="H56" s="20" t="s">
        <v>10</v>
      </c>
    </row>
    <row r="57" spans="1:8" ht="30" x14ac:dyDescent="0.2">
      <c r="A57" s="54">
        <v>1</v>
      </c>
      <c r="B57" s="35">
        <f>B52+1</f>
        <v>28</v>
      </c>
      <c r="C57" s="44" t="s">
        <v>49</v>
      </c>
      <c r="D57" s="45"/>
      <c r="E57" s="37">
        <f>$A$5/$A$6*A57</f>
        <v>24.096385542168676</v>
      </c>
      <c r="F57" s="37" t="str">
        <f t="shared" ref="F57:F60" si="16">IF(D57="","",IF(D57="ja",E57,0))</f>
        <v/>
      </c>
      <c r="G57" s="14">
        <v>0</v>
      </c>
      <c r="H57" s="37"/>
    </row>
    <row r="58" spans="1:8" ht="45" x14ac:dyDescent="0.2">
      <c r="A58" s="54">
        <v>1</v>
      </c>
      <c r="B58" s="35">
        <f>B57+1</f>
        <v>29</v>
      </c>
      <c r="C58" s="22" t="s">
        <v>50</v>
      </c>
      <c r="D58" s="45"/>
      <c r="E58" s="37">
        <f t="shared" ref="E58:E60" si="17">$A$5/$A$6*A58</f>
        <v>24.096385542168676</v>
      </c>
      <c r="F58" s="37" t="str">
        <f t="shared" si="16"/>
        <v/>
      </c>
      <c r="G58" s="14">
        <v>0</v>
      </c>
      <c r="H58" s="37"/>
    </row>
    <row r="59" spans="1:8" ht="45" x14ac:dyDescent="0.2">
      <c r="A59" s="54">
        <v>1</v>
      </c>
      <c r="B59" s="35">
        <f t="shared" ref="B59:B60" si="18">B58+1</f>
        <v>30</v>
      </c>
      <c r="C59" s="22" t="s">
        <v>51</v>
      </c>
      <c r="D59" s="45"/>
      <c r="E59" s="37">
        <f t="shared" si="17"/>
        <v>24.096385542168676</v>
      </c>
      <c r="F59" s="37" t="str">
        <f t="shared" si="16"/>
        <v/>
      </c>
      <c r="G59" s="14">
        <v>0</v>
      </c>
      <c r="H59" s="37"/>
    </row>
    <row r="60" spans="1:8" ht="75" x14ac:dyDescent="0.2">
      <c r="A60" s="54">
        <v>3</v>
      </c>
      <c r="B60" s="35">
        <f t="shared" si="18"/>
        <v>31</v>
      </c>
      <c r="C60" s="22" t="s">
        <v>52</v>
      </c>
      <c r="D60" s="45"/>
      <c r="E60" s="37">
        <f t="shared" si="17"/>
        <v>72.289156626506028</v>
      </c>
      <c r="F60" s="37" t="str">
        <f t="shared" si="16"/>
        <v/>
      </c>
      <c r="G60" s="14">
        <v>0</v>
      </c>
      <c r="H60" s="37"/>
    </row>
    <row r="61" spans="1:8" ht="15" x14ac:dyDescent="0.2">
      <c r="A61" s="53"/>
      <c r="B61" s="19"/>
      <c r="C61" s="30" t="s">
        <v>53</v>
      </c>
      <c r="D61" s="31"/>
      <c r="E61" s="32">
        <f>SUM(E57:E60)</f>
        <v>144.57831325301206</v>
      </c>
      <c r="F61" s="46">
        <f>SUM(F57:F60)</f>
        <v>0</v>
      </c>
      <c r="G61" s="34">
        <f>SUM(G57:G60)</f>
        <v>0</v>
      </c>
      <c r="H61" s="33"/>
    </row>
    <row r="62" spans="1:8" x14ac:dyDescent="0.2">
      <c r="A62" s="51"/>
      <c r="B62" s="1"/>
      <c r="C62" s="7"/>
      <c r="D62" s="1"/>
      <c r="E62" s="1"/>
      <c r="F62" s="1"/>
    </row>
    <row r="63" spans="1:8" x14ac:dyDescent="0.2">
      <c r="A63" s="51"/>
      <c r="B63" s="1"/>
      <c r="C63" s="7"/>
      <c r="D63" s="1"/>
      <c r="E63" s="1"/>
      <c r="F63" s="1"/>
    </row>
    <row r="64" spans="1:8" ht="13.5" thickBot="1" x14ac:dyDescent="0.25">
      <c r="A64" s="51"/>
      <c r="B64" s="1"/>
      <c r="C64" s="7"/>
      <c r="D64" s="1"/>
      <c r="E64" s="1"/>
      <c r="F64" s="1"/>
    </row>
    <row r="65" spans="1:8" ht="19.5" thickBot="1" x14ac:dyDescent="0.25">
      <c r="A65" s="53"/>
      <c r="B65" s="59" t="s">
        <v>54</v>
      </c>
      <c r="C65" s="59"/>
      <c r="D65" s="58"/>
      <c r="E65" s="59"/>
      <c r="F65" s="47"/>
      <c r="G65" s="13"/>
      <c r="H65" s="13"/>
    </row>
    <row r="66" spans="1:8" ht="45.75" thickBot="1" x14ac:dyDescent="0.25">
      <c r="A66" s="53" t="s">
        <v>3</v>
      </c>
      <c r="B66" s="17" t="s">
        <v>4</v>
      </c>
      <c r="C66" s="18" t="s">
        <v>5</v>
      </c>
      <c r="D66" s="19" t="s">
        <v>6</v>
      </c>
      <c r="E66" s="17" t="s">
        <v>7</v>
      </c>
      <c r="F66" s="17" t="s">
        <v>8</v>
      </c>
      <c r="G66" s="20" t="s">
        <v>9</v>
      </c>
      <c r="H66" s="20" t="s">
        <v>10</v>
      </c>
    </row>
    <row r="67" spans="1:8" ht="60" x14ac:dyDescent="0.2">
      <c r="A67" s="54">
        <v>3</v>
      </c>
      <c r="B67" s="21">
        <f>B60+1</f>
        <v>32</v>
      </c>
      <c r="C67" s="48" t="s">
        <v>55</v>
      </c>
      <c r="D67" s="23"/>
      <c r="E67" s="24">
        <f t="shared" ref="E67:E72" si="19">$A$5/$A$6*A67</f>
        <v>72.289156626506028</v>
      </c>
      <c r="F67" s="24" t="str">
        <f t="shared" ref="F67" si="20">IF(D67="","",IF(D67="ja",E67,0))</f>
        <v/>
      </c>
      <c r="G67" s="14">
        <v>0</v>
      </c>
      <c r="H67" s="24"/>
    </row>
    <row r="68" spans="1:8" ht="60" x14ac:dyDescent="0.2">
      <c r="A68" s="54">
        <v>3</v>
      </c>
      <c r="B68" s="21">
        <f t="shared" ref="B68:B70" si="21">B67+1</f>
        <v>33</v>
      </c>
      <c r="C68" s="22" t="s">
        <v>56</v>
      </c>
      <c r="D68" s="23"/>
      <c r="E68" s="24">
        <f t="shared" si="19"/>
        <v>72.289156626506028</v>
      </c>
      <c r="F68" s="24" t="str">
        <f t="shared" ref="F68" si="22">IF(D68="","",IF(D68="ja",E68,0))</f>
        <v/>
      </c>
      <c r="G68" s="14">
        <v>0</v>
      </c>
      <c r="H68" s="24"/>
    </row>
    <row r="69" spans="1:8" ht="60" x14ac:dyDescent="0.2">
      <c r="A69" s="54">
        <v>3</v>
      </c>
      <c r="B69" s="21">
        <f t="shared" si="21"/>
        <v>34</v>
      </c>
      <c r="C69" s="22" t="s">
        <v>57</v>
      </c>
      <c r="D69" s="23"/>
      <c r="E69" s="24">
        <f t="shared" si="19"/>
        <v>72.289156626506028</v>
      </c>
      <c r="F69" s="24" t="str">
        <f t="shared" ref="F69:F70" si="23">IF(D69="","",IF(D69="ja",E69,0))</f>
        <v/>
      </c>
      <c r="G69" s="14">
        <v>0</v>
      </c>
      <c r="H69" s="24"/>
    </row>
    <row r="70" spans="1:8" ht="75" x14ac:dyDescent="0.2">
      <c r="A70" s="54">
        <v>3</v>
      </c>
      <c r="B70" s="21">
        <f t="shared" si="21"/>
        <v>35</v>
      </c>
      <c r="C70" s="38" t="s">
        <v>58</v>
      </c>
      <c r="D70" s="23"/>
      <c r="E70" s="24">
        <f t="shared" si="19"/>
        <v>72.289156626506028</v>
      </c>
      <c r="F70" s="24" t="str">
        <f t="shared" si="23"/>
        <v/>
      </c>
      <c r="G70" s="14">
        <v>0</v>
      </c>
      <c r="H70" s="24"/>
    </row>
    <row r="71" spans="1:8" ht="45" x14ac:dyDescent="0.2">
      <c r="A71" s="54">
        <v>2</v>
      </c>
      <c r="B71" s="21">
        <v>52</v>
      </c>
      <c r="C71" s="22" t="s">
        <v>59</v>
      </c>
      <c r="D71" s="23"/>
      <c r="E71" s="24">
        <f t="shared" si="19"/>
        <v>48.192771084337352</v>
      </c>
      <c r="F71" s="24" t="str">
        <f t="shared" ref="F71:F72" si="24">IF(D71="","",IF(D71="ja",E71,0))</f>
        <v/>
      </c>
      <c r="G71" s="14"/>
      <c r="H71" s="24"/>
    </row>
    <row r="72" spans="1:8" ht="60" x14ac:dyDescent="0.2">
      <c r="A72" s="54">
        <v>2</v>
      </c>
      <c r="B72" s="21">
        <v>53</v>
      </c>
      <c r="C72" s="22" t="s">
        <v>60</v>
      </c>
      <c r="D72" s="23"/>
      <c r="E72" s="24">
        <f t="shared" si="19"/>
        <v>48.192771084337352</v>
      </c>
      <c r="F72" s="24" t="str">
        <f t="shared" si="24"/>
        <v/>
      </c>
      <c r="G72" s="14">
        <v>0</v>
      </c>
      <c r="H72" s="24"/>
    </row>
    <row r="73" spans="1:8" ht="15" x14ac:dyDescent="0.2">
      <c r="A73" s="53"/>
      <c r="B73" s="19"/>
      <c r="C73" s="30" t="s">
        <v>61</v>
      </c>
      <c r="D73" s="31"/>
      <c r="E73" s="32">
        <f>SUM(E67:E72)</f>
        <v>385.54216867469881</v>
      </c>
      <c r="F73" s="33">
        <f>SUM(F67:F72)</f>
        <v>0</v>
      </c>
      <c r="G73" s="34">
        <f>SUM(G67:G72)</f>
        <v>0</v>
      </c>
      <c r="H73" s="33"/>
    </row>
    <row r="74" spans="1:8" x14ac:dyDescent="0.2">
      <c r="A74" s="51"/>
      <c r="B74" s="1"/>
      <c r="C74" s="7"/>
      <c r="D74" s="1"/>
      <c r="E74" s="1"/>
      <c r="F74" s="1"/>
    </row>
    <row r="75" spans="1:8" ht="15" x14ac:dyDescent="0.2">
      <c r="A75" s="53"/>
      <c r="B75" s="19"/>
      <c r="C75" s="30" t="s">
        <v>62</v>
      </c>
      <c r="D75" s="31"/>
      <c r="E75" s="32">
        <f>E73+E61+E53+E48+E37+E29+E21</f>
        <v>2000.0000000000002</v>
      </c>
      <c r="F75" s="32">
        <f>F73+F61+F53+F48+F37+F29+F21</f>
        <v>0</v>
      </c>
      <c r="G75" s="32">
        <f>G73+G61+G53+G48+G37+G29+G21</f>
        <v>0</v>
      </c>
      <c r="H75" s="33"/>
    </row>
    <row r="76" spans="1:8" x14ac:dyDescent="0.2">
      <c r="A76" s="51"/>
      <c r="B76" s="1"/>
      <c r="C76" s="7"/>
      <c r="D76" s="1"/>
      <c r="E76" s="1"/>
      <c r="F76" s="1"/>
    </row>
    <row r="77" spans="1:8" x14ac:dyDescent="0.2">
      <c r="A77" s="51"/>
      <c r="B77" s="1"/>
      <c r="C77" s="12"/>
      <c r="D77" s="1"/>
      <c r="E77" s="1"/>
      <c r="F77" s="1"/>
    </row>
    <row r="78" spans="1:8" x14ac:dyDescent="0.2">
      <c r="A78" s="51"/>
      <c r="B78" s="1"/>
      <c r="C78" s="12"/>
      <c r="D78" s="1"/>
      <c r="E78" s="1"/>
      <c r="F78" s="1"/>
    </row>
    <row r="79" spans="1:8" x14ac:dyDescent="0.2">
      <c r="A79" s="51"/>
      <c r="B79" s="1"/>
      <c r="C79" s="7"/>
      <c r="D79" s="1"/>
      <c r="E79" s="1"/>
      <c r="F79" s="1"/>
    </row>
    <row r="80" spans="1:8" x14ac:dyDescent="0.2">
      <c r="A80" s="51"/>
      <c r="B80" s="1"/>
      <c r="C80" s="7"/>
      <c r="D80" s="1"/>
      <c r="E80" s="1"/>
      <c r="F80" s="1"/>
    </row>
    <row r="81" spans="1:6" x14ac:dyDescent="0.2">
      <c r="A81" s="51"/>
      <c r="B81" s="1"/>
      <c r="C81" s="7"/>
      <c r="D81" s="1"/>
      <c r="E81" s="1"/>
      <c r="F81" s="1"/>
    </row>
    <row r="82" spans="1:6" x14ac:dyDescent="0.2">
      <c r="A82" s="51"/>
      <c r="B82" s="1"/>
      <c r="C82" s="7"/>
      <c r="D82" s="1"/>
      <c r="E82" s="1"/>
      <c r="F82" s="1"/>
    </row>
    <row r="83" spans="1:6" x14ac:dyDescent="0.2">
      <c r="A83" s="51"/>
      <c r="B83" s="1"/>
      <c r="C83" s="7"/>
      <c r="D83" s="1"/>
      <c r="E83" s="1"/>
      <c r="F83" s="1"/>
    </row>
    <row r="84" spans="1:6" x14ac:dyDescent="0.2">
      <c r="A84" s="51"/>
      <c r="B84" s="1"/>
      <c r="C84" s="7"/>
      <c r="D84" s="1"/>
      <c r="E84" s="1"/>
      <c r="F84" s="1"/>
    </row>
    <row r="85" spans="1:6" x14ac:dyDescent="0.2">
      <c r="A85" s="51"/>
      <c r="B85" s="1"/>
      <c r="C85" s="7"/>
      <c r="D85" s="1"/>
      <c r="E85" s="1"/>
      <c r="F85" s="1"/>
    </row>
    <row r="86" spans="1:6" x14ac:dyDescent="0.2">
      <c r="A86" s="51"/>
      <c r="B86" s="1"/>
      <c r="C86" s="7"/>
      <c r="D86" s="1"/>
      <c r="E86" s="1"/>
      <c r="F86" s="1"/>
    </row>
    <row r="87" spans="1:6" x14ac:dyDescent="0.2">
      <c r="A87" s="51"/>
      <c r="B87" s="1"/>
      <c r="C87" s="7"/>
      <c r="D87" s="1"/>
      <c r="E87" s="1"/>
      <c r="F87" s="1"/>
    </row>
    <row r="88" spans="1:6" x14ac:dyDescent="0.2">
      <c r="A88" s="51"/>
      <c r="B88" s="1"/>
      <c r="C88" s="7"/>
      <c r="D88" s="1"/>
      <c r="E88" s="1"/>
      <c r="F88" s="1"/>
    </row>
    <row r="89" spans="1:6" x14ac:dyDescent="0.2">
      <c r="A89" s="51"/>
      <c r="B89" s="1"/>
      <c r="C89" s="7"/>
      <c r="D89" s="1"/>
      <c r="E89" s="1"/>
      <c r="F89" s="1"/>
    </row>
    <row r="90" spans="1:6" x14ac:dyDescent="0.2">
      <c r="A90" s="51"/>
      <c r="B90" s="1"/>
      <c r="C90" s="7"/>
      <c r="D90" s="1"/>
      <c r="E90" s="1"/>
      <c r="F90"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F392A9BE52484EA922E770AE63C705" ma:contentTypeVersion="2" ma:contentTypeDescription="Een nieuw document maken." ma:contentTypeScope="" ma:versionID="5bfc444218e6bc7eba0e564deeab627a">
  <xsd:schema xmlns:xsd="http://www.w3.org/2001/XMLSchema" xmlns:xs="http://www.w3.org/2001/XMLSchema" xmlns:p="http://schemas.microsoft.com/office/2006/metadata/properties" xmlns:ns2="afbaf694-c7f5-4847-a2d4-da2aa951b28c" targetNamespace="http://schemas.microsoft.com/office/2006/metadata/properties" ma:root="true" ma:fieldsID="ec4055f6daa6cb8314e7f6de98decd0f" ns2:_="">
    <xsd:import namespace="afbaf694-c7f5-4847-a2d4-da2aa951b28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baf694-c7f5-4847-a2d4-da2aa951b2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7D5762-0384-497C-A293-549F652C94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baf694-c7f5-4847-a2d4-da2aa951b2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B31F62-DE14-4684-A819-1A05205249E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01D63D7-976A-4871-A4BF-DC560A43A6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Gunningscriteria Wensen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Essenberg</dc:creator>
  <cp:keywords>Wenselijst</cp:keywords>
  <dc:description/>
  <cp:lastModifiedBy>Jeroen Geerligs</cp:lastModifiedBy>
  <cp:revision/>
  <dcterms:created xsi:type="dcterms:W3CDTF">2008-12-29T15:27:11Z</dcterms:created>
  <dcterms:modified xsi:type="dcterms:W3CDTF">2023-01-26T15:21:22Z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0x0101007AF392A9BE52484EA922E770AE63C705</vt:lpwstr>
  </property>
  <property fmtid="{D5CDD505-2E9C-101B-9397-08002B2CF9AE}" pid="3" name="IsMyDocuments">
    <vt:bool>true</vt:bool>
  </property>
</Properties>
</file>