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www.samenwerkruimten.nl/teamsites/cdr2023/Documenten/01 Vaste en Mobiele Dataverbindingen/NvI/"/>
    </mc:Choice>
  </mc:AlternateContent>
  <bookViews>
    <workbookView xWindow="0" yWindow="0" windowWidth="19200" windowHeight="6720" firstSheet="2" activeTab="2"/>
  </bookViews>
  <sheets>
    <sheet name="Toelichting " sheetId="1" r:id="rId1"/>
    <sheet name="Weging criteria" sheetId="6" r:id="rId2"/>
    <sheet name="Wensen Duurzaamheid" sheetId="3" r:id="rId3"/>
    <sheet name="Wensen Techniek" sheetId="5" r:id="rId4"/>
    <sheet name="Wensen Beheer" sheetId="7" r:id="rId5"/>
    <sheet name="Checklist Vragen" sheetId="9" r:id="rId6"/>
  </sheets>
  <definedNames>
    <definedName name="_xlnm._FilterDatabase" localSheetId="2" hidden="1">'Wensen Duurzaamheid'!$I$1:$I$49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 i="6" l="1"/>
  <c r="H33" i="3" l="1"/>
  <c r="H32" i="3"/>
  <c r="H31" i="3"/>
  <c r="H30" i="3"/>
  <c r="H29" i="3"/>
  <c r="E5" i="6"/>
  <c r="E6" i="6"/>
  <c r="H17" i="5" l="1"/>
  <c r="H16" i="5"/>
  <c r="H15" i="5"/>
  <c r="H14" i="5"/>
  <c r="H8" i="5"/>
  <c r="H7" i="5"/>
  <c r="H6" i="5"/>
  <c r="H5" i="5"/>
  <c r="H26" i="3" l="1"/>
  <c r="I43" i="5" l="1"/>
  <c r="H25" i="3" l="1"/>
  <c r="F8" i="6"/>
  <c r="H14" i="3"/>
  <c r="H13" i="3"/>
  <c r="H12" i="3"/>
  <c r="H11" i="3"/>
  <c r="I10" i="7" l="1"/>
  <c r="H3" i="7"/>
  <c r="H10" i="7" s="1"/>
  <c r="H10" i="5"/>
  <c r="H11" i="5"/>
  <c r="H15" i="3"/>
  <c r="H16" i="3"/>
  <c r="H17" i="3"/>
  <c r="H18" i="3"/>
  <c r="H19" i="3"/>
  <c r="H20" i="3"/>
  <c r="H21" i="3"/>
  <c r="H22" i="3"/>
  <c r="H23" i="3"/>
  <c r="H24" i="3"/>
  <c r="H10" i="3"/>
  <c r="H7" i="3"/>
  <c r="H3" i="3"/>
  <c r="H4" i="3"/>
  <c r="H9" i="3"/>
  <c r="H34" i="3" l="1"/>
  <c r="H43" i="5"/>
  <c r="F6" i="6" s="1"/>
  <c r="F7" i="6"/>
  <c r="H5" i="3"/>
  <c r="H6" i="3"/>
  <c r="H8" i="3"/>
  <c r="I34" i="3" l="1"/>
  <c r="E7" i="6" l="1"/>
  <c r="E8" i="6"/>
  <c r="F5" i="6"/>
  <c r="F9" i="6" s="1"/>
</calcChain>
</file>

<file path=xl/sharedStrings.xml><?xml version="1.0" encoding="utf-8"?>
<sst xmlns="http://schemas.openxmlformats.org/spreadsheetml/2006/main" count="308" uniqueCount="168">
  <si>
    <t>Beoordelingsmethode A/B</t>
  </si>
  <si>
    <t>B</t>
  </si>
  <si>
    <t>Inschrijver verplicht zich ertoe binnen 3 jaar na ondertekening van de ROK een minimale Ecovadis overall score van 85-100 (‘Outstanding’) te hebben behaald.</t>
  </si>
  <si>
    <t>Wens</t>
  </si>
  <si>
    <t xml:space="preserve">Conform (C) </t>
  </si>
  <si>
    <t>Niet- conform (NC)</t>
  </si>
  <si>
    <t>Criteria</t>
  </si>
  <si>
    <t>Subcriteria</t>
  </si>
  <si>
    <t>Maximale punten</t>
  </si>
  <si>
    <t>Prijs</t>
  </si>
  <si>
    <t>Beheer</t>
  </si>
  <si>
    <t>Kwaliteit</t>
  </si>
  <si>
    <t>Techniek</t>
  </si>
  <si>
    <t>Projectplan</t>
  </si>
  <si>
    <t>Duurzaamheid</t>
  </si>
  <si>
    <t>Scenario 1 (Koper)</t>
  </si>
  <si>
    <t>Scenario 2 (Verglazing)</t>
  </si>
  <si>
    <t>Weging subcriteria</t>
  </si>
  <si>
    <t>Weging criteria</t>
  </si>
  <si>
    <t>CDR2023 | VMDL
Bijlage 5 Beoordelingsmodel</t>
  </si>
  <si>
    <t xml:space="preserve">De Ethernet dienstverlening vormt geen beperking voor het realiseren van overlaynetwerken (waaronder VXlan, IPsec etc.). </t>
  </si>
  <si>
    <t>T-W 26</t>
  </si>
  <si>
    <t>T-W 27</t>
  </si>
  <si>
    <t>T-W 28</t>
  </si>
  <si>
    <t>T-W 29</t>
  </si>
  <si>
    <t>T-W 30</t>
  </si>
  <si>
    <t>T-W 31</t>
  </si>
  <si>
    <t>A</t>
  </si>
  <si>
    <t>Geautoriseerde personen kunnen in het OSM-portaal door middel van queries zelf informatieoverzichten genereren.</t>
  </si>
  <si>
    <t>B-W 33</t>
  </si>
  <si>
    <t xml:space="preserve"> “Kwaliteit masterplan migratie”
De Categorie wenst een kwalitatief goed Masterplan Migratie. Kwalitatief goed betekent voor de Categorie dat de implementatie en migratie tijdig en zo gecontroleerd mogelijk worden uitgevoerd en aansluit bij de doelstellingen en randvoorwaarden zoals in paragraaf 10.1.1 beschreven. 
Het Masterplan Migratie zal worden beoordeeld op de volgende aspecten:
 duidelijkheid
 compleetheid
 realisme
 inhoudelijke relevantie
 materiedeskundigheid
Naarmate in het Masterplan Migratie de in eis [B-E 297] genoemde aspecten beter zijn onderbouwd en beter aansluiten bij de doelstellingen wordt het Masterplan Migratie hoger gewaardeerd. 
Het Masterplan Migratie omvat maximaal 25 pagina’s A4 (lettertype Verdana/grootte 9, of een ander lettertype van vergelijkbare grootte) en is een integraal en op zichzelf staand document dat gelezen en beoordeeld kan worden zonder verwijzingen naar bijlagen.
</t>
  </si>
  <si>
    <t>Punten op Beheer</t>
  </si>
  <si>
    <t>Punten op Duurzaamheid</t>
  </si>
  <si>
    <t>Punten op Techniek</t>
  </si>
  <si>
    <t>D-W 1</t>
  </si>
  <si>
    <t>Inschrijver heeft bij indienen van de offerte voor de ROK een minimale Ecovadis overall score van 65-84 (‘Advanced’) (65-84) .</t>
  </si>
  <si>
    <t>D-W 2</t>
  </si>
  <si>
    <t>D-W 3</t>
  </si>
  <si>
    <t>D-W 4</t>
  </si>
  <si>
    <t>D-W 5</t>
  </si>
  <si>
    <t>D-W 6</t>
  </si>
  <si>
    <t>D-W 7</t>
  </si>
  <si>
    <t>D-W 8</t>
  </si>
  <si>
    <t>D-W 9</t>
  </si>
  <si>
    <t xml:space="preserve">De Inschrijver verplicht zich om gedurende de contractperiode het primaire verpakkingsmateriaal bij eco-SIMkaarten, die geleverd worden onder de ROK, met minimaal 50% te verminderen. De 50% vermindering impliceert uitdrukkelijk een vermindering van 50% in productie van primair verpakkingsmateriaal. Benchmark is het jaar 2023. De 50% vermindering van het primaire verpakkingsmateriaal moet worden aangetoond middels een LCA of productgrondstoffenpaspoort. </t>
  </si>
  <si>
    <t xml:space="preserve">De Inschrijver is verplicht om gedurende de contractperiode het secundaire verpakkingsmateriaal bij SIM-kaarten die geleverd worden via de ROK, met minimaal 50% te verminderen. De 50% vermindering impliceert uitdrukkelijk een vermindering van 50% in productie van secundaire verpakkingsmateriaal. Benchmark is het jaar 2023. De 50% vermindering van het primaire verpakkingsmateriaal moet worden aangetoond middels een LCA of productgrondstoffenpaspoort.   </t>
  </si>
  <si>
    <t>Inschrijver vermeldt in de omzetrapportage, als onderdeel van Bijlage 09 ‘Standaard Rapportages’, de CO2 footprint van de CPE en de aangelegde glasvezelverbinding(en) bij Deelnemers op basis van een LCA. Een LCA beschikbaar gesteld door de fabrikant van de CPE en glasvezel volstaat. .</t>
  </si>
  <si>
    <t>In sectorplan 15 ‘Glasvezelkabels’ van het LAP3 is de minimumstandaard voor verwerking ‘verbranden als vorm van verwijdering’. De Categorie wenst een Inschrijver die glasvezel op een hoogwaardigere manier dan de minimumstandaard weet te verwerken .</t>
  </si>
  <si>
    <t>De gebruikte verpakkingen door Inschrijver ten behoeve van de opdracht zijn volledig geschikt voor hergebruik. Definitie hergebruikte producten of onderdelen; producten of onderdelen die al in gebruik zijn geweest in dezelfde, oorspronkelijke vorm. Gerecyclede grondstoffen vallen niet onder deze definitie, aangezien deze via een omvormproces zijn verkregen.</t>
  </si>
  <si>
    <t>D-W 10</t>
  </si>
  <si>
    <t>De Categorie wenst een Inschrijver die grip heeft op zijn eigen e-waste. Inschrijver toont aan grip te hebben op zijn eigen e-waste door een circulaire doelstelling te hebben op de afvalstroom e-waste. De e-waste doelstelling van Inschrijver wordt gemonitord middels een PDCA-cyclus. Uit de PDCA blijkt waar de e-waste afvalstroom van Inschrijver is verwerkt. Jaarlijks rapporteert Inschrijver zijn PDCA-cyclus op e-waste aan de Categorie.</t>
  </si>
  <si>
    <t>D-W 11</t>
  </si>
  <si>
    <t>D-W 12</t>
  </si>
  <si>
    <t>Inschrijver heeft openlijk toegezegd om due diligence uit te voeren zoals omschreven in de OECD-richtlijnen</t>
  </si>
  <si>
    <t xml:space="preserve">Inschrijver heeft op bestuursniveau verantwoordelijkheden voor MVO toegekend </t>
  </si>
  <si>
    <t>D-W 13</t>
  </si>
  <si>
    <t>D-W 14</t>
  </si>
  <si>
    <t>D-W 15</t>
  </si>
  <si>
    <t>D-W 16</t>
  </si>
  <si>
    <t>D-W 17</t>
  </si>
  <si>
    <t>D-W 18</t>
  </si>
  <si>
    <t>D-W 19</t>
  </si>
  <si>
    <t>D-W 20</t>
  </si>
  <si>
    <t>D-W 21</t>
  </si>
  <si>
    <t xml:space="preserve">Inschrijver kan aantonen (bijvoorbeeld via een LCA of een andere analyse van de volledige levenscyclus of waardeketen) dat zij specifieke belangrijke sociale en milieurisico’s voor glasvezelkabels hebben vastgesteld en beoordeeld </t>
  </si>
  <si>
    <t>Inschrijver kan aantonen dat zij belanghebbenden op zinvolle wijze hebben betrokken bij het in kaart brengen en beoordelen van risico’s</t>
  </si>
  <si>
    <t xml:space="preserve">Inschrijver kan aantonen dat zij een actieplan ontwikkeld hebben (bijvoorbeeld via een corrigerende maatregel vanuit JAC / een stappenplan voor verbetering of een andere methode) om ten minste één specifiek sociaal of milieurisico van glasvezelkabels aan te pakken </t>
  </si>
  <si>
    <t>Inschrijver kan aantonen dat zij ten minste één specifiek sociaal of milieurisico van glasvezelkabels effectief hebben aangepakt</t>
  </si>
  <si>
    <t xml:space="preserve">Inschrijver kan aantonen dat zij belanghebbenden op zinvolle wijze hebben betrokken bij aanpakken van risico’s </t>
  </si>
  <si>
    <t xml:space="preserve">Inschrijver kan met controleerbaar bewijs aantonen dat zij de voortgang hebben gevolgd van hun inspanningen om ten minste één specifiek sociaal of milieurisico van glasvezelkabel aan te pakken  </t>
  </si>
  <si>
    <t>Inschrijver heeft openbaar gecommuniceerd over maatregelen om belangrijke risico’s in de waardeketen van glasvezelkabels in kaart te brengen en aan te pakken</t>
  </si>
  <si>
    <t>Inschrijver kan op verzoek van de Categorie informatie verschaffen over due diligence inspanningen met zakelijke partners op belangrijke knelpunt hefboompunten zoals smelt- en raffinagebedrijven</t>
  </si>
  <si>
    <t>Inschrijver heeft openlijk toegezegd de toegang tot rechtsmiddelen in zijn waardeketens, inclusief die van glasvezelkabels, te bevorderen en faciliteren</t>
  </si>
  <si>
    <t>D-W 22</t>
  </si>
  <si>
    <t>D-W 23</t>
  </si>
  <si>
    <t>D-W 24</t>
  </si>
  <si>
    <t>Inschrijver kan aantonen dat zij bij tenminste één actor in de waardeketen van glasvezelkabels hun invloed hebben aangewend om het verhelpen van schadelijke effecten te faciliteren</t>
  </si>
  <si>
    <t>Inschrijver heeft een buitenrechtelijke bezwaarprocedure in het leven geroepen op bedrijfs- of operationeel niveau dat toegankelijk is voor diegenen die schadelijke effecten ervaren van zakelijke relaties in zijn waardeketens, zoals de waardeketen van glasvezelkabels</t>
  </si>
  <si>
    <t>D-W 25</t>
  </si>
  <si>
    <t>Inschrijver levert binnen 6 maanden na ondertekening van de ROK een LCA op aan de Categorie van de te gebruiken CPE en glasvezel voor CDR2023|VMDL.</t>
  </si>
  <si>
    <t>Vraag</t>
  </si>
  <si>
    <t>T-V 2</t>
  </si>
  <si>
    <t>T-V 3</t>
  </si>
  <si>
    <t>T-V 6</t>
  </si>
  <si>
    <t>T-V 7</t>
  </si>
  <si>
    <t>T-V 8</t>
  </si>
  <si>
    <t>K-V 4</t>
  </si>
  <si>
    <t>Inschrijver wordt gevraagd een berekening te maken van de te verwachten IPTD en welke lagere IPTD Inschrijver bereid is te garanderen op basis van deze berekening.</t>
  </si>
  <si>
    <t xml:space="preserve">Inschrijver wordt gevraagd een berekening te maken van de te verwachte IPDV voor en welke lagere IPDV Inschrijver bereid is te garanderen op basis van bovenstaande berekening. </t>
  </si>
  <si>
    <t>K-V 1</t>
  </si>
  <si>
    <t>K-V 5</t>
  </si>
  <si>
    <t>Inschrijver wordt gevraagd te beschrijven hoe aan bovenstaande eis zal worden voldaan. Indien de metingen niet end-to-end verricht worden, dient Inschrijver aan te geven hoe uit de voorgestelde metingen de end-to-end waarde zo nauwkeurig mogelijk afgeleid kan worden.</t>
  </si>
  <si>
    <t>Inschrijver wordt gevraagd aan te geven in welke gevallen de werkelijke end-to-end waarden significant hoger kunnen zijn dan op basis van de voorgestelde meetmethode wordt verwacht.</t>
  </si>
  <si>
    <t>Inschrijver wordt gevraagd eventuele QoS beperkingen te beschrijven.</t>
  </si>
  <si>
    <t xml:space="preserve">“Dekking buitenwateren” 
Enkele Deelnemers maken voor hun toepassingen op dit moment ook gebruik van de beschikbare dekking in de buitenwateren. De Categorie wenst voor deze Deelnemers inzicht te verkrijgen in de beschikbare dekking van Inschrijver in de volgende buitenwateren:
a) Dollard
b) Eems
c) Oosterschelde
d) Westerschelde
e) Waddenzee
f) Noordzee (12 mijls zone)
Inschrijver wordt gevraagd de dekking en snelheid per genoemd gebied op een kaart te kwalificeren volgens onderstaande schaal: volledig, vrijwel volledig, beperkt, zeer beperkt, geen dekking. 
Kwalificatie Dekking Snelheid
Volledig Conform eisen van de RDI Conform eisen van de RDI
Vrijwel volledig Dekking op 70% of meer van het oppervlak  Conform eisen van de RDI
Beperkt Dekking op 50% of meer van het oppervlak  Snelheid minimaal 50% van RDI eisen
Zeer beperkt Dekking op minder dan 50% van het oppervlak Snelheid minder dan 50% van RDI eisen
Geen Dekking In dit gebied is geen verbinding te verwachten
</t>
  </si>
  <si>
    <t>T-V 9</t>
  </si>
  <si>
    <t>T-V 10</t>
  </si>
  <si>
    <t xml:space="preserve">Inschrijver wordt verzocht in het tabblad “Tarieven uren&amp;wijzigingen” van het rekenmodel CDR2023 aan te geven welke meerkosten (in de vorm van een vast bedrag per incident) worden berekend voor de incidenten zoals in [B-E 191] genoemd. </t>
  </si>
  <si>
    <t>Inschrijver wordt gevraagd een opgave te doen van de te hanteren tarieven indien problemen zich buiten het domein van Inschrijver bevinden.</t>
  </si>
  <si>
    <t>T-V 11</t>
  </si>
  <si>
    <t>T-V 12</t>
  </si>
  <si>
    <t>Inschrijver wordt gevraagd gespecificeerd aan te geven welke informatie een Deelnemer dient aan te leveren om de Migraties direct te kunnen starten.</t>
  </si>
  <si>
    <t>Beoordeling</t>
  </si>
  <si>
    <t>Score</t>
  </si>
  <si>
    <t xml:space="preserve">De Categorie wenst voor de Ethernet dienstverlening over glas gebaseerde verbindingen een zo groot mogelijke MTU. Welke grotere MTU dan 1500 bytes is Inschrijver bereid te garanderen?
</t>
  </si>
  <si>
    <t>MTU is 1522 bytes of groter</t>
  </si>
  <si>
    <t>MTU is 1500 bytes of groter</t>
  </si>
  <si>
    <t>Expert-opinion</t>
  </si>
  <si>
    <t xml:space="preserve">De Categorie wenst voor de IP VPN dienstverlening over glas gebaseerde verbindingen een zo groot mogelijke MTU. Welke grotere MTU dan 1500 bytes is Inschrijver bereid te garanderen?
</t>
  </si>
  <si>
    <t>Percentage 1,25% of meer</t>
  </si>
  <si>
    <t>Percentage 1,5% of meer</t>
  </si>
  <si>
    <t>Percentage 1,75% of meer</t>
  </si>
  <si>
    <t>Percentage 2,00% of meer</t>
  </si>
  <si>
    <t>Percentage 1,00% of meer</t>
  </si>
  <si>
    <t>5.2.1</t>
  </si>
  <si>
    <t>Bijlage 2 
Paragraaf</t>
  </si>
  <si>
    <t>Wens nummer</t>
  </si>
  <si>
    <t>5.3.3</t>
  </si>
  <si>
    <t>5.4.1</t>
  </si>
  <si>
    <t>5.4.2</t>
  </si>
  <si>
    <t>5.4.4</t>
  </si>
  <si>
    <t>5.6.1</t>
  </si>
  <si>
    <t>5.7.2</t>
  </si>
  <si>
    <t xml:space="preserve">Wens nummer </t>
  </si>
  <si>
    <t>6.5.1</t>
  </si>
  <si>
    <t>6.5.2</t>
  </si>
  <si>
    <t>7.1</t>
  </si>
  <si>
    <t>8.2</t>
  </si>
  <si>
    <t>9.7</t>
  </si>
  <si>
    <t>10.1.3</t>
  </si>
  <si>
    <t>4.4.1</t>
  </si>
  <si>
    <t>6.3.1</t>
  </si>
  <si>
    <t>6.3.2</t>
  </si>
  <si>
    <t>6.4.2</t>
  </si>
  <si>
    <t>6.4.3</t>
  </si>
  <si>
    <t>9.3.1</t>
  </si>
  <si>
    <t>9.3.4</t>
  </si>
  <si>
    <t>10.1.2</t>
  </si>
  <si>
    <t xml:space="preserve">Inschrijver gaat niet of nauwelijks inhoudelijk, relevant en toepasselijk in op de gevraagde aspecten. </t>
  </si>
  <si>
    <t>37.5</t>
  </si>
  <si>
    <t xml:space="preserve">De uitwerking is van zeer beperkte kwaliteit. Inschrijver gaat zeer beperkt inhoudelijk, relevant en toepasselijk in op de gevraagde aspecten. De uitwerking is zeer beperkt onderbouwd en houdt nauwelijks verband met de wens van de Opdrachtgever. De Opdrachtgever kan met de invulling van de wens zijn doelstellingen niet bereiken.  </t>
  </si>
  <si>
    <t xml:space="preserve">De uitwerking is van beperkte kwaliteit. Inschrijver gaat slechts ten dele inhoudelijk, relevant en toepasselijk in op de gevraagde aspecten. De uitwerking is beperkt onderbouwd en houdt in enige mate verband met de wens van de Opdrachtgever. De Opdrachtgever kan met de invulling van de wens zijn doelstellingen ten dele bereiken. </t>
  </si>
  <si>
    <t xml:space="preserve">De uitwerking is van goede kwaliteit. Inschrijver gaat inhoudelijk, relevant en toepasselijk in op de gevraagde aspecten. De uitwerking is goed onderbouwd en houdt duidelijk verband met de wens van de Opdrachtgever. De Opdrachtgever kan met de invulling van de wens zijn doelstellingen goed bereiken. </t>
  </si>
  <si>
    <t xml:space="preserve">De uitwerking is van zeer goede kwaliteit. Inschrijver gaat zeer goed inhoudelijk, relevant en toepasselijk in op de gevraagde aspecten. De uitwerking is zeer goed onderbouwd en houdt uitstekend verband met de wens van de Opdrachtgever. De Opdrachtgever kan met de invulling van de wens meer dan zijn doelstellingen bereiken. </t>
  </si>
  <si>
    <t xml:space="preserve"> “Hergebruik glasvezel ontsluiting afgelegen objecten”
De Categorie wenst een goed uitgewerkt voorstel. Goed uitgewerkt betekent voor Voor een afgelegen object kan verglazing een hoge investering betekenen, zeker als ook redundantie een eis is. Een belangrijke vraag voor Deelnemers is hoe zij ervoor kunnen zorgen dat na afloop van het CDR2023|VMDL raamcontract niet opnieuw, ditmaal door een andere provider, geconfronteerd worden met een hoge investering om de betreffende locatie op het glasvezel netwerk aan te sluiten. Ook in kader van duurzaamheid lijkt het opnieuw graven van glasvezel naar dezelfde locatie niet wenselijk.
De doelstelling van deze wens is een oplossing die hergebruik van glasvezel van afgelegen objecten na afloop van het CDR2023|VMDL raamcontract mogelijk maakt. De Categorie wenst een goed uitgewerkt voorstel. Goed uitgewerkt betekent voor de Categorie dat het voorstel ingaat op de problematiek zoals geschetst en een concrete oplossing biedt ter voorkoming van dubbele investeringen bij de verglazing van afgelegen objecten.
Deze wens zal worden beoordeeld op de volgende aspecten:
 duidelijkheid
 inhoudelijke relevantie
 economische voordelen
 duurzaamheid
Naarmate het voorstel een beter onderbouwde en een economisch voordeliger oplossing biedt voor de geschetste problematiek zal het hoger gewaardeerd worden. 
Het voorstel omvat maximaal 4 pagina’s A4 (lettertype Verdana/grootte 9, of een ander lettertype van vergelijkbare grootte) en is een integraal en op zichzelf staand document dat gelezen en beoordeeld kan worden zonder verwijzingen naar bijlagen.
</t>
  </si>
  <si>
    <t>T-W 32</t>
  </si>
  <si>
    <t>7.4.3</t>
  </si>
  <si>
    <t xml:space="preserve"> “Meten performance en beschikbaarheid Mobiele Dataverbindingen”
Performance garanties hebben alleen zin als de performance ook gemeten kan worden. Het meten van de end-to-end performance blijkt voor Mobiele Dataverbindingen nog geen gemeengoed.
De doelstelling van deze wens is meer grip en inzicht te krijgen op beschikbaarheid en performance van Mobiele Dataverbindingen. In eerste instantie voor situaties waarin belangrijke primaire processen afhankelijk zijn van goed functionerende Mobiele Dataverbindingen, later mogelijk bredere toepassing.
De Categorie wenst een goed uitgewerkt voorstel. Goed uitgewerkt betekent voor de Categorie dat het voorstel ingaat op de problematiek zoals geschetst en een concrete oplossing biedt voor het meten van beschikbaarheid en end-to-end performance.
Deze wens zal worden beoordeeld op de volgende aspecten:
 duidelijkheid
 inhoudelijke relevantie
 realisme
 performance garanties
Naarmate in de beschrijving van de oplossing bovenstaande aspecten beter zijn onderbouwd en beter aansluiten bij de doelstellingen wordt de voorgestelde oplossing hoger gewaardeerd. 
Het voorstel omvat maximaal 4 pagina’s A4 (lettertype Verdana/grootte 9, of een ander lettertype van vergelijkbare grootte) en is een integraal en op zichzelf staand document dat gelezen en beoordeeld kan worden zonder verwijzingen naar bijlagen.
</t>
  </si>
  <si>
    <t>B-W 34</t>
  </si>
  <si>
    <t>Behaalde punten in relatie tot wens</t>
  </si>
  <si>
    <t>Maximale punten per wens</t>
  </si>
  <si>
    <t>Behaalde punten Inschrijver</t>
  </si>
  <si>
    <t xml:space="preserve">Inschrijver hanteert voor het aanwenden van Social Return minimaal 1% van het werknemersbestand. Indien Inschrijver meer Social Return inzet is de volgende puntverdeling van toepassing voor de duur van de gehele ROK: </t>
  </si>
  <si>
    <t>Inschrijver kan aantonen dat zij glasvezelkabels expliciet hebben aangewezen als een product, waarvoor belangrijke sociale en milieurisico’s gelden in de waardeketen</t>
  </si>
  <si>
    <t>Inschrijver ondersteunt “ethernet multicasting”, waarbij multicast-verkeer alleen wordt aangeboden op interfaces die aangemeld zijn voor de multicast-groep.</t>
  </si>
  <si>
    <t>“Oplossing verbeterde beschikbaarheid en dekking”
Voor toepassingen van enkele Deelnemers is beschikbaarheid en voldoende dekking cruciaal.
De doelstelling van deze Wens is een oplossing voor deze toepassingen op locaties en momenten, waarbij geen goede verbinding via het mobiele telecommunicatienetwerk van Inschrijver mogelijk is.
De oplossing zal er in voorzien dat gebruik gemaakt kan worden van dekking en beschikbaarheid van andere mobiele telecommunicatienetwerken. Dit kunnen Nederlandse en/of in de grensgebieden buitenlandse mobiele telecommunicatienetwerken zijn.
De oplossing, die wordt gezocht, moet op alle soorten toestellen en apparaten werkbaar zijn, ook als daar maar één SIM kaart in kan worden geplaatst. 
De "Oplossing verbeterde beschikbaarheid en dekking" wordt beoordeeld op de volgende aspecten:
 duidelijkheid,
 compleetheid, en
 realisme.
Naarmate in de beschrijving bovenstaande aspecten beter zijn onderbouwd en beter aansluiten bij de doelstellingen, wordt de voorgestelde oplossing hoger gewaardeerd. 
De beschrijving van de voorgestelde oplossing omvat maximaal 5 pagina’s A4 (lettertype Verdana/grootte 9, of een ander lettertype van vergelijkbare grootte) en is een integraal en op zichzelf staand document, dat kan worden gelezen en beoordeeld zonder verwijzingen naar bijlagen.</t>
  </si>
  <si>
    <t>De uitwerking is van zeer beperkte kwaliteit.
Inschrijver gaat zeer beperkt inhoudelijk, relevant en toepasselijk in op de gevraagde aspecten.
De uitwerking is zeer beperkt onderbouwd en houdt nauwelijks verband met de wens van Opdrachtgever.
Opdrachtgever kan met de invulling van de Wens zijn doelstellingen niet bereiken.</t>
  </si>
  <si>
    <t>De uitwerking is van beperkte kwaliteit.
Inschrijver gaat slechts ten dele inhoudelijk, relevant en toepasselijk in op de gevraagde aspecten.
De uitwerking is beperkt onderbouwd en houdt in enige mate verband met de wens van Opdrachtgever.
Opdrachtgever kan met de invulling van de wens zijn doelstellingen ten dele bereiken.</t>
  </si>
  <si>
    <t>De uitwerking is van goede kwaliteit.
Inschrijver gaat inhoudelijk, relevant en toepasselijk in op de gevraagde aspecten.
De uitwerking is goed onderbouwd en houdt duidelijk verband met de wens van Opdrachtgever.
Opdrachtgever kan met de invulling van de wens zijn doelstellingen goed bereiken.</t>
  </si>
  <si>
    <t>De uitwerking is van zeer goede kwaliteit.
Inschrijver gaat zeer goed inhoudelijk, relevant en toepasselijk in op de gevraagde aspecten.
De uitwerking is zeer goed onderbouwd en houdt uitstekend verband met de wens van Opdrachtgever.
Opdrachtgever kan met de invulling van de wens meer dan zijn doelstellingen bereiken.</t>
  </si>
  <si>
    <t>Inschrijver wordt gevraagd om van elke toe te passen Local Access medium te beschrijven:
a) Welke up- en download bandbreedte hiermee kan worden gerealiseerd;
b) Welke externe factoren een belangrijk invloed hebben op de haalbare bandbreedte (indien van toepassing);
c) Voor welke Beheerprofielen het Local Access medium kan worden ingezet.</t>
  </si>
  <si>
    <t>Inschrijver wordt gevraagd naar de voor CDR2023|VMDL relevante PI’s uit zijn eigen kwaliteitsmanagementsysteem.
De Categorie stelt voor deze PI’s te gebruiken bij het definiëren van het KPI Kwaliteitsmanagement.</t>
  </si>
  <si>
    <t>Inschrijver wordt gevraagd aan te geven welke typen CPE’s voor CDR2023|VMDL gaan worden ingezet en per gebruikte CPE aan te geven:
    a) voor welke Local Access medium deze CPE geschikt is;
    b) tot en met welke bandbreedte deze CPE in te zetten is;
    c) het standaard aantal te ondersteunen VPN’s en klantinterfaces;
    d) het maximaal aantal te ondersteunen VPN’s en klantinterfaces.</t>
  </si>
  <si>
    <t>[zie BD paragraaf 6.4.2]</t>
  </si>
  <si>
    <t xml:space="preserve">Vraag nummer </t>
  </si>
  <si>
    <t xml:space="preserve">Inschrijver verplicht zich tot het opstellen van een net-zero doelstelling, die wetenschappelijk is gevalideerd. De doelstelling moet binnen één jaar na ondertekening van de ROK wetenschappelijk gevalideerd zijn bij het SBTi. Jaarlijks vindt overleg plaats tussen de Categorie en Inschrijver, waarin Inschrijver rapporteert op de net-zero doelstelling. De rapportage bevat de behaalde resultaten en nog te behalen resultaten. </t>
  </si>
  <si>
    <t>MTU is 2000 bytes of groter</t>
  </si>
  <si>
    <t>MTU is 9000 bytes of groter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</si>
</sst>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9"/>
      <color theme="1"/>
      <name val="Verdana"/>
      <family val="2"/>
    </font>
    <font>
      <sz val="9"/>
      <color theme="1"/>
      <name val="Verdana"/>
      <family val="2"/>
    </font>
    <font>
      <b/>
      <sz val="9"/>
      <color theme="1"/>
      <name val="Verdana"/>
      <family val="2"/>
    </font>
    <font>
      <b/>
      <sz val="8"/>
      <color rgb="FFFFFFFF"/>
      <name val="Verdana"/>
      <family val="2"/>
    </font>
    <font>
      <sz val="8"/>
      <color rgb="FF333333"/>
      <name val="Verdana"/>
      <family val="2"/>
    </font>
    <font>
      <sz val="8"/>
      <color theme="1"/>
      <name val="Verdana"/>
      <family val="2"/>
    </font>
    <font>
      <b/>
      <sz val="8"/>
      <color rgb="FF333333"/>
      <name val="Verdana"/>
      <family val="2"/>
    </font>
    <font>
      <b/>
      <sz val="9"/>
      <color rgb="FFFFFFFF"/>
      <name val="Verdana"/>
      <family val="2"/>
    </font>
    <font>
      <b/>
      <sz val="10"/>
      <color theme="0"/>
      <name val="Verdana"/>
      <family val="2"/>
    </font>
    <font>
      <sz val="10"/>
      <name val="Verdana"/>
      <family val="2"/>
    </font>
    <font>
      <b/>
      <sz val="10"/>
      <name val="Verdana"/>
      <family val="2"/>
    </font>
    <font>
      <b/>
      <sz val="8"/>
      <color theme="1"/>
      <name val="Verdana"/>
      <family val="2"/>
    </font>
    <font>
      <sz val="9"/>
      <color rgb="FFFF0000"/>
      <name val="Verdana"/>
      <family val="2"/>
    </font>
    <font>
      <b/>
      <sz val="8"/>
      <name val="Verdana"/>
      <family val="2"/>
    </font>
    <font>
      <b/>
      <sz val="10"/>
      <color rgb="FFFF0000"/>
      <name val="Verdana"/>
      <family val="2"/>
    </font>
    <font>
      <sz val="8"/>
      <color rgb="FFFF0000"/>
      <name val="Verdana"/>
      <family val="2"/>
    </font>
    <font>
      <b/>
      <sz val="8"/>
      <color rgb="FFC00000"/>
      <name val="Verdana"/>
      <family val="2"/>
    </font>
    <font>
      <sz val="10"/>
      <color rgb="FF333333"/>
      <name val="Verdana"/>
      <family val="2"/>
    </font>
    <font>
      <sz val="8"/>
      <color rgb="FFC00000"/>
      <name val="Verdana"/>
      <family val="2"/>
    </font>
    <font>
      <b/>
      <sz val="9"/>
      <color rgb="FFC00000"/>
      <name val="Verdana"/>
      <family val="2"/>
    </font>
    <font>
      <sz val="9"/>
      <color rgb="FFC00000"/>
      <name val="Verdana"/>
      <family val="2"/>
    </font>
  </fonts>
  <fills count="6">
    <fill>
      <patternFill patternType="none"/>
    </fill>
    <fill>
      <patternFill patternType="gray125"/>
    </fill>
    <fill>
      <patternFill patternType="solid">
        <fgColor rgb="FF4BACC6"/>
        <bgColor indexed="64"/>
      </patternFill>
    </fill>
    <fill>
      <patternFill patternType="solid">
        <fgColor rgb="FFFFFFFF"/>
        <bgColor indexed="64"/>
      </patternFill>
    </fill>
    <fill>
      <patternFill patternType="solid">
        <fgColor theme="9" tint="0.59999389629810485"/>
        <bgColor indexed="64"/>
      </patternFill>
    </fill>
    <fill>
      <patternFill patternType="solid">
        <fgColor rgb="FFFFFF99"/>
        <bgColor indexed="64"/>
      </patternFill>
    </fill>
  </fills>
  <borders count="52">
    <border>
      <left/>
      <right/>
      <top/>
      <bottom/>
      <diagonal/>
    </border>
    <border>
      <left style="medium">
        <color rgb="FF4BACC6"/>
      </left>
      <right/>
      <top style="medium">
        <color rgb="FF4BACC6"/>
      </top>
      <bottom/>
      <diagonal/>
    </border>
    <border>
      <left style="medium">
        <color rgb="FF4BACC6"/>
      </left>
      <right/>
      <top/>
      <bottom/>
      <diagonal/>
    </border>
    <border>
      <left/>
      <right/>
      <top style="medium">
        <color rgb="FF4BACC6"/>
      </top>
      <bottom/>
      <diagonal/>
    </border>
    <border>
      <left/>
      <right style="medium">
        <color rgb="FF4BACC6"/>
      </right>
      <top style="medium">
        <color rgb="FF4BACC6"/>
      </top>
      <bottom/>
      <diagonal/>
    </border>
    <border>
      <left/>
      <right style="medium">
        <color rgb="FF4BACC6"/>
      </right>
      <top/>
      <bottom/>
      <diagonal/>
    </border>
    <border>
      <left style="medium">
        <color rgb="FF4BACC6"/>
      </left>
      <right/>
      <top style="medium">
        <color rgb="FF4BACC6"/>
      </top>
      <bottom style="medium">
        <color rgb="FF4BACC6"/>
      </bottom>
      <diagonal/>
    </border>
    <border>
      <left style="medium">
        <color rgb="FF4BACC6"/>
      </left>
      <right/>
      <top/>
      <bottom style="medium">
        <color rgb="FF4BACC6"/>
      </bottom>
      <diagonal/>
    </border>
    <border>
      <left/>
      <right/>
      <top style="medium">
        <color rgb="FF4BACC6"/>
      </top>
      <bottom style="medium">
        <color rgb="FF4BACC6"/>
      </bottom>
      <diagonal/>
    </border>
    <border>
      <left/>
      <right/>
      <top/>
      <bottom style="medium">
        <color rgb="FF4BACC6"/>
      </bottom>
      <diagonal/>
    </border>
    <border>
      <left/>
      <right style="medium">
        <color rgb="FF4BACC6"/>
      </right>
      <top style="medium">
        <color rgb="FF4BACC6"/>
      </top>
      <bottom style="medium">
        <color rgb="FF4BACC6"/>
      </bottom>
      <diagonal/>
    </border>
    <border>
      <left/>
      <right style="medium">
        <color rgb="FF4BACC6"/>
      </right>
      <top/>
      <bottom style="medium">
        <color rgb="FF4BACC6"/>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thin">
        <color rgb="FF4BACC6"/>
      </left>
      <right style="thin">
        <color rgb="FF4BACC6"/>
      </right>
      <top/>
      <bottom/>
      <diagonal/>
    </border>
    <border>
      <left style="thin">
        <color rgb="FF4BACC6"/>
      </left>
      <right style="thin">
        <color rgb="FF4BACC6"/>
      </right>
      <top style="medium">
        <color rgb="FF4BACC6"/>
      </top>
      <bottom/>
      <diagonal/>
    </border>
    <border>
      <left style="medium">
        <color rgb="FF4BACC6"/>
      </left>
      <right style="thin">
        <color rgb="FF4BACC6"/>
      </right>
      <top style="medium">
        <color rgb="FF4BACC6"/>
      </top>
      <bottom/>
      <diagonal/>
    </border>
    <border>
      <left style="medium">
        <color rgb="FF4BACC6"/>
      </left>
      <right style="thin">
        <color rgb="FF4BACC6"/>
      </right>
      <top/>
      <bottom/>
      <diagonal/>
    </border>
    <border>
      <left style="medium">
        <color rgb="FF4BACC6"/>
      </left>
      <right style="medium">
        <color rgb="FF4BACC6"/>
      </right>
      <top style="medium">
        <color rgb="FF4BACC6"/>
      </top>
      <bottom style="medium">
        <color rgb="FF4BACC6"/>
      </bottom>
      <diagonal/>
    </border>
    <border>
      <left style="medium">
        <color rgb="FF4BACC6"/>
      </left>
      <right style="medium">
        <color rgb="FF4BACC6"/>
      </right>
      <top style="medium">
        <color rgb="FF4BACC6"/>
      </top>
      <bottom/>
      <diagonal/>
    </border>
    <border>
      <left style="medium">
        <color rgb="FF4BACC6"/>
      </left>
      <right style="medium">
        <color rgb="FF4BACC6"/>
      </right>
      <top/>
      <bottom style="medium">
        <color rgb="FF4BACC6"/>
      </bottom>
      <diagonal/>
    </border>
    <border>
      <left/>
      <right style="thin">
        <color rgb="FF4BACC6"/>
      </right>
      <top style="thin">
        <color rgb="FF4BACC6"/>
      </top>
      <bottom style="thin">
        <color rgb="FF4BACC6"/>
      </bottom>
      <diagonal/>
    </border>
    <border>
      <left style="medium">
        <color rgb="FF4BACC6"/>
      </left>
      <right style="medium">
        <color rgb="FF4BACC6"/>
      </right>
      <top/>
      <bottom/>
      <diagonal/>
    </border>
    <border>
      <left style="medium">
        <color rgb="FF4BACC6"/>
      </left>
      <right/>
      <top style="medium">
        <color rgb="FF4BACC6"/>
      </top>
      <bottom style="thin">
        <color rgb="FF4BACC6"/>
      </bottom>
      <diagonal/>
    </border>
    <border>
      <left/>
      <right style="thin">
        <color rgb="FF4BACC6"/>
      </right>
      <top style="medium">
        <color rgb="FF4BACC6"/>
      </top>
      <bottom style="thin">
        <color rgb="FF4BACC6"/>
      </bottom>
      <diagonal/>
    </border>
    <border>
      <left style="thin">
        <color rgb="FF4BACC6"/>
      </left>
      <right style="medium">
        <color rgb="FF4BACC6"/>
      </right>
      <top style="medium">
        <color rgb="FF4BACC6"/>
      </top>
      <bottom style="thin">
        <color rgb="FF4BACC6"/>
      </bottom>
      <diagonal/>
    </border>
    <border>
      <left style="medium">
        <color rgb="FF4BACC6"/>
      </left>
      <right/>
      <top style="thin">
        <color rgb="FF4BACC6"/>
      </top>
      <bottom style="thin">
        <color rgb="FF4BACC6"/>
      </bottom>
      <diagonal/>
    </border>
    <border>
      <left style="thin">
        <color rgb="FF4BACC6"/>
      </left>
      <right style="medium">
        <color rgb="FF4BACC6"/>
      </right>
      <top style="thin">
        <color rgb="FF4BACC6"/>
      </top>
      <bottom style="thin">
        <color rgb="FF4BACC6"/>
      </bottom>
      <diagonal/>
    </border>
    <border>
      <left style="medium">
        <color rgb="FF4BACC6"/>
      </left>
      <right/>
      <top style="thin">
        <color rgb="FF4BACC6"/>
      </top>
      <bottom style="medium">
        <color rgb="FF4BACC6"/>
      </bottom>
      <diagonal/>
    </border>
    <border>
      <left/>
      <right style="thin">
        <color rgb="FF4BACC6"/>
      </right>
      <top style="thin">
        <color rgb="FF4BACC6"/>
      </top>
      <bottom style="medium">
        <color rgb="FF4BACC6"/>
      </bottom>
      <diagonal/>
    </border>
    <border>
      <left style="thin">
        <color rgb="FF4BACC6"/>
      </left>
      <right style="medium">
        <color rgb="FF4BACC6"/>
      </right>
      <top style="thin">
        <color rgb="FF4BACC6"/>
      </top>
      <bottom style="medium">
        <color rgb="FF4BACC6"/>
      </bottom>
      <diagonal/>
    </border>
    <border>
      <left/>
      <right/>
      <top style="medium">
        <color rgb="FF4BACC6"/>
      </top>
      <bottom style="thick">
        <color rgb="FF00B0F0"/>
      </bottom>
      <diagonal/>
    </border>
  </borders>
  <cellStyleXfs count="2">
    <xf numFmtId="0" fontId="0" fillId="0" borderId="0"/>
    <xf numFmtId="9" fontId="1" fillId="0" borderId="0" applyFont="0" applyFill="0" applyBorder="0" applyAlignment="0" applyProtection="0"/>
  </cellStyleXfs>
  <cellXfs count="190">
    <xf numFmtId="0" fontId="0" fillId="0" borderId="0" xfId="0"/>
    <xf numFmtId="0" fontId="6" fillId="0" borderId="8" xfId="0" applyFont="1" applyBorder="1" applyAlignment="1">
      <alignment horizontal="center" vertical="center" wrapText="1"/>
    </xf>
    <xf numFmtId="0" fontId="3" fillId="2" borderId="3" xfId="0" applyFont="1" applyFill="1" applyBorder="1" applyAlignment="1">
      <alignment vertical="top" wrapText="1"/>
    </xf>
    <xf numFmtId="0" fontId="3" fillId="2" borderId="9" xfId="0" applyFont="1" applyFill="1" applyBorder="1" applyAlignment="1">
      <alignment vertical="top" wrapText="1"/>
    </xf>
    <xf numFmtId="0" fontId="9" fillId="0" borderId="16" xfId="0" applyFont="1" applyBorder="1" applyAlignment="1">
      <alignment horizontal="center" vertical="top" wrapText="1"/>
    </xf>
    <xf numFmtId="9" fontId="9" fillId="0" borderId="15" xfId="0" applyNumberFormat="1" applyFont="1" applyBorder="1" applyAlignment="1">
      <alignment horizontal="center" vertical="top" wrapText="1"/>
    </xf>
    <xf numFmtId="0" fontId="9" fillId="0" borderId="17" xfId="0" applyFont="1" applyBorder="1" applyAlignment="1">
      <alignment vertical="top" wrapText="1"/>
    </xf>
    <xf numFmtId="0" fontId="9" fillId="0" borderId="20" xfId="0" applyFont="1" applyBorder="1" applyAlignment="1">
      <alignment horizontal="center" vertical="top" wrapText="1"/>
    </xf>
    <xf numFmtId="0" fontId="9" fillId="0" borderId="21" xfId="0" applyFont="1" applyBorder="1"/>
    <xf numFmtId="0" fontId="9" fillId="0" borderId="22" xfId="0" applyFont="1" applyBorder="1" applyAlignment="1">
      <alignment vertical="top" wrapText="1"/>
    </xf>
    <xf numFmtId="0" fontId="9" fillId="0" borderId="24" xfId="0" applyFont="1" applyBorder="1"/>
    <xf numFmtId="0" fontId="9" fillId="0" borderId="19" xfId="0" applyFont="1" applyBorder="1" applyAlignment="1">
      <alignment vertical="top" wrapText="1"/>
    </xf>
    <xf numFmtId="9" fontId="9" fillId="0" borderId="25" xfId="0" applyNumberFormat="1" applyFont="1" applyBorder="1" applyAlignment="1">
      <alignment vertical="top" wrapText="1"/>
    </xf>
    <xf numFmtId="0" fontId="9" fillId="0" borderId="26" xfId="0" applyFont="1" applyBorder="1"/>
    <xf numFmtId="9" fontId="9" fillId="0" borderId="20" xfId="0" applyNumberFormat="1" applyFont="1" applyBorder="1" applyAlignment="1">
      <alignment horizontal="center" vertical="top" wrapText="1"/>
    </xf>
    <xf numFmtId="0" fontId="9" fillId="0" borderId="27" xfId="0" applyFont="1" applyBorder="1" applyAlignment="1">
      <alignment vertical="top" wrapText="1"/>
    </xf>
    <xf numFmtId="0" fontId="9" fillId="0" borderId="29" xfId="0" applyFont="1" applyBorder="1"/>
    <xf numFmtId="0" fontId="9" fillId="0" borderId="29" xfId="0" applyFont="1" applyBorder="1" applyAlignment="1">
      <alignment vertical="top" wrapText="1"/>
    </xf>
    <xf numFmtId="9" fontId="9" fillId="0" borderId="30" xfId="0" applyNumberFormat="1" applyFont="1" applyBorder="1" applyAlignment="1">
      <alignment vertical="top" wrapText="1"/>
    </xf>
    <xf numFmtId="0" fontId="9" fillId="0" borderId="31" xfId="0" applyFont="1" applyBorder="1" applyAlignment="1">
      <alignment horizontal="center" vertical="top" wrapText="1"/>
    </xf>
    <xf numFmtId="0" fontId="9" fillId="0" borderId="24" xfId="0" applyFont="1" applyFill="1" applyBorder="1" applyAlignment="1">
      <alignment vertical="top" wrapText="1"/>
    </xf>
    <xf numFmtId="9" fontId="9" fillId="0" borderId="32" xfId="0" applyNumberFormat="1" applyFont="1" applyFill="1" applyBorder="1" applyAlignment="1">
      <alignment vertical="top" wrapText="1"/>
    </xf>
    <xf numFmtId="0" fontId="9" fillId="0" borderId="0" xfId="0" applyFont="1" applyAlignment="1">
      <alignment horizontal="center"/>
    </xf>
    <xf numFmtId="9" fontId="10" fillId="0" borderId="0" xfId="0" applyNumberFormat="1" applyFont="1" applyAlignment="1">
      <alignment horizontal="center"/>
    </xf>
    <xf numFmtId="0" fontId="9" fillId="0" borderId="0" xfId="0" applyFont="1"/>
    <xf numFmtId="0" fontId="10" fillId="0" borderId="0" xfId="0" applyFont="1"/>
    <xf numFmtId="9" fontId="9" fillId="0" borderId="28" xfId="1" applyFont="1" applyBorder="1" applyAlignment="1">
      <alignment vertical="top" wrapText="1"/>
    </xf>
    <xf numFmtId="0" fontId="8" fillId="2" borderId="12" xfId="0" applyFont="1" applyFill="1" applyBorder="1" applyAlignment="1">
      <alignment horizontal="center" vertical="center" wrapText="1"/>
    </xf>
    <xf numFmtId="0" fontId="8" fillId="2" borderId="12" xfId="0" applyFont="1" applyFill="1" applyBorder="1" applyAlignment="1">
      <alignment vertical="center" wrapText="1"/>
    </xf>
    <xf numFmtId="0" fontId="8" fillId="2" borderId="15" xfId="0" applyFont="1" applyFill="1" applyBorder="1" applyAlignment="1">
      <alignment horizontal="center" vertical="center"/>
    </xf>
    <xf numFmtId="0" fontId="0" fillId="0" borderId="0" xfId="0" applyAlignment="1">
      <alignment wrapText="1"/>
    </xf>
    <xf numFmtId="0" fontId="0" fillId="0" borderId="0" xfId="0" applyAlignment="1">
      <alignment vertical="top" wrapText="1"/>
    </xf>
    <xf numFmtId="0" fontId="5" fillId="0" borderId="4" xfId="0" applyFont="1" applyBorder="1" applyAlignment="1">
      <alignment horizontal="center" vertical="center" wrapText="1"/>
    </xf>
    <xf numFmtId="0" fontId="2" fillId="0" borderId="0" xfId="0" applyFont="1"/>
    <xf numFmtId="0" fontId="14" fillId="2" borderId="15" xfId="0" applyFont="1" applyFill="1" applyBorder="1" applyAlignment="1">
      <alignment horizontal="center" vertical="center"/>
    </xf>
    <xf numFmtId="0" fontId="11" fillId="0" borderId="3"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0" xfId="0" applyFont="1" applyAlignment="1">
      <alignment horizontal="center" vertical="center" wrapText="1"/>
    </xf>
    <xf numFmtId="0" fontId="2" fillId="0" borderId="0" xfId="0" applyFont="1" applyAlignment="1">
      <alignment wrapText="1"/>
    </xf>
    <xf numFmtId="0" fontId="0" fillId="0" borderId="0" xfId="0" applyFont="1"/>
    <xf numFmtId="0" fontId="12" fillId="0" borderId="0" xfId="0" applyFont="1"/>
    <xf numFmtId="0" fontId="4"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3" fillId="2" borderId="0" xfId="0" applyFont="1" applyFill="1" applyBorder="1" applyAlignment="1">
      <alignment vertical="top" wrapText="1"/>
    </xf>
    <xf numFmtId="0" fontId="11" fillId="0" borderId="0" xfId="0" applyFont="1" applyBorder="1" applyAlignment="1">
      <alignment horizontal="center" vertical="center" wrapText="1"/>
    </xf>
    <xf numFmtId="0" fontId="0" fillId="0" borderId="0" xfId="0" applyFill="1" applyBorder="1"/>
    <xf numFmtId="0" fontId="5" fillId="0" borderId="0" xfId="0" applyFont="1" applyFill="1" applyBorder="1" applyAlignment="1">
      <alignment vertical="center" wrapText="1"/>
    </xf>
    <xf numFmtId="0" fontId="5" fillId="0" borderId="9" xfId="0" applyFont="1" applyFill="1" applyBorder="1" applyAlignment="1">
      <alignment vertical="center" wrapText="1"/>
    </xf>
    <xf numFmtId="0" fontId="11" fillId="0" borderId="9"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5" fillId="0" borderId="8" xfId="0" applyFont="1" applyFill="1" applyBorder="1" applyAlignment="1">
      <alignment horizontal="center" vertical="center"/>
    </xf>
    <xf numFmtId="0" fontId="5" fillId="0" borderId="10"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5" fillId="0" borderId="6" xfId="0" applyFont="1" applyFill="1" applyBorder="1" applyAlignment="1">
      <alignment vertical="center" wrapText="1"/>
    </xf>
    <xf numFmtId="0" fontId="11" fillId="0" borderId="35" xfId="0" applyFont="1" applyFill="1" applyBorder="1" applyAlignment="1">
      <alignment horizontal="center" vertical="center" wrapText="1"/>
    </xf>
    <xf numFmtId="0" fontId="15" fillId="0" borderId="4" xfId="0" applyFont="1" applyFill="1" applyBorder="1" applyAlignment="1">
      <alignment horizontal="center" vertical="center"/>
    </xf>
    <xf numFmtId="0" fontId="6" fillId="0" borderId="36" xfId="0" applyFont="1" applyFill="1" applyBorder="1" applyAlignment="1">
      <alignment vertical="center" wrapText="1"/>
    </xf>
    <xf numFmtId="0" fontId="11" fillId="0" borderId="8" xfId="0" quotePrefix="1" applyFont="1" applyFill="1" applyBorder="1" applyAlignment="1">
      <alignment horizontal="center" vertical="center" wrapText="1"/>
    </xf>
    <xf numFmtId="0" fontId="6" fillId="0" borderId="37" xfId="0" applyFont="1" applyFill="1" applyBorder="1" applyAlignment="1">
      <alignment vertical="center" wrapText="1"/>
    </xf>
    <xf numFmtId="0" fontId="7" fillId="0" borderId="0" xfId="0" applyFont="1" applyFill="1" applyBorder="1" applyAlignment="1">
      <alignment horizontal="left" vertical="center" wrapText="1" indent="6"/>
    </xf>
    <xf numFmtId="0" fontId="2" fillId="0" borderId="0" xfId="0" applyFont="1" applyFill="1" applyBorder="1" applyAlignment="1">
      <alignment horizontal="left" vertical="center" wrapText="1" indent="6"/>
    </xf>
    <xf numFmtId="0" fontId="1" fillId="0" borderId="0" xfId="0" applyFont="1" applyFill="1" applyBorder="1" applyAlignment="1">
      <alignment horizontal="left" vertical="center" wrapText="1" indent="1"/>
    </xf>
    <xf numFmtId="0" fontId="1" fillId="0" borderId="0" xfId="0" applyFont="1" applyFill="1" applyBorder="1" applyAlignment="1">
      <alignment vertical="center" wrapText="1"/>
    </xf>
    <xf numFmtId="0" fontId="0" fillId="0" borderId="0" xfId="0" applyAlignment="1">
      <alignment horizontal="center"/>
    </xf>
    <xf numFmtId="0" fontId="0" fillId="0" borderId="0" xfId="0" applyBorder="1"/>
    <xf numFmtId="0" fontId="3" fillId="2" borderId="39" xfId="0" applyFont="1" applyFill="1" applyBorder="1" applyAlignment="1">
      <alignment horizontal="center" vertical="top" wrapText="1"/>
    </xf>
    <xf numFmtId="0" fontId="3" fillId="2" borderId="40" xfId="0" applyFont="1" applyFill="1" applyBorder="1" applyAlignment="1">
      <alignment horizontal="center" vertical="top" wrapText="1"/>
    </xf>
    <xf numFmtId="0" fontId="4" fillId="0" borderId="0"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2" fillId="0" borderId="0" xfId="0" applyFont="1" applyAlignment="1">
      <alignment horizontal="center"/>
    </xf>
    <xf numFmtId="0" fontId="4" fillId="0" borderId="4"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5" fillId="0" borderId="3" xfId="0" applyFont="1" applyFill="1" applyBorder="1" applyAlignment="1">
      <alignment vertical="center" wrapText="1"/>
    </xf>
    <xf numFmtId="0" fontId="5" fillId="0" borderId="4"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11" fillId="0" borderId="45" xfId="0" applyFont="1" applyFill="1" applyBorder="1" applyAlignment="1">
      <alignment horizontal="center" vertical="center" wrapText="1"/>
    </xf>
    <xf numFmtId="0" fontId="11" fillId="0" borderId="47" xfId="0" applyFont="1" applyFill="1" applyBorder="1" applyAlignment="1">
      <alignment horizontal="center" vertical="center" wrapText="1"/>
    </xf>
    <xf numFmtId="0" fontId="11" fillId="0" borderId="47" xfId="0" quotePrefix="1" applyFont="1" applyFill="1" applyBorder="1" applyAlignment="1">
      <alignment horizontal="center" vertical="center" wrapText="1"/>
    </xf>
    <xf numFmtId="0" fontId="11" fillId="0" borderId="50" xfId="0" quotePrefix="1" applyFont="1" applyFill="1" applyBorder="1" applyAlignment="1">
      <alignment horizontal="center" vertical="center" wrapText="1"/>
    </xf>
    <xf numFmtId="0" fontId="0" fillId="0" borderId="9" xfId="0" applyBorder="1"/>
    <xf numFmtId="0" fontId="0" fillId="0" borderId="3" xfId="0" applyBorder="1"/>
    <xf numFmtId="0" fontId="17" fillId="3" borderId="38" xfId="0" applyFont="1" applyFill="1" applyBorder="1" applyAlignment="1">
      <alignment horizontal="center" vertical="center" wrapText="1"/>
    </xf>
    <xf numFmtId="0" fontId="17" fillId="3" borderId="39"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7" fillId="0" borderId="38"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18" fillId="0" borderId="10" xfId="0" applyFont="1" applyFill="1" applyBorder="1" applyAlignment="1">
      <alignment horizontal="center" vertical="center"/>
    </xf>
    <xf numFmtId="0" fontId="18" fillId="0" borderId="9" xfId="0" applyFont="1" applyFill="1" applyBorder="1" applyAlignment="1">
      <alignment horizontal="center" vertical="center"/>
    </xf>
    <xf numFmtId="0" fontId="18" fillId="0" borderId="0" xfId="0" applyFont="1" applyBorder="1" applyAlignment="1">
      <alignment horizontal="center" vertical="center"/>
    </xf>
    <xf numFmtId="0" fontId="18" fillId="0" borderId="3" xfId="0" applyFont="1" applyBorder="1" applyAlignment="1">
      <alignment horizontal="center" vertical="center"/>
    </xf>
    <xf numFmtId="0" fontId="18" fillId="0" borderId="8" xfId="0" applyFont="1" applyBorder="1" applyAlignment="1">
      <alignment horizontal="center" vertical="center"/>
    </xf>
    <xf numFmtId="0" fontId="18" fillId="0" borderId="4" xfId="0" applyFont="1" applyFill="1" applyBorder="1" applyAlignment="1">
      <alignment horizontal="center" vertical="center"/>
    </xf>
    <xf numFmtId="0" fontId="18" fillId="4" borderId="8"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3" xfId="0" applyFont="1" applyFill="1" applyBorder="1" applyAlignment="1">
      <alignment horizontal="center" vertical="center"/>
    </xf>
    <xf numFmtId="0" fontId="19" fillId="0" borderId="0" xfId="0" applyFont="1"/>
    <xf numFmtId="0" fontId="20" fillId="0" borderId="0" xfId="0" applyFont="1"/>
    <xf numFmtId="0" fontId="18" fillId="0" borderId="5" xfId="0" applyFont="1" applyFill="1" applyBorder="1" applyAlignment="1">
      <alignment horizontal="center" vertical="center"/>
    </xf>
    <xf numFmtId="0" fontId="3" fillId="2" borderId="39" xfId="0" applyFont="1" applyFill="1" applyBorder="1" applyAlignment="1">
      <alignment horizontal="center" vertical="top" wrapText="1"/>
    </xf>
    <xf numFmtId="0" fontId="17" fillId="3" borderId="39" xfId="0" applyFont="1" applyFill="1" applyBorder="1" applyAlignment="1">
      <alignment horizontal="center" vertical="center" wrapText="1"/>
    </xf>
    <xf numFmtId="0" fontId="19" fillId="0" borderId="0" xfId="0" applyFont="1" applyAlignment="1">
      <alignment horizontal="center" vertical="center"/>
    </xf>
    <xf numFmtId="0" fontId="0" fillId="0" borderId="0" xfId="0" applyFont="1" applyAlignment="1">
      <alignment horizontal="center" vertical="center"/>
    </xf>
    <xf numFmtId="0" fontId="20" fillId="0" borderId="0" xfId="0" applyFont="1" applyAlignment="1">
      <alignment horizontal="center" vertical="center"/>
    </xf>
    <xf numFmtId="0" fontId="3" fillId="2" borderId="3"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2" borderId="40" xfId="0" applyFont="1" applyFill="1" applyBorder="1" applyAlignment="1">
      <alignment horizontal="center" vertical="center" wrapText="1"/>
    </xf>
    <xf numFmtId="0" fontId="0" fillId="0" borderId="2" xfId="0" applyFill="1" applyBorder="1" applyAlignment="1">
      <alignment horizontal="center" vertical="center"/>
    </xf>
    <xf numFmtId="0" fontId="0" fillId="0" borderId="0" xfId="0" applyFill="1" applyBorder="1" applyAlignment="1">
      <alignment horizontal="center" vertical="center"/>
    </xf>
    <xf numFmtId="0" fontId="0" fillId="0" borderId="0" xfId="0" applyAlignment="1">
      <alignment horizontal="center" vertical="center"/>
    </xf>
    <xf numFmtId="0" fontId="2" fillId="0" borderId="0" xfId="0" applyFont="1" applyBorder="1" applyAlignment="1">
      <alignment horizontal="center" vertical="center" wrapText="1"/>
    </xf>
    <xf numFmtId="0" fontId="4" fillId="0" borderId="7" xfId="0" applyFont="1" applyFill="1" applyBorder="1" applyAlignment="1">
      <alignment horizontal="center" vertical="top" wrapText="1"/>
    </xf>
    <xf numFmtId="0" fontId="17" fillId="3" borderId="38" xfId="0" applyFont="1" applyFill="1" applyBorder="1" applyAlignment="1">
      <alignment horizontal="center" vertical="top" wrapText="1"/>
    </xf>
    <xf numFmtId="0" fontId="17" fillId="3" borderId="39" xfId="0" applyFont="1" applyFill="1" applyBorder="1" applyAlignment="1">
      <alignment horizontal="center" vertical="top" wrapText="1"/>
    </xf>
    <xf numFmtId="0" fontId="17" fillId="0" borderId="7" xfId="0" applyFont="1" applyFill="1" applyBorder="1" applyAlignment="1">
      <alignment horizontal="center" vertical="top" wrapText="1"/>
    </xf>
    <xf numFmtId="0" fontId="6" fillId="3" borderId="0" xfId="0" applyFont="1" applyFill="1" applyBorder="1" applyAlignment="1">
      <alignment horizontal="center" vertical="top" wrapText="1"/>
    </xf>
    <xf numFmtId="0" fontId="0" fillId="0" borderId="0" xfId="0" applyAlignment="1">
      <alignment horizontal="center" vertical="top"/>
    </xf>
    <xf numFmtId="9" fontId="9" fillId="0" borderId="18" xfId="0" applyNumberFormat="1" applyFont="1" applyFill="1" applyBorder="1" applyAlignment="1">
      <alignment vertical="top" wrapText="1"/>
    </xf>
    <xf numFmtId="9" fontId="9" fillId="0" borderId="23" xfId="0" applyNumberFormat="1" applyFont="1" applyFill="1" applyBorder="1" applyAlignment="1">
      <alignment vertical="top" wrapText="1"/>
    </xf>
    <xf numFmtId="0" fontId="11" fillId="5" borderId="3" xfId="0" applyFont="1" applyFill="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11" fillId="0" borderId="34" xfId="0" applyFont="1" applyFill="1" applyBorder="1" applyAlignment="1" applyProtection="1">
      <alignment horizontal="center" vertical="center" wrapText="1"/>
      <protection locked="0"/>
    </xf>
    <xf numFmtId="0" fontId="11" fillId="5" borderId="51" xfId="0" applyFont="1" applyFill="1" applyBorder="1" applyAlignment="1" applyProtection="1">
      <alignment horizontal="center" vertical="center" wrapText="1"/>
      <protection locked="0"/>
    </xf>
    <xf numFmtId="0" fontId="11" fillId="5" borderId="8" xfId="0" applyFont="1" applyFill="1" applyBorder="1" applyAlignment="1" applyProtection="1">
      <alignment horizontal="center" vertical="center" wrapText="1"/>
      <protection locked="0"/>
    </xf>
    <xf numFmtId="0" fontId="11" fillId="0" borderId="9" xfId="0" applyFont="1" applyFill="1" applyBorder="1" applyAlignment="1" applyProtection="1">
      <alignment horizontal="center" vertical="center" wrapText="1"/>
      <protection locked="0"/>
    </xf>
    <xf numFmtId="0" fontId="11" fillId="5" borderId="0" xfId="0" applyFont="1" applyFill="1" applyBorder="1" applyAlignment="1" applyProtection="1">
      <alignment horizontal="center" vertical="center" wrapText="1"/>
      <protection locked="0"/>
    </xf>
    <xf numFmtId="0" fontId="11" fillId="0" borderId="8" xfId="0" applyFont="1" applyBorder="1" applyAlignment="1" applyProtection="1">
      <alignment horizontal="center" vertical="center" wrapText="1"/>
      <protection locked="0"/>
    </xf>
    <xf numFmtId="0" fontId="11" fillId="0" borderId="35" xfId="0" applyFont="1" applyFill="1" applyBorder="1" applyAlignment="1" applyProtection="1">
      <alignment horizontal="center" vertical="center" wrapText="1"/>
      <protection locked="0"/>
    </xf>
    <xf numFmtId="0" fontId="0" fillId="0" borderId="0" xfId="0" applyAlignment="1">
      <alignment horizontal="center"/>
    </xf>
    <xf numFmtId="0" fontId="8" fillId="2" borderId="13" xfId="0" applyFont="1" applyFill="1" applyBorder="1" applyAlignment="1">
      <alignment horizontal="center" vertical="top" wrapText="1"/>
    </xf>
    <xf numFmtId="0" fontId="8" fillId="2" borderId="33" xfId="0" applyFont="1" applyFill="1" applyBorder="1" applyAlignment="1">
      <alignment horizontal="center" vertical="top" wrapText="1"/>
    </xf>
    <xf numFmtId="0" fontId="8" fillId="2" borderId="14" xfId="0" applyFont="1" applyFill="1" applyBorder="1" applyAlignment="1">
      <alignment horizontal="center" vertical="top" wrapText="1"/>
    </xf>
    <xf numFmtId="0" fontId="9" fillId="0" borderId="15" xfId="0" applyFont="1" applyBorder="1" applyAlignment="1">
      <alignment horizontal="right" vertical="center"/>
    </xf>
    <xf numFmtId="0" fontId="9" fillId="0" borderId="21" xfId="0" applyFont="1" applyBorder="1" applyAlignment="1">
      <alignment horizontal="right" vertical="center"/>
    </xf>
    <xf numFmtId="0" fontId="9" fillId="0" borderId="15" xfId="0" applyFont="1" applyBorder="1" applyAlignment="1">
      <alignment horizontal="center" vertical="center"/>
    </xf>
    <xf numFmtId="0" fontId="9" fillId="0" borderId="21" xfId="0" applyFont="1" applyBorder="1" applyAlignment="1">
      <alignment horizontal="center" vertical="center"/>
    </xf>
    <xf numFmtId="0" fontId="5" fillId="0" borderId="3" xfId="0" applyFont="1" applyBorder="1" applyAlignment="1">
      <alignment vertical="center" wrapText="1"/>
    </xf>
    <xf numFmtId="0" fontId="5" fillId="0" borderId="8" xfId="0" applyFont="1" applyBorder="1" applyAlignment="1">
      <alignment vertical="center" wrapText="1"/>
    </xf>
    <xf numFmtId="0" fontId="3" fillId="2" borderId="39" xfId="0" applyFont="1" applyFill="1" applyBorder="1" applyAlignment="1">
      <alignment horizontal="center" vertical="center" wrapText="1"/>
    </xf>
    <xf numFmtId="0" fontId="3" fillId="2" borderId="40"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5" fillId="0" borderId="48" xfId="0" applyFont="1" applyFill="1" applyBorder="1" applyAlignment="1">
      <alignment vertical="center" wrapText="1"/>
    </xf>
    <xf numFmtId="0" fontId="5" fillId="0" borderId="49" xfId="0" applyFont="1" applyFill="1" applyBorder="1" applyAlignment="1">
      <alignment vertical="center" wrapText="1"/>
    </xf>
    <xf numFmtId="0" fontId="17" fillId="3" borderId="39" xfId="0" applyFont="1" applyFill="1" applyBorder="1" applyAlignment="1">
      <alignment horizontal="center" vertical="center" wrapText="1"/>
    </xf>
    <xf numFmtId="0" fontId="17" fillId="3" borderId="42" xfId="0" applyFont="1" applyFill="1" applyBorder="1" applyAlignment="1">
      <alignment horizontal="center" vertical="center" wrapText="1"/>
    </xf>
    <xf numFmtId="0" fontId="17" fillId="3" borderId="40" xfId="0" applyFont="1" applyFill="1" applyBorder="1" applyAlignment="1">
      <alignment horizontal="center" vertical="center" wrapText="1"/>
    </xf>
    <xf numFmtId="0" fontId="17" fillId="3" borderId="39" xfId="0" applyFont="1" applyFill="1" applyBorder="1" applyAlignment="1">
      <alignment horizontal="center" vertical="top" wrapText="1"/>
    </xf>
    <xf numFmtId="0" fontId="17" fillId="3" borderId="42" xfId="0" applyFont="1" applyFill="1" applyBorder="1" applyAlignment="1">
      <alignment horizontal="center" vertical="top" wrapText="1"/>
    </xf>
    <xf numFmtId="0" fontId="17" fillId="3" borderId="40" xfId="0" applyFont="1" applyFill="1" applyBorder="1" applyAlignment="1">
      <alignment horizontal="center" vertical="top" wrapText="1"/>
    </xf>
    <xf numFmtId="0" fontId="6" fillId="0" borderId="43" xfId="0" applyFont="1" applyFill="1" applyBorder="1" applyAlignment="1">
      <alignment vertical="center" wrapText="1"/>
    </xf>
    <xf numFmtId="0" fontId="6" fillId="0" borderId="44" xfId="0" applyFont="1" applyFill="1" applyBorder="1" applyAlignment="1">
      <alignment vertical="center" wrapText="1"/>
    </xf>
    <xf numFmtId="0" fontId="5" fillId="0" borderId="46" xfId="0" applyFont="1" applyFill="1" applyBorder="1" applyAlignment="1">
      <alignment vertical="center" wrapText="1"/>
    </xf>
    <xf numFmtId="0" fontId="5" fillId="0" borderId="41" xfId="0" applyFont="1" applyFill="1" applyBorder="1" applyAlignment="1">
      <alignment vertical="center" wrapText="1"/>
    </xf>
    <xf numFmtId="0" fontId="17" fillId="0" borderId="39" xfId="0" applyFont="1" applyFill="1" applyBorder="1" applyAlignment="1">
      <alignment horizontal="center" vertical="center" wrapText="1"/>
    </xf>
    <xf numFmtId="0" fontId="17" fillId="0" borderId="42" xfId="0" applyFont="1" applyFill="1" applyBorder="1" applyAlignment="1">
      <alignment horizontal="center" vertical="center" wrapText="1"/>
    </xf>
    <xf numFmtId="0" fontId="17" fillId="0" borderId="40" xfId="0" applyFont="1" applyFill="1" applyBorder="1" applyAlignment="1">
      <alignment horizontal="center" vertical="center" wrapText="1"/>
    </xf>
    <xf numFmtId="0" fontId="17" fillId="0" borderId="39" xfId="0" applyFont="1" applyFill="1" applyBorder="1" applyAlignment="1">
      <alignment horizontal="center" vertical="top" wrapText="1"/>
    </xf>
    <xf numFmtId="0" fontId="17" fillId="0" borderId="42" xfId="0" applyFont="1" applyFill="1" applyBorder="1" applyAlignment="1">
      <alignment horizontal="center" vertical="top" wrapText="1"/>
    </xf>
    <xf numFmtId="0" fontId="17" fillId="0" borderId="40" xfId="0" applyFont="1" applyFill="1" applyBorder="1" applyAlignment="1">
      <alignment horizontal="center" vertical="top" wrapText="1"/>
    </xf>
    <xf numFmtId="0" fontId="5" fillId="0" borderId="0" xfId="0" applyFont="1" applyBorder="1" applyAlignment="1">
      <alignment vertical="center" wrapText="1"/>
    </xf>
    <xf numFmtId="0" fontId="5" fillId="0" borderId="8" xfId="0" applyFont="1" applyFill="1" applyBorder="1" applyAlignment="1">
      <alignment vertical="center" wrapText="1"/>
    </xf>
    <xf numFmtId="0" fontId="5" fillId="0" borderId="8" xfId="0" applyFont="1" applyBorder="1" applyAlignment="1">
      <alignment horizontal="left" vertical="center" wrapText="1"/>
    </xf>
    <xf numFmtId="0" fontId="5" fillId="0" borderId="6" xfId="0" applyFont="1" applyBorder="1" applyAlignment="1">
      <alignment horizontal="left" vertical="center" wrapText="1"/>
    </xf>
    <xf numFmtId="0" fontId="3" fillId="2" borderId="3" xfId="0" applyFont="1" applyFill="1" applyBorder="1" applyAlignment="1">
      <alignment horizontal="left" vertical="top" wrapText="1"/>
    </xf>
    <xf numFmtId="0" fontId="3" fillId="2" borderId="0" xfId="0" applyFont="1" applyFill="1" applyBorder="1" applyAlignment="1">
      <alignment horizontal="left" vertical="top" wrapText="1"/>
    </xf>
    <xf numFmtId="0" fontId="16" fillId="2" borderId="3" xfId="0" applyFont="1" applyFill="1" applyBorder="1" applyAlignment="1">
      <alignment horizontal="left" vertical="top" wrapText="1"/>
    </xf>
    <xf numFmtId="0" fontId="16" fillId="2" borderId="0" xfId="0" applyFont="1" applyFill="1" applyBorder="1" applyAlignment="1">
      <alignment horizontal="left" vertical="top" wrapText="1"/>
    </xf>
    <xf numFmtId="0" fontId="13" fillId="2" borderId="4" xfId="0" applyFont="1" applyFill="1" applyBorder="1" applyAlignment="1">
      <alignment horizontal="left" vertical="top" wrapText="1"/>
    </xf>
    <xf numFmtId="0" fontId="13" fillId="2" borderId="5" xfId="0" applyFont="1" applyFill="1" applyBorder="1" applyAlignment="1">
      <alignment horizontal="left" vertical="top" wrapText="1"/>
    </xf>
    <xf numFmtId="0" fontId="3" fillId="2" borderId="39" xfId="0" applyFont="1" applyFill="1" applyBorder="1" applyAlignment="1">
      <alignment horizontal="center" vertical="top" wrapText="1"/>
    </xf>
    <xf numFmtId="0" fontId="3" fillId="2" borderId="40" xfId="0" applyFont="1" applyFill="1" applyBorder="1" applyAlignment="1">
      <alignment horizontal="center" vertical="top" wrapText="1"/>
    </xf>
    <xf numFmtId="0" fontId="16" fillId="2" borderId="9" xfId="0" applyFont="1" applyFill="1" applyBorder="1" applyAlignment="1">
      <alignment horizontal="left" vertical="top" wrapText="1"/>
    </xf>
    <xf numFmtId="0" fontId="13" fillId="2" borderId="11" xfId="0" applyFont="1" applyFill="1" applyBorder="1" applyAlignment="1">
      <alignment horizontal="left" vertical="top" wrapText="1"/>
    </xf>
    <xf numFmtId="0" fontId="3" fillId="2" borderId="9" xfId="0" applyFont="1" applyFill="1" applyBorder="1" applyAlignment="1">
      <alignment horizontal="left" vertical="top" wrapText="1"/>
    </xf>
    <xf numFmtId="0" fontId="5" fillId="0" borderId="3" xfId="0" applyFont="1" applyBorder="1" applyAlignment="1">
      <alignment horizontal="left" vertical="center" wrapText="1"/>
    </xf>
  </cellXfs>
  <cellStyles count="2">
    <cellStyle name="Procent" xfId="1" builtinId="5"/>
    <cellStyle name="Standaard" xfId="0" builtinId="0"/>
  </cellStyles>
  <dxfs count="0"/>
  <tableStyles count="0" defaultTableStyle="TableStyleMedium2" defaultPivotStyle="PivotStyleLight16"/>
  <colors>
    <mruColors>
      <color rgb="FF4BACC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23814</xdr:colOff>
      <xdr:row>0</xdr:row>
      <xdr:rowOff>0</xdr:rowOff>
    </xdr:from>
    <xdr:to>
      <xdr:col>21</xdr:col>
      <xdr:colOff>47625</xdr:colOff>
      <xdr:row>33</xdr:row>
      <xdr:rowOff>35719</xdr:rowOff>
    </xdr:to>
    <xdr:pic>
      <xdr:nvPicPr>
        <xdr:cNvPr id="2" name="Afbeelding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01127" y="0"/>
          <a:ext cx="5548311" cy="4750594"/>
        </a:xfrm>
        <a:prstGeom prst="rect">
          <a:avLst/>
        </a:prstGeom>
        <a:noFill/>
      </xdr:spPr>
    </xdr:pic>
    <xdr:clientData/>
  </xdr:twoCellAnchor>
  <xdr:twoCellAnchor>
    <xdr:from>
      <xdr:col>0</xdr:col>
      <xdr:colOff>2</xdr:colOff>
      <xdr:row>0</xdr:row>
      <xdr:rowOff>0</xdr:rowOff>
    </xdr:from>
    <xdr:to>
      <xdr:col>12</xdr:col>
      <xdr:colOff>95250</xdr:colOff>
      <xdr:row>61</xdr:row>
      <xdr:rowOff>34192</xdr:rowOff>
    </xdr:to>
    <xdr:sp macro="" textlink="">
      <xdr:nvSpPr>
        <xdr:cNvPr id="3" name="Tekstvak 2"/>
        <xdr:cNvSpPr txBox="1"/>
      </xdr:nvSpPr>
      <xdr:spPr>
        <a:xfrm>
          <a:off x="2" y="0"/>
          <a:ext cx="7422171" cy="89681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1. Toelichting conformiteitenlijst </a:t>
          </a:r>
        </a:p>
        <a:p>
          <a:endParaRPr lang="nl-NL" sz="1100"/>
        </a:p>
        <a:p>
          <a:r>
            <a:rPr lang="nl-NL" sz="1100" b="1"/>
            <a:t>1.1. Conformiteitenlijst bij de Raamovereenkomst</a:t>
          </a:r>
        </a:p>
        <a:p>
          <a:r>
            <a:rPr lang="nl-NL" sz="1100"/>
            <a:t>Bijlage 04, dit document, is de conformiteitenlijst. De conformiteitenlijst is het gunningscriterium kwaliteit en bestaat uit alle wensen op ROK-niveau. Voor iedere wens kan Inschrijver punten behalen voor het gunningscriterium kwaliteit. Bij het indienen van de offerte voor de Raamovereenkomst moet Inschrijver in deze conformiteitenlijst aangeven of Inschrijver zich conformeert aan de wens. </a:t>
          </a:r>
        </a:p>
        <a:p>
          <a:endParaRPr lang="nl-NL" sz="1100"/>
        </a:p>
        <a:p>
          <a:r>
            <a:rPr lang="nl-NL" sz="1100"/>
            <a:t>Bij het toekennen van punten op wensen aan Inschrijver wordt gebruik gemaakt van beoordelingsmethode A en beoordelingsmethode B. Bij iedere wens is van tevoren vastgelegd welke methodiek (A of B) wordt gebruikt.</a:t>
          </a:r>
        </a:p>
        <a:p>
          <a:endParaRPr lang="nl-NL" sz="1100"/>
        </a:p>
        <a:p>
          <a:r>
            <a:rPr lang="nl-NL" sz="1100"/>
            <a:t>Naast de wensen zijn er enkele “Vragen” geformuleerd in Bijlage 02 Specificatie van de Prestatie. De Vragen zijn onderdeel van de Inschrijving, maar worden niet beoordeeld en bevatten geen instructie.</a:t>
          </a:r>
        </a:p>
        <a:p>
          <a:endParaRPr lang="nl-NL" sz="1100"/>
        </a:p>
        <a:p>
          <a:r>
            <a:rPr lang="nl-NL" sz="1100" b="1"/>
            <a:t>1.2. Conformiteitenlijst bij de Nadere overeenkomst</a:t>
          </a: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dk1"/>
              </a:solidFill>
              <a:effectLst/>
              <a:latin typeface="+mn-lt"/>
              <a:ea typeface="+mn-ea"/>
              <a:cs typeface="+mn-cs"/>
            </a:rPr>
            <a:t>In Bijlage 11 - Gunningsprocedure NOK van de aanbesteding CDR2023|VMDL is geformuleerd, hoe een Nadere</a:t>
          </a:r>
          <a:r>
            <a:rPr lang="nl-NL" sz="1100" baseline="0">
              <a:solidFill>
                <a:schemeClr val="dk1"/>
              </a:solidFill>
              <a:effectLst/>
              <a:latin typeface="+mn-lt"/>
              <a:ea typeface="+mn-ea"/>
              <a:cs typeface="+mn-cs"/>
            </a:rPr>
            <a:t> overeenkomst wordt gegund  </a:t>
          </a:r>
          <a:r>
            <a:rPr lang="nl-NL" sz="1100">
              <a:solidFill>
                <a:schemeClr val="dk1"/>
              </a:solidFill>
              <a:effectLst/>
              <a:latin typeface="+mn-lt"/>
              <a:ea typeface="+mn-ea"/>
              <a:cs typeface="+mn-cs"/>
            </a:rPr>
            <a:t>op basis van de Conformiteitenlijst (gunningscriterium 'Kwaliteit') en 'Prijs'.</a:t>
          </a:r>
          <a:endParaRPr lang="nl-NL">
            <a:effectLst/>
          </a:endParaRPr>
        </a:p>
        <a:p>
          <a:endParaRPr lang="nl-NL" sz="1100"/>
        </a:p>
        <a:p>
          <a:r>
            <a:rPr lang="nl-NL" sz="1100">
              <a:solidFill>
                <a:schemeClr val="dk1"/>
              </a:solidFill>
              <a:effectLst/>
              <a:latin typeface="+mn-lt"/>
              <a:ea typeface="+mn-ea"/>
              <a:cs typeface="+mn-cs"/>
            </a:rPr>
            <a:t>Voor het gunningscriterium ‘Kwaliteit’ is de Conformiteitenlijst (Bijlage 04 – Conformiteitenlijst) leidend.</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Bij elke nadere oproep tot mededinging levert Inschrijver deze ingevuld aan.</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Het aantal punten dat Inschrijver op ‘Kwaliteit’ in een nadere oproep tot mededinging kan behalen, bestaat uit 2 onderdelen:</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Basis, en</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Additioneel. In Bijlage</a:t>
          </a:r>
          <a:r>
            <a:rPr lang="nl-NL" sz="1100" baseline="0">
              <a:solidFill>
                <a:schemeClr val="dk1"/>
              </a:solidFill>
              <a:effectLst/>
              <a:latin typeface="+mn-lt"/>
              <a:ea typeface="+mn-ea"/>
              <a:cs typeface="+mn-cs"/>
            </a:rPr>
            <a:t> 11 is de werking van de Conformiteitenlijst uiteengezet. </a:t>
          </a:r>
          <a:endParaRPr lang="nl-NL" sz="1100">
            <a:solidFill>
              <a:schemeClr val="dk1"/>
            </a:solidFill>
            <a:effectLst/>
            <a:latin typeface="+mn-lt"/>
            <a:ea typeface="+mn-ea"/>
            <a:cs typeface="+mn-cs"/>
          </a:endParaRPr>
        </a:p>
        <a:p>
          <a:endParaRPr lang="nl-NL" sz="1100" b="1" i="1">
            <a:solidFill>
              <a:schemeClr val="dk1"/>
            </a:solidFill>
            <a:effectLst/>
            <a:latin typeface="+mn-lt"/>
            <a:ea typeface="+mn-ea"/>
            <a:cs typeface="+mn-cs"/>
          </a:endParaRPr>
        </a:p>
        <a:p>
          <a:r>
            <a:rPr lang="nl-NL" sz="1100" b="1" i="0">
              <a:solidFill>
                <a:schemeClr val="dk1"/>
              </a:solidFill>
              <a:effectLst/>
              <a:latin typeface="+mn-lt"/>
              <a:ea typeface="+mn-ea"/>
              <a:cs typeface="+mn-cs"/>
            </a:rPr>
            <a:t>1.3</a:t>
          </a:r>
          <a:r>
            <a:rPr lang="nl-NL" sz="1100" b="1" i="1" baseline="0">
              <a:solidFill>
                <a:schemeClr val="dk1"/>
              </a:solidFill>
              <a:effectLst/>
              <a:latin typeface="+mn-lt"/>
              <a:ea typeface="+mn-ea"/>
              <a:cs typeface="+mn-cs"/>
            </a:rPr>
            <a:t> </a:t>
          </a:r>
          <a:r>
            <a:rPr lang="nl-NL" sz="1100" b="1" i="0">
              <a:solidFill>
                <a:schemeClr val="dk1"/>
              </a:solidFill>
              <a:effectLst/>
              <a:latin typeface="+mn-lt"/>
              <a:ea typeface="+mn-ea"/>
              <a:cs typeface="+mn-cs"/>
            </a:rPr>
            <a:t>Conformiteitenlijst beoordelen</a:t>
          </a:r>
        </a:p>
        <a:p>
          <a:r>
            <a:rPr lang="nl-NL" sz="1100">
              <a:solidFill>
                <a:schemeClr val="dk1"/>
              </a:solidFill>
              <a:effectLst/>
              <a:latin typeface="+mn-lt"/>
              <a:ea typeface="+mn-ea"/>
              <a:cs typeface="+mn-cs"/>
            </a:rPr>
            <a:t>Het BPKV-criterium kwaliteit bestaat uit wensen die tezamen voor 70% meewegen in de totale eindscore op het criterium kwaliteit. Een wens wordt beoordeeld conform methode A of conform methode B -</a:t>
          </a:r>
          <a:r>
            <a:rPr lang="nl-NL" sz="1100" baseline="0">
              <a:solidFill>
                <a:schemeClr val="dk1"/>
              </a:solidFill>
              <a:effectLst/>
              <a:latin typeface="+mn-lt"/>
              <a:ea typeface="+mn-ea"/>
              <a:cs typeface="+mn-cs"/>
            </a:rPr>
            <a:t> zie Beschrijvend Document voor toelichting methode A/B</a:t>
          </a:r>
          <a:r>
            <a:rPr lang="nl-NL" sz="1100">
              <a:solidFill>
                <a:schemeClr val="dk1"/>
              </a:solidFill>
              <a:effectLst/>
              <a:latin typeface="+mn-lt"/>
              <a:ea typeface="+mn-ea"/>
              <a:cs typeface="+mn-cs"/>
            </a:rPr>
            <a:t>. In deze Bijlage is van tevoren vastgelegd of de betreffende wens conform methode A of conform methode B wordt beoordeeld.   </a:t>
          </a:r>
        </a:p>
        <a:p>
          <a:endParaRPr lang="nl-NL" sz="1100">
            <a:solidFill>
              <a:schemeClr val="dk1"/>
            </a:solidFill>
            <a:effectLst/>
            <a:latin typeface="+mn-lt"/>
            <a:ea typeface="+mn-ea"/>
            <a:cs typeface="+mn-cs"/>
          </a:endParaRPr>
        </a:p>
        <a:p>
          <a:r>
            <a:rPr lang="nl-NL" sz="1100" b="1">
              <a:solidFill>
                <a:schemeClr val="dk1"/>
              </a:solidFill>
              <a:effectLst/>
              <a:latin typeface="+mn-lt"/>
              <a:ea typeface="+mn-ea"/>
              <a:cs typeface="+mn-cs"/>
            </a:rPr>
            <a:t>1.4 Vragen</a:t>
          </a:r>
        </a:p>
        <a:p>
          <a:r>
            <a:rPr lang="nl-NL" sz="1100">
              <a:solidFill>
                <a:schemeClr val="dk1"/>
              </a:solidFill>
              <a:effectLst/>
              <a:latin typeface="+mn-lt"/>
              <a:ea typeface="+mn-ea"/>
              <a:cs typeface="+mn-cs"/>
            </a:rPr>
            <a:t>In Bijlage 02  Specificatie van de Prestatie zijn twaalf (12) “Vragen” opgenomen. De vragen zijn individueel herkenbaar aan een codering met de hoofdletter V in combinatie met een oplopend volgnummer zoals [T-V 1]. </a:t>
          </a:r>
          <a:r>
            <a:rPr lang="nl-NL" sz="1100" u="sng">
              <a:solidFill>
                <a:schemeClr val="dk1"/>
              </a:solidFill>
              <a:effectLst/>
              <a:latin typeface="+mn-lt"/>
              <a:ea typeface="+mn-ea"/>
              <a:cs typeface="+mn-cs"/>
            </a:rPr>
            <a:t>Vragen zijn onderdeel van de Inschrijving, maar worden niet beoordeeld en bevatten geen instructie</a:t>
          </a:r>
          <a:r>
            <a:rPr lang="nl-NL" sz="1100">
              <a:solidFill>
                <a:schemeClr val="dk1"/>
              </a:solidFill>
              <a:effectLst/>
              <a:latin typeface="+mn-lt"/>
              <a:ea typeface="+mn-ea"/>
              <a:cs typeface="+mn-cs"/>
            </a:rPr>
            <a:t>. Inschrijver wordt verzocht om de beantwoording op de vragen in een</a:t>
          </a:r>
          <a:r>
            <a:rPr lang="nl-NL" sz="1100" baseline="0">
              <a:solidFill>
                <a:schemeClr val="dk1"/>
              </a:solidFill>
              <a:effectLst/>
              <a:latin typeface="+mn-lt"/>
              <a:ea typeface="+mn-ea"/>
              <a:cs typeface="+mn-cs"/>
            </a:rPr>
            <a:t> document op te leveren. Het tabblad 'Checklist vragen' omvat de vragen uit Bijlage 02.</a:t>
          </a:r>
          <a:endParaRPr lang="nl-NL"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6"/>
  <sheetViews>
    <sheetView zoomScaleNormal="100" workbookViewId="0">
      <selection sqref="A1:A1048576"/>
    </sheetView>
  </sheetViews>
  <sheetFormatPr defaultRowHeight="11.15" x14ac:dyDescent="0.25"/>
  <sheetData>
    <row r="1" spans="1:21" ht="11.25" customHeight="1" x14ac:dyDescent="0.25">
      <c r="A1" s="31"/>
      <c r="B1" s="31"/>
      <c r="C1" s="31"/>
      <c r="D1" s="31"/>
      <c r="E1" s="31"/>
      <c r="F1" s="31"/>
      <c r="G1" s="31"/>
      <c r="H1" s="31"/>
      <c r="I1" s="31"/>
      <c r="J1" s="31"/>
      <c r="K1" s="31"/>
      <c r="M1" s="138"/>
      <c r="N1" s="138"/>
      <c r="O1" s="138"/>
      <c r="P1" s="138"/>
      <c r="Q1" s="138"/>
      <c r="R1" s="138"/>
      <c r="S1" s="138"/>
      <c r="T1" s="138"/>
      <c r="U1" s="138"/>
    </row>
    <row r="2" spans="1:21" x14ac:dyDescent="0.25">
      <c r="A2" s="31"/>
      <c r="B2" s="31"/>
      <c r="C2" s="31"/>
      <c r="D2" s="31"/>
      <c r="E2" s="31"/>
      <c r="F2" s="31"/>
      <c r="G2" s="31"/>
      <c r="H2" s="31"/>
      <c r="I2" s="31"/>
      <c r="J2" s="31"/>
      <c r="K2" s="31"/>
      <c r="M2" s="138"/>
      <c r="N2" s="138"/>
      <c r="O2" s="138"/>
      <c r="P2" s="138"/>
      <c r="Q2" s="138"/>
      <c r="R2" s="138"/>
      <c r="S2" s="138"/>
      <c r="T2" s="138"/>
      <c r="U2" s="138"/>
    </row>
    <row r="3" spans="1:21" x14ac:dyDescent="0.25">
      <c r="A3" s="31"/>
      <c r="B3" s="31"/>
      <c r="C3" s="31"/>
      <c r="D3" s="31"/>
      <c r="E3" s="31"/>
      <c r="F3" s="31"/>
      <c r="G3" s="31"/>
      <c r="H3" s="31"/>
      <c r="I3" s="31"/>
      <c r="J3" s="31"/>
      <c r="K3" s="31"/>
      <c r="M3" s="138"/>
      <c r="N3" s="138"/>
      <c r="O3" s="138"/>
      <c r="P3" s="138"/>
      <c r="Q3" s="138"/>
      <c r="R3" s="138"/>
      <c r="S3" s="138"/>
      <c r="T3" s="138"/>
      <c r="U3" s="138"/>
    </row>
    <row r="4" spans="1:21" x14ac:dyDescent="0.25">
      <c r="A4" s="31"/>
      <c r="B4" s="31"/>
      <c r="C4" s="31"/>
      <c r="D4" s="31"/>
      <c r="E4" s="31"/>
      <c r="F4" s="31"/>
      <c r="G4" s="31"/>
      <c r="H4" s="31"/>
      <c r="I4" s="31"/>
      <c r="J4" s="31"/>
      <c r="K4" s="31"/>
      <c r="M4" s="138"/>
      <c r="N4" s="138"/>
      <c r="O4" s="138"/>
      <c r="P4" s="138"/>
      <c r="Q4" s="138"/>
      <c r="R4" s="138"/>
      <c r="S4" s="138"/>
      <c r="T4" s="138"/>
      <c r="U4" s="138"/>
    </row>
    <row r="5" spans="1:21" x14ac:dyDescent="0.25">
      <c r="A5" s="31"/>
      <c r="B5" s="31"/>
      <c r="C5" s="31"/>
      <c r="D5" s="31"/>
      <c r="E5" s="31"/>
      <c r="F5" s="31"/>
      <c r="G5" s="31"/>
      <c r="H5" s="31"/>
      <c r="I5" s="31"/>
      <c r="J5" s="31"/>
      <c r="K5" s="31"/>
      <c r="M5" s="138"/>
      <c r="N5" s="138"/>
      <c r="O5" s="138"/>
      <c r="P5" s="138"/>
      <c r="Q5" s="138"/>
      <c r="R5" s="138"/>
      <c r="S5" s="138"/>
      <c r="T5" s="138"/>
      <c r="U5" s="138"/>
    </row>
    <row r="6" spans="1:21" x14ac:dyDescent="0.25">
      <c r="A6" s="31"/>
      <c r="B6" s="31"/>
      <c r="C6" s="31"/>
      <c r="D6" s="31"/>
      <c r="E6" s="31"/>
      <c r="F6" s="31"/>
      <c r="G6" s="31"/>
      <c r="H6" s="31"/>
      <c r="I6" s="31"/>
      <c r="J6" s="31"/>
      <c r="K6" s="31"/>
      <c r="M6" s="138"/>
      <c r="N6" s="138"/>
      <c r="O6" s="138"/>
      <c r="P6" s="138"/>
      <c r="Q6" s="138"/>
      <c r="R6" s="138"/>
      <c r="S6" s="138"/>
      <c r="T6" s="138"/>
      <c r="U6" s="138"/>
    </row>
    <row r="7" spans="1:21" x14ac:dyDescent="0.25">
      <c r="A7" s="31"/>
      <c r="B7" s="31"/>
      <c r="C7" s="31"/>
      <c r="D7" s="31"/>
      <c r="E7" s="31"/>
      <c r="F7" s="31"/>
      <c r="G7" s="31"/>
      <c r="H7" s="31"/>
      <c r="I7" s="31"/>
      <c r="J7" s="31"/>
      <c r="K7" s="31"/>
      <c r="M7" s="138"/>
      <c r="N7" s="138"/>
      <c r="O7" s="138"/>
      <c r="P7" s="138"/>
      <c r="Q7" s="138"/>
      <c r="R7" s="138"/>
      <c r="S7" s="138"/>
      <c r="T7" s="138"/>
      <c r="U7" s="138"/>
    </row>
    <row r="8" spans="1:21" x14ac:dyDescent="0.25">
      <c r="A8" s="31"/>
      <c r="B8" s="31"/>
      <c r="C8" s="31"/>
      <c r="D8" s="31"/>
      <c r="E8" s="31"/>
      <c r="F8" s="31"/>
      <c r="G8" s="31"/>
      <c r="H8" s="31"/>
      <c r="I8" s="31"/>
      <c r="J8" s="31"/>
      <c r="K8" s="31"/>
      <c r="M8" s="138"/>
      <c r="N8" s="138"/>
      <c r="O8" s="138"/>
      <c r="P8" s="138"/>
      <c r="Q8" s="138"/>
      <c r="R8" s="138"/>
      <c r="S8" s="138"/>
      <c r="T8" s="138"/>
      <c r="U8" s="138"/>
    </row>
    <row r="9" spans="1:21" x14ac:dyDescent="0.25">
      <c r="A9" s="31"/>
      <c r="B9" s="31"/>
      <c r="C9" s="31"/>
      <c r="D9" s="31"/>
      <c r="E9" s="31"/>
      <c r="F9" s="31"/>
      <c r="G9" s="31"/>
      <c r="H9" s="31"/>
      <c r="I9" s="31"/>
      <c r="J9" s="31"/>
      <c r="K9" s="31"/>
      <c r="M9" s="138"/>
      <c r="N9" s="138"/>
      <c r="O9" s="138"/>
      <c r="P9" s="138"/>
      <c r="Q9" s="138"/>
      <c r="R9" s="138"/>
      <c r="S9" s="138"/>
      <c r="T9" s="138"/>
      <c r="U9" s="138"/>
    </row>
    <row r="10" spans="1:21" x14ac:dyDescent="0.25">
      <c r="A10" s="31"/>
      <c r="B10" s="31"/>
      <c r="C10" s="31"/>
      <c r="D10" s="31"/>
      <c r="E10" s="31"/>
      <c r="F10" s="31"/>
      <c r="G10" s="31"/>
      <c r="H10" s="31"/>
      <c r="I10" s="31"/>
      <c r="J10" s="31"/>
      <c r="K10" s="31"/>
      <c r="M10" s="138"/>
      <c r="N10" s="138"/>
      <c r="O10" s="138"/>
      <c r="P10" s="138"/>
      <c r="Q10" s="138"/>
      <c r="R10" s="138"/>
      <c r="S10" s="138"/>
      <c r="T10" s="138"/>
      <c r="U10" s="138"/>
    </row>
    <row r="11" spans="1:21" x14ac:dyDescent="0.25">
      <c r="A11" s="31"/>
      <c r="B11" s="31"/>
      <c r="C11" s="31"/>
      <c r="D11" s="31"/>
      <c r="E11" s="31"/>
      <c r="F11" s="31"/>
      <c r="G11" s="31"/>
      <c r="H11" s="31"/>
      <c r="I11" s="31"/>
      <c r="J11" s="31"/>
      <c r="K11" s="31"/>
      <c r="M11" s="138"/>
      <c r="N11" s="138"/>
      <c r="O11" s="138"/>
      <c r="P11" s="138"/>
      <c r="Q11" s="138"/>
      <c r="R11" s="138"/>
      <c r="S11" s="138"/>
      <c r="T11" s="138"/>
      <c r="U11" s="138"/>
    </row>
    <row r="12" spans="1:21" x14ac:dyDescent="0.25">
      <c r="A12" s="31"/>
      <c r="B12" s="31"/>
      <c r="C12" s="31"/>
      <c r="D12" s="31"/>
      <c r="E12" s="31"/>
      <c r="F12" s="31"/>
      <c r="G12" s="31"/>
      <c r="H12" s="31"/>
      <c r="I12" s="31"/>
      <c r="J12" s="31"/>
      <c r="K12" s="31"/>
      <c r="M12" s="138"/>
      <c r="N12" s="138"/>
      <c r="O12" s="138"/>
      <c r="P12" s="138"/>
      <c r="Q12" s="138"/>
      <c r="R12" s="138"/>
      <c r="S12" s="138"/>
      <c r="T12" s="138"/>
      <c r="U12" s="138"/>
    </row>
    <row r="13" spans="1:21" x14ac:dyDescent="0.25">
      <c r="A13" s="31"/>
      <c r="B13" s="31"/>
      <c r="C13" s="31"/>
      <c r="D13" s="31"/>
      <c r="E13" s="31"/>
      <c r="F13" s="31"/>
      <c r="G13" s="31"/>
      <c r="H13" s="31"/>
      <c r="I13" s="31"/>
      <c r="J13" s="31"/>
      <c r="K13" s="31"/>
      <c r="M13" s="138"/>
      <c r="N13" s="138"/>
      <c r="O13" s="138"/>
      <c r="P13" s="138"/>
      <c r="Q13" s="138"/>
      <c r="R13" s="138"/>
      <c r="S13" s="138"/>
      <c r="T13" s="138"/>
      <c r="U13" s="138"/>
    </row>
    <row r="14" spans="1:21" x14ac:dyDescent="0.25">
      <c r="A14" s="31"/>
      <c r="B14" s="31"/>
      <c r="C14" s="31"/>
      <c r="D14" s="31"/>
      <c r="E14" s="31"/>
      <c r="F14" s="31"/>
      <c r="G14" s="31"/>
      <c r="H14" s="31"/>
      <c r="I14" s="31"/>
      <c r="J14" s="31"/>
      <c r="K14" s="31"/>
      <c r="M14" s="138"/>
      <c r="N14" s="138"/>
      <c r="O14" s="138"/>
      <c r="P14" s="138"/>
      <c r="Q14" s="138"/>
      <c r="R14" s="138"/>
      <c r="S14" s="138"/>
      <c r="T14" s="138"/>
      <c r="U14" s="138"/>
    </row>
    <row r="15" spans="1:21" x14ac:dyDescent="0.25">
      <c r="A15" s="31"/>
      <c r="B15" s="31"/>
      <c r="C15" s="31"/>
      <c r="D15" s="31"/>
      <c r="E15" s="31"/>
      <c r="F15" s="31"/>
      <c r="G15" s="31"/>
      <c r="H15" s="31"/>
      <c r="I15" s="31"/>
      <c r="J15" s="31"/>
      <c r="K15" s="31"/>
      <c r="M15" s="138"/>
      <c r="N15" s="138"/>
      <c r="O15" s="138"/>
      <c r="P15" s="138"/>
      <c r="Q15" s="138"/>
      <c r="R15" s="138"/>
      <c r="S15" s="138"/>
      <c r="T15" s="138"/>
      <c r="U15" s="138"/>
    </row>
    <row r="16" spans="1:21" x14ac:dyDescent="0.25">
      <c r="A16" s="31"/>
      <c r="B16" s="31"/>
      <c r="C16" s="31"/>
      <c r="D16" s="31"/>
      <c r="E16" s="31"/>
      <c r="F16" s="31"/>
      <c r="G16" s="31"/>
      <c r="H16" s="31"/>
      <c r="I16" s="31"/>
      <c r="J16" s="31"/>
      <c r="K16" s="31"/>
      <c r="M16" s="138"/>
      <c r="N16" s="138"/>
      <c r="O16" s="138"/>
      <c r="P16" s="138"/>
      <c r="Q16" s="138"/>
      <c r="R16" s="138"/>
      <c r="S16" s="138"/>
      <c r="T16" s="138"/>
      <c r="U16" s="138"/>
    </row>
    <row r="17" spans="1:21" x14ac:dyDescent="0.25">
      <c r="A17" s="31"/>
      <c r="B17" s="31"/>
      <c r="C17" s="31"/>
      <c r="D17" s="31"/>
      <c r="E17" s="31"/>
      <c r="F17" s="31"/>
      <c r="G17" s="31"/>
      <c r="H17" s="31"/>
      <c r="I17" s="31"/>
      <c r="J17" s="31"/>
      <c r="K17" s="31"/>
      <c r="M17" s="138"/>
      <c r="N17" s="138"/>
      <c r="O17" s="138"/>
      <c r="P17" s="138"/>
      <c r="Q17" s="138"/>
      <c r="R17" s="138"/>
      <c r="S17" s="138"/>
      <c r="T17" s="138"/>
      <c r="U17" s="138"/>
    </row>
    <row r="18" spans="1:21" x14ac:dyDescent="0.25">
      <c r="A18" s="31"/>
      <c r="B18" s="31"/>
      <c r="C18" s="31"/>
      <c r="D18" s="31"/>
      <c r="E18" s="31"/>
      <c r="F18" s="31"/>
      <c r="G18" s="31"/>
      <c r="H18" s="31"/>
      <c r="I18" s="31"/>
      <c r="J18" s="31"/>
      <c r="K18" s="31"/>
      <c r="M18" s="138"/>
      <c r="N18" s="138"/>
      <c r="O18" s="138"/>
      <c r="P18" s="138"/>
      <c r="Q18" s="138"/>
      <c r="R18" s="138"/>
      <c r="S18" s="138"/>
      <c r="T18" s="138"/>
      <c r="U18" s="138"/>
    </row>
    <row r="19" spans="1:21" x14ac:dyDescent="0.25">
      <c r="A19" s="31"/>
      <c r="B19" s="31"/>
      <c r="C19" s="31"/>
      <c r="D19" s="31"/>
      <c r="E19" s="31"/>
      <c r="F19" s="31"/>
      <c r="G19" s="31"/>
      <c r="H19" s="31"/>
      <c r="I19" s="31"/>
      <c r="J19" s="31"/>
      <c r="K19" s="31"/>
      <c r="M19" s="138"/>
      <c r="N19" s="138"/>
      <c r="O19" s="138"/>
      <c r="P19" s="138"/>
      <c r="Q19" s="138"/>
      <c r="R19" s="138"/>
      <c r="S19" s="138"/>
      <c r="T19" s="138"/>
      <c r="U19" s="138"/>
    </row>
    <row r="20" spans="1:21" x14ac:dyDescent="0.25">
      <c r="A20" s="31"/>
      <c r="B20" s="31"/>
      <c r="C20" s="31"/>
      <c r="D20" s="31"/>
      <c r="E20" s="31"/>
      <c r="F20" s="31"/>
      <c r="G20" s="31"/>
      <c r="H20" s="31"/>
      <c r="I20" s="31"/>
      <c r="J20" s="31"/>
      <c r="K20" s="31"/>
      <c r="M20" s="138"/>
      <c r="N20" s="138"/>
      <c r="O20" s="138"/>
      <c r="P20" s="138"/>
      <c r="Q20" s="138"/>
      <c r="R20" s="138"/>
      <c r="S20" s="138"/>
      <c r="T20" s="138"/>
      <c r="U20" s="138"/>
    </row>
    <row r="21" spans="1:21" x14ac:dyDescent="0.25">
      <c r="A21" s="31"/>
      <c r="B21" s="31"/>
      <c r="C21" s="31"/>
      <c r="D21" s="31"/>
      <c r="E21" s="31"/>
      <c r="F21" s="31"/>
      <c r="G21" s="31"/>
      <c r="H21" s="31"/>
      <c r="I21" s="31"/>
      <c r="J21" s="31"/>
      <c r="K21" s="31"/>
      <c r="M21" s="138"/>
      <c r="N21" s="138"/>
      <c r="O21" s="138"/>
      <c r="P21" s="138"/>
      <c r="Q21" s="138"/>
      <c r="R21" s="138"/>
      <c r="S21" s="138"/>
      <c r="T21" s="138"/>
      <c r="U21" s="138"/>
    </row>
    <row r="22" spans="1:21" x14ac:dyDescent="0.25">
      <c r="A22" s="31"/>
      <c r="B22" s="31"/>
      <c r="C22" s="31"/>
      <c r="D22" s="31"/>
      <c r="E22" s="31"/>
      <c r="F22" s="31"/>
      <c r="G22" s="31"/>
      <c r="H22" s="31"/>
      <c r="I22" s="31"/>
      <c r="J22" s="31"/>
      <c r="K22" s="31"/>
      <c r="M22" s="138"/>
      <c r="N22" s="138"/>
      <c r="O22" s="138"/>
      <c r="P22" s="138"/>
      <c r="Q22" s="138"/>
      <c r="R22" s="138"/>
      <c r="S22" s="138"/>
      <c r="T22" s="138"/>
      <c r="U22" s="138"/>
    </row>
    <row r="23" spans="1:21" x14ac:dyDescent="0.25">
      <c r="A23" s="31"/>
      <c r="B23" s="31"/>
      <c r="C23" s="31"/>
      <c r="D23" s="31"/>
      <c r="E23" s="31"/>
      <c r="F23" s="31"/>
      <c r="G23" s="31"/>
      <c r="H23" s="31"/>
      <c r="I23" s="31"/>
      <c r="J23" s="31"/>
      <c r="K23" s="31"/>
      <c r="M23" s="138"/>
      <c r="N23" s="138"/>
      <c r="O23" s="138"/>
      <c r="P23" s="138"/>
      <c r="Q23" s="138"/>
      <c r="R23" s="138"/>
      <c r="S23" s="138"/>
      <c r="T23" s="138"/>
      <c r="U23" s="138"/>
    </row>
    <row r="24" spans="1:21" x14ac:dyDescent="0.25">
      <c r="A24" s="31"/>
      <c r="B24" s="31"/>
      <c r="C24" s="31"/>
      <c r="D24" s="31"/>
      <c r="E24" s="31"/>
      <c r="F24" s="31"/>
      <c r="G24" s="31"/>
      <c r="H24" s="31"/>
      <c r="I24" s="31"/>
      <c r="J24" s="31"/>
      <c r="K24" s="31"/>
      <c r="M24" s="138"/>
      <c r="N24" s="138"/>
      <c r="O24" s="138"/>
      <c r="P24" s="138"/>
      <c r="Q24" s="138"/>
      <c r="R24" s="138"/>
      <c r="S24" s="138"/>
      <c r="T24" s="138"/>
      <c r="U24" s="138"/>
    </row>
    <row r="25" spans="1:21" x14ac:dyDescent="0.25">
      <c r="A25" s="31"/>
      <c r="B25" s="31"/>
      <c r="C25" s="31"/>
      <c r="D25" s="31"/>
      <c r="E25" s="31"/>
      <c r="F25" s="31"/>
      <c r="G25" s="31"/>
      <c r="H25" s="31"/>
      <c r="I25" s="31"/>
      <c r="J25" s="31"/>
      <c r="K25" s="31"/>
      <c r="M25" s="138"/>
      <c r="N25" s="138"/>
      <c r="O25" s="138"/>
      <c r="P25" s="138"/>
      <c r="Q25" s="138"/>
      <c r="R25" s="138"/>
      <c r="S25" s="138"/>
      <c r="T25" s="138"/>
      <c r="U25" s="138"/>
    </row>
    <row r="26" spans="1:21" x14ac:dyDescent="0.25">
      <c r="A26" s="31"/>
      <c r="B26" s="31"/>
      <c r="C26" s="31"/>
      <c r="D26" s="31"/>
      <c r="E26" s="31"/>
      <c r="F26" s="31"/>
      <c r="G26" s="31"/>
      <c r="H26" s="31"/>
      <c r="I26" s="31"/>
      <c r="J26" s="31"/>
      <c r="K26" s="31"/>
      <c r="M26" s="138"/>
      <c r="N26" s="138"/>
      <c r="O26" s="138"/>
      <c r="P26" s="138"/>
      <c r="Q26" s="138"/>
      <c r="R26" s="138"/>
      <c r="S26" s="138"/>
      <c r="T26" s="138"/>
      <c r="U26" s="138"/>
    </row>
    <row r="27" spans="1:21" x14ac:dyDescent="0.25">
      <c r="A27" s="31"/>
      <c r="B27" s="31"/>
      <c r="C27" s="31"/>
      <c r="D27" s="31"/>
      <c r="E27" s="31"/>
      <c r="F27" s="31"/>
      <c r="G27" s="31"/>
      <c r="H27" s="31"/>
      <c r="I27" s="31"/>
      <c r="J27" s="31"/>
      <c r="K27" s="31"/>
      <c r="M27" s="138"/>
      <c r="N27" s="138"/>
      <c r="O27" s="138"/>
      <c r="P27" s="138"/>
      <c r="Q27" s="138"/>
      <c r="R27" s="138"/>
      <c r="S27" s="138"/>
      <c r="T27" s="138"/>
      <c r="U27" s="138"/>
    </row>
    <row r="28" spans="1:21" x14ac:dyDescent="0.25">
      <c r="A28" s="31"/>
      <c r="B28" s="31"/>
      <c r="C28" s="31"/>
      <c r="D28" s="31"/>
      <c r="E28" s="31"/>
      <c r="F28" s="31"/>
      <c r="G28" s="31"/>
      <c r="H28" s="31"/>
      <c r="I28" s="31"/>
      <c r="J28" s="31"/>
      <c r="K28" s="31"/>
      <c r="M28" s="138"/>
      <c r="N28" s="138"/>
      <c r="O28" s="138"/>
      <c r="P28" s="138"/>
      <c r="Q28" s="138"/>
      <c r="R28" s="138"/>
      <c r="S28" s="138"/>
      <c r="T28" s="138"/>
      <c r="U28" s="138"/>
    </row>
    <row r="29" spans="1:21" x14ac:dyDescent="0.25">
      <c r="A29" s="31"/>
      <c r="B29" s="31"/>
      <c r="C29" s="31"/>
      <c r="D29" s="31"/>
      <c r="E29" s="31"/>
      <c r="F29" s="31"/>
      <c r="G29" s="31"/>
      <c r="H29" s="31"/>
      <c r="I29" s="31"/>
      <c r="J29" s="31"/>
      <c r="K29" s="31"/>
      <c r="M29" s="138"/>
      <c r="N29" s="138"/>
      <c r="O29" s="138"/>
      <c r="P29" s="138"/>
      <c r="Q29" s="138"/>
      <c r="R29" s="138"/>
      <c r="S29" s="138"/>
      <c r="T29" s="138"/>
      <c r="U29" s="138"/>
    </row>
    <row r="30" spans="1:21" x14ac:dyDescent="0.25">
      <c r="A30" s="31"/>
      <c r="B30" s="31"/>
      <c r="C30" s="31"/>
      <c r="D30" s="31"/>
      <c r="E30" s="31"/>
      <c r="F30" s="31"/>
      <c r="G30" s="31"/>
      <c r="H30" s="31"/>
      <c r="I30" s="31"/>
      <c r="J30" s="31"/>
      <c r="K30" s="31"/>
      <c r="M30" s="138"/>
      <c r="N30" s="138"/>
      <c r="O30" s="138"/>
      <c r="P30" s="138"/>
      <c r="Q30" s="138"/>
      <c r="R30" s="138"/>
      <c r="S30" s="138"/>
      <c r="T30" s="138"/>
      <c r="U30" s="138"/>
    </row>
    <row r="31" spans="1:21" x14ac:dyDescent="0.25">
      <c r="A31" s="31"/>
      <c r="B31" s="31"/>
      <c r="C31" s="31"/>
      <c r="D31" s="31"/>
      <c r="E31" s="31"/>
      <c r="F31" s="31"/>
      <c r="G31" s="31"/>
      <c r="H31" s="31"/>
      <c r="I31" s="31"/>
      <c r="J31" s="31"/>
      <c r="K31" s="31"/>
      <c r="M31" s="138"/>
      <c r="N31" s="138"/>
      <c r="O31" s="138"/>
      <c r="P31" s="138"/>
      <c r="Q31" s="138"/>
      <c r="R31" s="138"/>
      <c r="S31" s="138"/>
      <c r="T31" s="138"/>
      <c r="U31" s="138"/>
    </row>
    <row r="32" spans="1:21" x14ac:dyDescent="0.25">
      <c r="A32" s="31"/>
      <c r="B32" s="31"/>
      <c r="C32" s="31"/>
      <c r="D32" s="31"/>
      <c r="E32" s="31"/>
      <c r="F32" s="31"/>
      <c r="G32" s="31"/>
      <c r="H32" s="31"/>
      <c r="I32" s="31"/>
      <c r="J32" s="31"/>
      <c r="K32" s="31"/>
      <c r="M32" s="138"/>
      <c r="N32" s="138"/>
      <c r="O32" s="138"/>
      <c r="P32" s="138"/>
      <c r="Q32" s="138"/>
      <c r="R32" s="138"/>
      <c r="S32" s="138"/>
      <c r="T32" s="138"/>
      <c r="U32" s="138"/>
    </row>
    <row r="33" spans="1:21" x14ac:dyDescent="0.25">
      <c r="A33" s="31"/>
      <c r="B33" s="31"/>
      <c r="C33" s="31"/>
      <c r="D33" s="31"/>
      <c r="E33" s="31"/>
      <c r="F33" s="31"/>
      <c r="G33" s="31"/>
      <c r="H33" s="31"/>
      <c r="I33" s="31"/>
      <c r="J33" s="31"/>
      <c r="K33" s="31"/>
      <c r="M33" s="138"/>
      <c r="N33" s="138"/>
      <c r="O33" s="138"/>
      <c r="P33" s="138"/>
      <c r="Q33" s="138"/>
      <c r="R33" s="138"/>
      <c r="S33" s="138"/>
      <c r="T33" s="138"/>
      <c r="U33" s="138"/>
    </row>
    <row r="34" spans="1:21" x14ac:dyDescent="0.25">
      <c r="A34" s="31"/>
      <c r="B34" s="31"/>
      <c r="C34" s="31"/>
      <c r="D34" s="31"/>
      <c r="E34" s="31"/>
      <c r="F34" s="31"/>
      <c r="G34" s="31"/>
      <c r="H34" s="31"/>
      <c r="I34" s="31"/>
      <c r="J34" s="31"/>
      <c r="K34" s="31"/>
      <c r="M34" s="138"/>
      <c r="N34" s="138"/>
      <c r="O34" s="138"/>
      <c r="P34" s="138"/>
      <c r="Q34" s="138"/>
      <c r="R34" s="138"/>
      <c r="S34" s="138"/>
      <c r="T34" s="138"/>
      <c r="U34" s="138"/>
    </row>
    <row r="35" spans="1:21" x14ac:dyDescent="0.25">
      <c r="A35" s="31"/>
      <c r="B35" s="31"/>
      <c r="C35" s="31"/>
      <c r="D35" s="31"/>
      <c r="E35" s="31"/>
      <c r="F35" s="31"/>
      <c r="G35" s="31"/>
      <c r="H35" s="31"/>
      <c r="I35" s="31"/>
      <c r="J35" s="31"/>
      <c r="K35" s="31"/>
      <c r="M35" s="138"/>
      <c r="N35" s="138"/>
      <c r="O35" s="138"/>
      <c r="P35" s="138"/>
      <c r="Q35" s="138"/>
      <c r="R35" s="138"/>
      <c r="S35" s="138"/>
      <c r="T35" s="138"/>
      <c r="U35" s="138"/>
    </row>
    <row r="36" spans="1:21" x14ac:dyDescent="0.25">
      <c r="A36" s="31"/>
      <c r="B36" s="31"/>
      <c r="C36" s="31"/>
      <c r="D36" s="31"/>
      <c r="E36" s="31"/>
      <c r="F36" s="31"/>
      <c r="G36" s="31"/>
      <c r="H36" s="31"/>
      <c r="I36" s="31"/>
      <c r="J36" s="31"/>
      <c r="K36" s="31"/>
    </row>
    <row r="37" spans="1:21" x14ac:dyDescent="0.25">
      <c r="A37" s="31"/>
      <c r="B37" s="31"/>
      <c r="C37" s="31"/>
      <c r="D37" s="31"/>
      <c r="E37" s="31"/>
      <c r="F37" s="31"/>
      <c r="G37" s="31"/>
      <c r="H37" s="31"/>
      <c r="I37" s="31"/>
      <c r="J37" s="31"/>
      <c r="K37" s="31"/>
    </row>
    <row r="38" spans="1:21" x14ac:dyDescent="0.25">
      <c r="A38" s="31"/>
      <c r="B38" s="31"/>
      <c r="C38" s="31"/>
      <c r="D38" s="31"/>
      <c r="E38" s="31"/>
      <c r="F38" s="31"/>
      <c r="G38" s="31"/>
      <c r="H38" s="31"/>
      <c r="I38" s="31"/>
      <c r="J38" s="31"/>
      <c r="K38" s="31"/>
    </row>
    <row r="39" spans="1:21" x14ac:dyDescent="0.25">
      <c r="A39" s="31"/>
      <c r="B39" s="31"/>
      <c r="C39" s="31"/>
      <c r="D39" s="31"/>
      <c r="E39" s="31"/>
      <c r="F39" s="31"/>
      <c r="G39" s="31"/>
      <c r="H39" s="31"/>
      <c r="I39" s="31"/>
      <c r="J39" s="31"/>
      <c r="K39" s="31"/>
    </row>
    <row r="40" spans="1:21" x14ac:dyDescent="0.25">
      <c r="A40" s="31"/>
      <c r="B40" s="31"/>
      <c r="C40" s="31"/>
      <c r="D40" s="31"/>
      <c r="E40" s="31"/>
      <c r="F40" s="31"/>
      <c r="G40" s="31"/>
      <c r="H40" s="31"/>
      <c r="I40" s="31"/>
      <c r="J40" s="31"/>
      <c r="K40" s="31"/>
    </row>
    <row r="41" spans="1:21" x14ac:dyDescent="0.25">
      <c r="A41" s="31"/>
      <c r="B41" s="31"/>
      <c r="C41" s="31"/>
      <c r="D41" s="31"/>
      <c r="E41" s="31"/>
      <c r="F41" s="31"/>
      <c r="G41" s="31"/>
      <c r="H41" s="31"/>
      <c r="I41" s="31"/>
      <c r="J41" s="31"/>
      <c r="K41" s="31"/>
    </row>
    <row r="42" spans="1:21" x14ac:dyDescent="0.25">
      <c r="A42" s="31"/>
      <c r="B42" s="31"/>
      <c r="C42" s="31"/>
      <c r="D42" s="31"/>
      <c r="E42" s="31"/>
      <c r="F42" s="31"/>
      <c r="G42" s="31"/>
      <c r="H42" s="31"/>
      <c r="I42" s="31"/>
      <c r="J42" s="31"/>
      <c r="K42" s="31"/>
    </row>
    <row r="43" spans="1:21" x14ac:dyDescent="0.25">
      <c r="A43" s="31"/>
      <c r="B43" s="31"/>
      <c r="C43" s="31"/>
      <c r="D43" s="31"/>
      <c r="E43" s="31"/>
      <c r="F43" s="31"/>
      <c r="G43" s="31"/>
      <c r="H43" s="31"/>
      <c r="I43" s="31"/>
      <c r="J43" s="31"/>
      <c r="K43" s="31"/>
    </row>
    <row r="44" spans="1:21" x14ac:dyDescent="0.25">
      <c r="A44" s="31"/>
      <c r="B44" s="31"/>
      <c r="C44" s="31"/>
      <c r="D44" s="31"/>
      <c r="E44" s="31"/>
      <c r="F44" s="31"/>
      <c r="G44" s="31"/>
      <c r="H44" s="31"/>
      <c r="I44" s="31"/>
      <c r="J44" s="31"/>
      <c r="K44" s="31"/>
    </row>
    <row r="45" spans="1:21" x14ac:dyDescent="0.25">
      <c r="A45" s="31"/>
      <c r="B45" s="31"/>
      <c r="C45" s="31"/>
      <c r="D45" s="31"/>
      <c r="E45" s="31"/>
      <c r="F45" s="31"/>
      <c r="G45" s="31"/>
      <c r="H45" s="31"/>
      <c r="I45" s="31"/>
      <c r="J45" s="31"/>
      <c r="K45" s="31"/>
    </row>
    <row r="46" spans="1:21" x14ac:dyDescent="0.25">
      <c r="A46" s="31"/>
      <c r="B46" s="31"/>
      <c r="C46" s="31"/>
      <c r="D46" s="31"/>
      <c r="E46" s="31"/>
      <c r="F46" s="31"/>
      <c r="G46" s="31"/>
      <c r="H46" s="31"/>
      <c r="I46" s="31"/>
      <c r="J46" s="31"/>
      <c r="K46" s="31"/>
    </row>
    <row r="47" spans="1:21" x14ac:dyDescent="0.25">
      <c r="A47" s="31"/>
      <c r="B47" s="31"/>
      <c r="C47" s="31"/>
      <c r="D47" s="31"/>
      <c r="E47" s="31"/>
      <c r="F47" s="31"/>
      <c r="G47" s="31"/>
      <c r="H47" s="31"/>
      <c r="I47" s="31"/>
      <c r="J47" s="31"/>
      <c r="K47" s="31"/>
    </row>
    <row r="48" spans="1:21" x14ac:dyDescent="0.25">
      <c r="A48" s="31"/>
      <c r="B48" s="31"/>
      <c r="C48" s="31"/>
      <c r="D48" s="31"/>
      <c r="E48" s="31"/>
      <c r="F48" s="31"/>
      <c r="G48" s="31"/>
      <c r="H48" s="31"/>
      <c r="I48" s="31"/>
      <c r="J48" s="31"/>
      <c r="K48" s="31"/>
    </row>
    <row r="49" spans="1:11" x14ac:dyDescent="0.25">
      <c r="A49" s="31"/>
      <c r="B49" s="31"/>
      <c r="C49" s="31"/>
      <c r="D49" s="31"/>
      <c r="E49" s="31"/>
      <c r="F49" s="31"/>
      <c r="G49" s="31"/>
      <c r="H49" s="31"/>
      <c r="I49" s="31"/>
      <c r="J49" s="31"/>
      <c r="K49" s="31"/>
    </row>
    <row r="50" spans="1:11" x14ac:dyDescent="0.25">
      <c r="A50" s="31"/>
      <c r="B50" s="31"/>
      <c r="C50" s="31"/>
      <c r="D50" s="31"/>
      <c r="E50" s="31"/>
      <c r="F50" s="31"/>
      <c r="G50" s="31"/>
      <c r="H50" s="31"/>
      <c r="I50" s="31"/>
      <c r="J50" s="31"/>
      <c r="K50" s="31"/>
    </row>
    <row r="51" spans="1:11" x14ac:dyDescent="0.25">
      <c r="A51" s="31"/>
      <c r="B51" s="31"/>
      <c r="C51" s="31"/>
      <c r="D51" s="31"/>
      <c r="E51" s="31"/>
      <c r="F51" s="31"/>
      <c r="G51" s="31"/>
      <c r="H51" s="31"/>
      <c r="I51" s="31"/>
      <c r="J51" s="31"/>
      <c r="K51" s="31"/>
    </row>
    <row r="52" spans="1:11" x14ac:dyDescent="0.25">
      <c r="A52" s="31"/>
      <c r="B52" s="31"/>
      <c r="C52" s="31"/>
      <c r="D52" s="31"/>
      <c r="E52" s="31"/>
      <c r="F52" s="31"/>
      <c r="G52" s="31"/>
      <c r="H52" s="31"/>
      <c r="I52" s="31"/>
      <c r="J52" s="31"/>
      <c r="K52" s="31"/>
    </row>
    <row r="53" spans="1:11" x14ac:dyDescent="0.25">
      <c r="A53" s="31"/>
      <c r="B53" s="31"/>
      <c r="C53" s="31"/>
      <c r="D53" s="31"/>
      <c r="E53" s="31"/>
      <c r="F53" s="31"/>
      <c r="G53" s="31"/>
      <c r="H53" s="31"/>
      <c r="I53" s="31"/>
      <c r="J53" s="31"/>
      <c r="K53" s="31"/>
    </row>
    <row r="54" spans="1:11" x14ac:dyDescent="0.25">
      <c r="A54" s="31"/>
      <c r="B54" s="31"/>
      <c r="C54" s="31"/>
      <c r="D54" s="31"/>
      <c r="E54" s="31"/>
      <c r="F54" s="31"/>
      <c r="G54" s="31"/>
      <c r="H54" s="31"/>
      <c r="I54" s="31"/>
      <c r="J54" s="31"/>
      <c r="K54" s="31"/>
    </row>
    <row r="55" spans="1:11" x14ac:dyDescent="0.25">
      <c r="A55" s="31"/>
      <c r="B55" s="31"/>
      <c r="C55" s="31"/>
      <c r="D55" s="31"/>
      <c r="E55" s="31"/>
      <c r="F55" s="31"/>
      <c r="G55" s="31"/>
      <c r="H55" s="31"/>
      <c r="I55" s="31"/>
      <c r="J55" s="31"/>
      <c r="K55" s="31"/>
    </row>
    <row r="56" spans="1:11" x14ac:dyDescent="0.25">
      <c r="A56" s="31"/>
      <c r="B56" s="31"/>
      <c r="C56" s="31"/>
      <c r="D56" s="31"/>
      <c r="E56" s="31"/>
      <c r="F56" s="31"/>
      <c r="G56" s="31"/>
      <c r="H56" s="31"/>
      <c r="I56" s="31"/>
      <c r="J56" s="31"/>
      <c r="K56" s="31"/>
    </row>
  </sheetData>
  <sheetProtection algorithmName="SHA-512" hashValue="47ve4xmyqft1RZoTjT1Wgz7VBS0Kn81U2ViRhIu4xHa8GZYX63cpFqV/TG2PbCe7aPjuTI6JDbb5vGafOSFwuA==" saltValue="rSPdQHSjJ0qT2OVaSXS8QA==" spinCount="100000" sheet="1" objects="1" scenarios="1"/>
  <mergeCells count="1">
    <mergeCell ref="M1:U3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B1" zoomScale="128" workbookViewId="0">
      <selection activeCell="F5" sqref="F5"/>
    </sheetView>
  </sheetViews>
  <sheetFormatPr defaultRowHeight="11.15" x14ac:dyDescent="0.25"/>
  <cols>
    <col min="1" max="1" width="14.23046875" customWidth="1"/>
    <col min="2" max="2" width="20.15234375" customWidth="1"/>
    <col min="3" max="3" width="22.765625" customWidth="1"/>
    <col min="4" max="4" width="12.61328125" customWidth="1"/>
    <col min="5" max="5" width="25.3828125" customWidth="1"/>
    <col min="6" max="6" width="31.765625" customWidth="1"/>
  </cols>
  <sheetData>
    <row r="1" spans="1:6" ht="30.75" customHeight="1" thickBot="1" x14ac:dyDescent="0.3">
      <c r="A1" s="139" t="s">
        <v>19</v>
      </c>
      <c r="B1" s="140"/>
      <c r="C1" s="140"/>
      <c r="D1" s="140"/>
      <c r="E1" s="141"/>
    </row>
    <row r="2" spans="1:6" ht="25.3" thickBot="1" x14ac:dyDescent="0.3">
      <c r="A2" s="27" t="s">
        <v>6</v>
      </c>
      <c r="B2" s="27" t="s">
        <v>18</v>
      </c>
      <c r="C2" s="28" t="s">
        <v>7</v>
      </c>
      <c r="D2" s="28" t="s">
        <v>17</v>
      </c>
      <c r="E2" s="29" t="s">
        <v>8</v>
      </c>
      <c r="F2" s="34" t="s">
        <v>151</v>
      </c>
    </row>
    <row r="3" spans="1:6" ht="41.25" customHeight="1" x14ac:dyDescent="0.25">
      <c r="A3" s="4" t="s">
        <v>9</v>
      </c>
      <c r="B3" s="5">
        <v>0.3</v>
      </c>
      <c r="C3" s="6" t="s">
        <v>15</v>
      </c>
      <c r="D3" s="127">
        <v>0.6</v>
      </c>
      <c r="E3" s="142">
        <f>$B$3*$E$9</f>
        <v>300</v>
      </c>
      <c r="F3" s="144" t="s">
        <v>163</v>
      </c>
    </row>
    <row r="4" spans="1:6" ht="12.9" thickBot="1" x14ac:dyDescent="0.35">
      <c r="A4" s="7"/>
      <c r="B4" s="8"/>
      <c r="C4" s="9" t="s">
        <v>16</v>
      </c>
      <c r="D4" s="128">
        <v>0.4</v>
      </c>
      <c r="E4" s="143"/>
      <c r="F4" s="145"/>
    </row>
    <row r="5" spans="1:6" ht="12.45" x14ac:dyDescent="0.3">
      <c r="A5" s="4"/>
      <c r="B5" s="4"/>
      <c r="C5" s="11" t="s">
        <v>14</v>
      </c>
      <c r="D5" s="12">
        <v>0.6</v>
      </c>
      <c r="E5" s="13">
        <f>$B$6*D5*$E$9</f>
        <v>420</v>
      </c>
      <c r="F5" s="13">
        <f>'Wensen Duurzaamheid'!H34</f>
        <v>0</v>
      </c>
    </row>
    <row r="6" spans="1:6" ht="12.45" x14ac:dyDescent="0.3">
      <c r="A6" s="14" t="s">
        <v>11</v>
      </c>
      <c r="B6" s="14">
        <v>0.7</v>
      </c>
      <c r="C6" s="15" t="s">
        <v>12</v>
      </c>
      <c r="D6" s="26">
        <v>0.35</v>
      </c>
      <c r="E6" s="16">
        <f>$B$6*D6*$E$9</f>
        <v>244.99999999999997</v>
      </c>
      <c r="F6" s="16">
        <f>'Wensen Techniek'!H43</f>
        <v>0</v>
      </c>
    </row>
    <row r="7" spans="1:6" ht="12.45" x14ac:dyDescent="0.3">
      <c r="A7" s="14"/>
      <c r="B7" s="14"/>
      <c r="C7" s="17" t="s">
        <v>10</v>
      </c>
      <c r="D7" s="18">
        <v>0.05</v>
      </c>
      <c r="E7" s="16">
        <f>$B$6*D7*$E$9</f>
        <v>34.999999999999993</v>
      </c>
      <c r="F7" s="16">
        <f>'Wensen Beheer'!H10</f>
        <v>0</v>
      </c>
    </row>
    <row r="8" spans="1:6" ht="2.25" customHeight="1" thickBot="1" x14ac:dyDescent="0.35">
      <c r="A8" s="19"/>
      <c r="B8" s="19"/>
      <c r="C8" s="20" t="s">
        <v>13</v>
      </c>
      <c r="D8" s="21">
        <v>0.1</v>
      </c>
      <c r="E8" s="10">
        <f>$B$6*D8*$E$9</f>
        <v>69.999999999999986</v>
      </c>
      <c r="F8" s="10">
        <f>$B$6*E8*$E$9</f>
        <v>48999.999999999985</v>
      </c>
    </row>
    <row r="9" spans="1:6" ht="12.45" x14ac:dyDescent="0.3">
      <c r="A9" s="22"/>
      <c r="B9" s="23"/>
      <c r="C9" s="24"/>
      <c r="D9" s="24"/>
      <c r="E9" s="25">
        <v>1000</v>
      </c>
      <c r="F9" s="25">
        <f>SUM(F3:F7)</f>
        <v>0</v>
      </c>
    </row>
  </sheetData>
  <sheetProtection sheet="1" objects="1" scenarios="1"/>
  <mergeCells count="3">
    <mergeCell ref="A1:E1"/>
    <mergeCell ref="E3:E4"/>
    <mergeCell ref="F3:F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49"/>
  <sheetViews>
    <sheetView tabSelected="1" zoomScaleNormal="100" workbookViewId="0">
      <pane ySplit="1" topLeftCell="A2" activePane="bottomLeft" state="frozen"/>
      <selection pane="bottomLeft" activeCell="M5" sqref="M5"/>
    </sheetView>
  </sheetViews>
  <sheetFormatPr defaultRowHeight="11.15" x14ac:dyDescent="0.25"/>
  <cols>
    <col min="2" max="2" width="10.3828125" style="119" customWidth="1"/>
    <col min="3" max="3" width="9.4609375" style="119" customWidth="1"/>
    <col min="4" max="4" width="14.4609375" customWidth="1"/>
    <col min="5" max="5" width="28.15234375" customWidth="1"/>
    <col min="6" max="6" width="11.61328125" style="112" customWidth="1"/>
    <col min="7" max="7" width="13.3828125" style="113" customWidth="1"/>
    <col min="8" max="8" width="13.765625" style="109" customWidth="1"/>
    <col min="9" max="9" width="17.15234375" style="108" customWidth="1"/>
  </cols>
  <sheetData>
    <row r="1" spans="2:10" ht="21" customHeight="1" x14ac:dyDescent="0.25">
      <c r="B1" s="148" t="s">
        <v>115</v>
      </c>
      <c r="C1" s="148" t="s">
        <v>116</v>
      </c>
      <c r="D1" s="154" t="s">
        <v>3</v>
      </c>
      <c r="E1" s="154"/>
      <c r="F1" s="154" t="s">
        <v>0</v>
      </c>
      <c r="G1" s="110" t="s">
        <v>4</v>
      </c>
      <c r="H1" s="150" t="s">
        <v>149</v>
      </c>
      <c r="I1" s="152" t="s">
        <v>150</v>
      </c>
      <c r="J1" s="33"/>
    </row>
    <row r="2" spans="2:10" ht="21.75" customHeight="1" thickBot="1" x14ac:dyDescent="0.3">
      <c r="B2" s="149"/>
      <c r="C2" s="149"/>
      <c r="D2" s="155"/>
      <c r="E2" s="155"/>
      <c r="F2" s="155"/>
      <c r="G2" s="111" t="s">
        <v>5</v>
      </c>
      <c r="H2" s="151"/>
      <c r="I2" s="153"/>
    </row>
    <row r="3" spans="2:10" ht="51" customHeight="1" thickBot="1" x14ac:dyDescent="0.3">
      <c r="B3" s="106" t="s">
        <v>114</v>
      </c>
      <c r="C3" s="106" t="s">
        <v>34</v>
      </c>
      <c r="D3" s="146" t="s">
        <v>35</v>
      </c>
      <c r="E3" s="146"/>
      <c r="F3" s="35" t="s">
        <v>1</v>
      </c>
      <c r="G3" s="129" t="s">
        <v>5</v>
      </c>
      <c r="H3" s="96">
        <f>IF(G3="Conform (C) ",I3,0)</f>
        <v>0</v>
      </c>
      <c r="I3" s="32">
        <v>20</v>
      </c>
    </row>
    <row r="4" spans="2:10" ht="72" customHeight="1" thickBot="1" x14ac:dyDescent="0.3">
      <c r="B4" s="106" t="s">
        <v>114</v>
      </c>
      <c r="C4" s="106" t="s">
        <v>36</v>
      </c>
      <c r="D4" s="146" t="s">
        <v>2</v>
      </c>
      <c r="E4" s="146"/>
      <c r="F4" s="35" t="s">
        <v>1</v>
      </c>
      <c r="G4" s="129" t="s">
        <v>5</v>
      </c>
      <c r="H4" s="96">
        <f>IF(G4="Conform (C) ",I4,0)</f>
        <v>0</v>
      </c>
      <c r="I4" s="32">
        <v>50</v>
      </c>
    </row>
    <row r="5" spans="2:10" ht="171" customHeight="1" thickBot="1" x14ac:dyDescent="0.3">
      <c r="B5" s="106" t="s">
        <v>117</v>
      </c>
      <c r="C5" s="106" t="s">
        <v>37</v>
      </c>
      <c r="D5" s="146" t="s">
        <v>165</v>
      </c>
      <c r="E5" s="146"/>
      <c r="F5" s="35" t="s">
        <v>1</v>
      </c>
      <c r="G5" s="129" t="s">
        <v>5</v>
      </c>
      <c r="H5" s="96">
        <f t="shared" ref="H5" si="0">IF(G5="Conform (C) ",I5,0)</f>
        <v>0</v>
      </c>
      <c r="I5" s="32">
        <v>40</v>
      </c>
    </row>
    <row r="6" spans="2:10" ht="162.75" customHeight="1" thickBot="1" x14ac:dyDescent="0.3">
      <c r="B6" s="106" t="s">
        <v>118</v>
      </c>
      <c r="C6" s="106" t="s">
        <v>38</v>
      </c>
      <c r="D6" s="146" t="s">
        <v>44</v>
      </c>
      <c r="E6" s="146"/>
      <c r="F6" s="35" t="s">
        <v>1</v>
      </c>
      <c r="G6" s="129" t="s">
        <v>5</v>
      </c>
      <c r="H6" s="96">
        <f t="shared" ref="H6:H8" si="1">IF(G6="Conform (C) ",I6,0)</f>
        <v>0</v>
      </c>
      <c r="I6" s="32">
        <v>10</v>
      </c>
    </row>
    <row r="7" spans="2:10" ht="169.5" customHeight="1" thickBot="1" x14ac:dyDescent="0.3">
      <c r="B7" s="106" t="s">
        <v>118</v>
      </c>
      <c r="C7" s="106" t="s">
        <v>39</v>
      </c>
      <c r="D7" s="146" t="s">
        <v>45</v>
      </c>
      <c r="E7" s="146"/>
      <c r="F7" s="35" t="s">
        <v>1</v>
      </c>
      <c r="G7" s="129" t="s">
        <v>5</v>
      </c>
      <c r="H7" s="96">
        <f>IF(G7="Conform (C) ",I7,0)</f>
        <v>0</v>
      </c>
      <c r="I7" s="32">
        <v>10</v>
      </c>
    </row>
    <row r="8" spans="2:10" ht="93" customHeight="1" thickBot="1" x14ac:dyDescent="0.3">
      <c r="B8" s="106" t="s">
        <v>119</v>
      </c>
      <c r="C8" s="106" t="s">
        <v>40</v>
      </c>
      <c r="D8" s="146" t="s">
        <v>79</v>
      </c>
      <c r="E8" s="146"/>
      <c r="F8" s="35" t="s">
        <v>1</v>
      </c>
      <c r="G8" s="129" t="s">
        <v>5</v>
      </c>
      <c r="H8" s="96">
        <f t="shared" si="1"/>
        <v>0</v>
      </c>
      <c r="I8" s="32">
        <v>15</v>
      </c>
    </row>
    <row r="9" spans="2:10" ht="149.25" customHeight="1" thickBot="1" x14ac:dyDescent="0.3">
      <c r="B9" s="106" t="s">
        <v>119</v>
      </c>
      <c r="C9" s="106" t="s">
        <v>41</v>
      </c>
      <c r="D9" s="146" t="s">
        <v>46</v>
      </c>
      <c r="E9" s="146"/>
      <c r="F9" s="36" t="s">
        <v>1</v>
      </c>
      <c r="G9" s="129" t="s">
        <v>5</v>
      </c>
      <c r="H9" s="96">
        <f t="shared" ref="H9:H14" si="2">IF(G9="Conform (C) ",I9,0)</f>
        <v>0</v>
      </c>
      <c r="I9" s="41">
        <v>5</v>
      </c>
    </row>
    <row r="10" spans="2:10" ht="121.5" customHeight="1" thickBot="1" x14ac:dyDescent="0.3">
      <c r="B10" s="106" t="s">
        <v>120</v>
      </c>
      <c r="C10" s="106" t="s">
        <v>42</v>
      </c>
      <c r="D10" s="147" t="s">
        <v>47</v>
      </c>
      <c r="E10" s="147"/>
      <c r="F10" s="37" t="s">
        <v>1</v>
      </c>
      <c r="G10" s="129" t="s">
        <v>5</v>
      </c>
      <c r="H10" s="96">
        <f t="shared" si="2"/>
        <v>0</v>
      </c>
      <c r="I10" s="41">
        <v>5</v>
      </c>
    </row>
    <row r="11" spans="2:10" ht="140.25" customHeight="1" thickBot="1" x14ac:dyDescent="0.3">
      <c r="B11" s="106" t="s">
        <v>120</v>
      </c>
      <c r="C11" s="106" t="s">
        <v>43</v>
      </c>
      <c r="D11" s="146" t="s">
        <v>48</v>
      </c>
      <c r="E11" s="146"/>
      <c r="F11" s="36" t="s">
        <v>1</v>
      </c>
      <c r="G11" s="129" t="s">
        <v>5</v>
      </c>
      <c r="H11" s="96">
        <f t="shared" si="2"/>
        <v>0</v>
      </c>
      <c r="I11" s="41">
        <v>10</v>
      </c>
    </row>
    <row r="12" spans="2:10" ht="140.25" customHeight="1" thickBot="1" x14ac:dyDescent="0.3">
      <c r="B12" s="106" t="s">
        <v>120</v>
      </c>
      <c r="C12" s="106" t="s">
        <v>49</v>
      </c>
      <c r="D12" s="146" t="s">
        <v>50</v>
      </c>
      <c r="E12" s="146"/>
      <c r="F12" s="36" t="s">
        <v>1</v>
      </c>
      <c r="G12" s="129" t="s">
        <v>5</v>
      </c>
      <c r="H12" s="96">
        <f t="shared" si="2"/>
        <v>0</v>
      </c>
      <c r="I12" s="41">
        <v>10</v>
      </c>
    </row>
    <row r="13" spans="2:10" ht="140.25" customHeight="1" thickBot="1" x14ac:dyDescent="0.3">
      <c r="B13" s="106" t="s">
        <v>121</v>
      </c>
      <c r="C13" s="106" t="s">
        <v>51</v>
      </c>
      <c r="D13" s="146" t="s">
        <v>53</v>
      </c>
      <c r="E13" s="146"/>
      <c r="F13" s="36" t="s">
        <v>1</v>
      </c>
      <c r="G13" s="129" t="s">
        <v>5</v>
      </c>
      <c r="H13" s="96">
        <f t="shared" si="2"/>
        <v>0</v>
      </c>
      <c r="I13" s="41">
        <v>20</v>
      </c>
    </row>
    <row r="14" spans="2:10" ht="38.25" customHeight="1" thickBot="1" x14ac:dyDescent="0.3">
      <c r="B14" s="106" t="s">
        <v>121</v>
      </c>
      <c r="C14" s="106" t="s">
        <v>52</v>
      </c>
      <c r="D14" s="146" t="s">
        <v>54</v>
      </c>
      <c r="E14" s="146"/>
      <c r="F14" s="36" t="s">
        <v>1</v>
      </c>
      <c r="G14" s="129" t="s">
        <v>5</v>
      </c>
      <c r="H14" s="96">
        <f t="shared" si="2"/>
        <v>0</v>
      </c>
      <c r="I14" s="41">
        <v>20</v>
      </c>
    </row>
    <row r="15" spans="2:10" ht="60.75" customHeight="1" thickBot="1" x14ac:dyDescent="0.3">
      <c r="B15" s="106" t="s">
        <v>121</v>
      </c>
      <c r="C15" s="106" t="s">
        <v>55</v>
      </c>
      <c r="D15" s="147" t="s">
        <v>153</v>
      </c>
      <c r="E15" s="147"/>
      <c r="F15" s="37" t="s">
        <v>1</v>
      </c>
      <c r="G15" s="129" t="s">
        <v>5</v>
      </c>
      <c r="H15" s="96">
        <f t="shared" ref="H15:H24" si="3">IF(G15="Conform (C) ",I15,0)</f>
        <v>0</v>
      </c>
      <c r="I15" s="42">
        <v>15</v>
      </c>
    </row>
    <row r="16" spans="2:10" ht="63.75" customHeight="1" thickBot="1" x14ac:dyDescent="0.3">
      <c r="B16" s="106" t="s">
        <v>121</v>
      </c>
      <c r="C16" s="106" t="s">
        <v>56</v>
      </c>
      <c r="D16" s="147" t="s">
        <v>64</v>
      </c>
      <c r="E16" s="147"/>
      <c r="F16" s="36" t="s">
        <v>1</v>
      </c>
      <c r="G16" s="129" t="s">
        <v>5</v>
      </c>
      <c r="H16" s="96">
        <f t="shared" si="3"/>
        <v>0</v>
      </c>
      <c r="I16" s="43">
        <v>10</v>
      </c>
    </row>
    <row r="17" spans="2:9" ht="53.25" customHeight="1" thickBot="1" x14ac:dyDescent="0.3">
      <c r="B17" s="106" t="s">
        <v>121</v>
      </c>
      <c r="C17" s="106" t="s">
        <v>57</v>
      </c>
      <c r="D17" s="147" t="s">
        <v>65</v>
      </c>
      <c r="E17" s="147"/>
      <c r="F17" s="37" t="s">
        <v>1</v>
      </c>
      <c r="G17" s="129" t="s">
        <v>5</v>
      </c>
      <c r="H17" s="96">
        <f t="shared" si="3"/>
        <v>0</v>
      </c>
      <c r="I17" s="44">
        <v>10</v>
      </c>
    </row>
    <row r="18" spans="2:9" ht="68.25" customHeight="1" thickBot="1" x14ac:dyDescent="0.3">
      <c r="B18" s="106" t="s">
        <v>121</v>
      </c>
      <c r="C18" s="106" t="s">
        <v>58</v>
      </c>
      <c r="D18" s="147" t="s">
        <v>66</v>
      </c>
      <c r="E18" s="147"/>
      <c r="F18" s="36" t="s">
        <v>1</v>
      </c>
      <c r="G18" s="129" t="s">
        <v>5</v>
      </c>
      <c r="H18" s="96">
        <f t="shared" si="3"/>
        <v>0</v>
      </c>
      <c r="I18" s="41">
        <v>10</v>
      </c>
    </row>
    <row r="19" spans="2:9" ht="101.25" customHeight="1" thickBot="1" x14ac:dyDescent="0.3">
      <c r="B19" s="106" t="s">
        <v>121</v>
      </c>
      <c r="C19" s="106" t="s">
        <v>59</v>
      </c>
      <c r="D19" s="147" t="s">
        <v>67</v>
      </c>
      <c r="E19" s="147"/>
      <c r="F19" s="37" t="s">
        <v>1</v>
      </c>
      <c r="G19" s="129" t="s">
        <v>5</v>
      </c>
      <c r="H19" s="96">
        <f t="shared" si="3"/>
        <v>0</v>
      </c>
      <c r="I19" s="44">
        <v>10</v>
      </c>
    </row>
    <row r="20" spans="2:9" ht="57.75" customHeight="1" thickBot="1" x14ac:dyDescent="0.3">
      <c r="B20" s="106" t="s">
        <v>121</v>
      </c>
      <c r="C20" s="106" t="s">
        <v>60</v>
      </c>
      <c r="D20" s="147" t="s">
        <v>68</v>
      </c>
      <c r="E20" s="147"/>
      <c r="F20" s="36" t="s">
        <v>1</v>
      </c>
      <c r="G20" s="129" t="s">
        <v>5</v>
      </c>
      <c r="H20" s="96">
        <f t="shared" si="3"/>
        <v>0</v>
      </c>
      <c r="I20" s="41">
        <v>10</v>
      </c>
    </row>
    <row r="21" spans="2:9" ht="84.75" customHeight="1" thickBot="1" x14ac:dyDescent="0.3">
      <c r="B21" s="106" t="s">
        <v>121</v>
      </c>
      <c r="C21" s="106" t="s">
        <v>61</v>
      </c>
      <c r="D21" s="147" t="s">
        <v>69</v>
      </c>
      <c r="E21" s="147"/>
      <c r="F21" s="37" t="s">
        <v>1</v>
      </c>
      <c r="G21" s="129" t="s">
        <v>5</v>
      </c>
      <c r="H21" s="96">
        <f t="shared" si="3"/>
        <v>0</v>
      </c>
      <c r="I21" s="44">
        <v>15</v>
      </c>
    </row>
    <row r="22" spans="2:9" ht="65.25" customHeight="1" thickBot="1" x14ac:dyDescent="0.3">
      <c r="B22" s="106" t="s">
        <v>121</v>
      </c>
      <c r="C22" s="106" t="s">
        <v>62</v>
      </c>
      <c r="D22" s="147" t="s">
        <v>70</v>
      </c>
      <c r="E22" s="147"/>
      <c r="F22" s="36" t="s">
        <v>1</v>
      </c>
      <c r="G22" s="129" t="s">
        <v>5</v>
      </c>
      <c r="H22" s="96">
        <f t="shared" si="3"/>
        <v>0</v>
      </c>
      <c r="I22" s="41">
        <v>25</v>
      </c>
    </row>
    <row r="23" spans="2:9" ht="64.5" customHeight="1" thickBot="1" x14ac:dyDescent="0.3">
      <c r="B23" s="106" t="s">
        <v>121</v>
      </c>
      <c r="C23" s="106" t="s">
        <v>63</v>
      </c>
      <c r="D23" s="147" t="s">
        <v>71</v>
      </c>
      <c r="E23" s="147"/>
      <c r="F23" s="37" t="s">
        <v>1</v>
      </c>
      <c r="G23" s="129" t="s">
        <v>5</v>
      </c>
      <c r="H23" s="96">
        <f t="shared" si="3"/>
        <v>0</v>
      </c>
      <c r="I23" s="44">
        <v>10</v>
      </c>
    </row>
    <row r="24" spans="2:9" ht="47.25" customHeight="1" thickBot="1" x14ac:dyDescent="0.3">
      <c r="B24" s="106" t="s">
        <v>121</v>
      </c>
      <c r="C24" s="106" t="s">
        <v>73</v>
      </c>
      <c r="D24" s="147" t="s">
        <v>72</v>
      </c>
      <c r="E24" s="147"/>
      <c r="F24" s="36" t="s">
        <v>1</v>
      </c>
      <c r="G24" s="129" t="s">
        <v>5</v>
      </c>
      <c r="H24" s="96">
        <f t="shared" si="3"/>
        <v>0</v>
      </c>
      <c r="I24" s="41">
        <v>10</v>
      </c>
    </row>
    <row r="25" spans="2:9" ht="65.25" customHeight="1" thickBot="1" x14ac:dyDescent="0.3">
      <c r="B25" s="106" t="s">
        <v>121</v>
      </c>
      <c r="C25" s="106" t="s">
        <v>74</v>
      </c>
      <c r="D25" s="147" t="s">
        <v>76</v>
      </c>
      <c r="E25" s="147"/>
      <c r="F25" s="37" t="s">
        <v>1</v>
      </c>
      <c r="G25" s="129" t="s">
        <v>5</v>
      </c>
      <c r="H25" s="96">
        <f>IF(G25="Conform (C) ",I25,0)</f>
        <v>0</v>
      </c>
      <c r="I25" s="44">
        <v>10</v>
      </c>
    </row>
    <row r="26" spans="2:9" ht="71.25" customHeight="1" thickBot="1" x14ac:dyDescent="0.3">
      <c r="B26" s="106" t="s">
        <v>121</v>
      </c>
      <c r="C26" s="106" t="s">
        <v>75</v>
      </c>
      <c r="D26" s="146" t="s">
        <v>77</v>
      </c>
      <c r="E26" s="146"/>
      <c r="F26" s="35" t="s">
        <v>1</v>
      </c>
      <c r="G26" s="129" t="s">
        <v>5</v>
      </c>
      <c r="H26" s="96">
        <f>IF(G26="Conform (C) ",I26,0)</f>
        <v>0</v>
      </c>
      <c r="I26" s="74">
        <v>10</v>
      </c>
    </row>
    <row r="27" spans="2:9" ht="62.25" customHeight="1" thickBot="1" x14ac:dyDescent="0.3">
      <c r="B27" s="90" t="s">
        <v>122</v>
      </c>
      <c r="C27" s="91" t="s">
        <v>78</v>
      </c>
      <c r="D27" s="147" t="s">
        <v>152</v>
      </c>
      <c r="E27" s="147"/>
      <c r="F27" s="36" t="s">
        <v>1</v>
      </c>
      <c r="G27" s="130"/>
      <c r="H27" s="97"/>
      <c r="I27" s="41">
        <v>60</v>
      </c>
    </row>
    <row r="28" spans="2:9" ht="25.5" customHeight="1" thickBot="1" x14ac:dyDescent="0.3">
      <c r="B28" s="117"/>
      <c r="C28" s="118"/>
      <c r="D28" s="48"/>
      <c r="E28" s="62" t="s">
        <v>102</v>
      </c>
      <c r="F28" s="56" t="s">
        <v>103</v>
      </c>
      <c r="G28" s="131"/>
      <c r="H28" s="104"/>
      <c r="I28" s="52"/>
    </row>
    <row r="29" spans="2:9" ht="41.25" customHeight="1" thickBot="1" x14ac:dyDescent="0.3">
      <c r="B29" s="75"/>
      <c r="C29" s="71"/>
      <c r="D29" s="48"/>
      <c r="E29" s="57" t="s">
        <v>113</v>
      </c>
      <c r="F29" s="61">
        <v>12</v>
      </c>
      <c r="G29" s="129" t="s">
        <v>5</v>
      </c>
      <c r="H29" s="93">
        <f>IF(G29="Conform (C) ",F29,0)</f>
        <v>0</v>
      </c>
      <c r="I29" s="52"/>
    </row>
    <row r="30" spans="2:9" ht="41.25" customHeight="1" thickBot="1" x14ac:dyDescent="0.3">
      <c r="B30" s="75"/>
      <c r="C30" s="71"/>
      <c r="D30" s="48"/>
      <c r="E30" s="57" t="s">
        <v>109</v>
      </c>
      <c r="F30" s="61">
        <v>12</v>
      </c>
      <c r="G30" s="129" t="s">
        <v>5</v>
      </c>
      <c r="H30" s="93">
        <f t="shared" ref="H30:H33" si="4">IF(G30="Conform (C) ",F30,0)</f>
        <v>0</v>
      </c>
      <c r="I30" s="52"/>
    </row>
    <row r="31" spans="2:9" ht="41.25" customHeight="1" thickBot="1" x14ac:dyDescent="0.3">
      <c r="B31" s="75"/>
      <c r="C31" s="71"/>
      <c r="D31" s="48"/>
      <c r="E31" s="57" t="s">
        <v>110</v>
      </c>
      <c r="F31" s="61">
        <v>12</v>
      </c>
      <c r="G31" s="129" t="s">
        <v>5</v>
      </c>
      <c r="H31" s="93">
        <f t="shared" si="4"/>
        <v>0</v>
      </c>
      <c r="I31" s="52"/>
    </row>
    <row r="32" spans="2:9" ht="41.25" customHeight="1" thickBot="1" x14ac:dyDescent="0.3">
      <c r="B32" s="75"/>
      <c r="C32" s="71"/>
      <c r="D32" s="48"/>
      <c r="E32" s="57" t="s">
        <v>111</v>
      </c>
      <c r="F32" s="61">
        <v>12</v>
      </c>
      <c r="G32" s="129" t="s">
        <v>5</v>
      </c>
      <c r="H32" s="93">
        <f t="shared" si="4"/>
        <v>0</v>
      </c>
      <c r="I32" s="52"/>
    </row>
    <row r="33" spans="2:9" ht="41.25" customHeight="1" thickBot="1" x14ac:dyDescent="0.3">
      <c r="B33" s="76"/>
      <c r="C33" s="72"/>
      <c r="D33" s="49"/>
      <c r="E33" s="57" t="s">
        <v>112</v>
      </c>
      <c r="F33" s="61">
        <v>12</v>
      </c>
      <c r="G33" s="132" t="s">
        <v>5</v>
      </c>
      <c r="H33" s="93">
        <f t="shared" si="4"/>
        <v>0</v>
      </c>
      <c r="I33" s="51"/>
    </row>
    <row r="34" spans="2:9" x14ac:dyDescent="0.25">
      <c r="B34" s="112"/>
      <c r="C34" s="112" t="s">
        <v>32</v>
      </c>
      <c r="G34" s="120"/>
      <c r="H34" s="107">
        <f>SUM(H3:H33)</f>
        <v>0</v>
      </c>
      <c r="I34" s="108">
        <f>SUM(I3:I33)</f>
        <v>420</v>
      </c>
    </row>
    <row r="40" spans="2:9" x14ac:dyDescent="0.25">
      <c r="B40" s="118"/>
      <c r="C40" s="118"/>
      <c r="D40" s="47"/>
      <c r="E40" s="47"/>
      <c r="F40" s="114"/>
      <c r="G40" s="115"/>
    </row>
    <row r="41" spans="2:9" x14ac:dyDescent="0.25">
      <c r="B41" s="118"/>
      <c r="C41" s="118"/>
      <c r="D41" s="47"/>
      <c r="E41" s="47"/>
      <c r="F41" s="114"/>
      <c r="G41" s="115"/>
    </row>
    <row r="42" spans="2:9" x14ac:dyDescent="0.25">
      <c r="B42" s="118"/>
      <c r="C42" s="118"/>
      <c r="D42" s="63"/>
      <c r="E42" s="63"/>
      <c r="F42" s="114"/>
      <c r="G42" s="115"/>
    </row>
    <row r="43" spans="2:9" x14ac:dyDescent="0.25">
      <c r="B43" s="118"/>
      <c r="C43" s="118"/>
      <c r="D43" s="64"/>
      <c r="E43" s="65"/>
      <c r="F43" s="114"/>
      <c r="G43" s="115"/>
    </row>
    <row r="44" spans="2:9" x14ac:dyDescent="0.25">
      <c r="B44" s="118"/>
      <c r="C44" s="118"/>
      <c r="D44" s="64"/>
      <c r="E44" s="65"/>
      <c r="F44" s="114"/>
      <c r="G44" s="115"/>
    </row>
    <row r="45" spans="2:9" x14ac:dyDescent="0.25">
      <c r="B45" s="118"/>
      <c r="C45" s="118"/>
      <c r="D45" s="64"/>
      <c r="E45" s="65"/>
      <c r="F45" s="114"/>
      <c r="G45" s="115"/>
    </row>
    <row r="46" spans="2:9" x14ac:dyDescent="0.25">
      <c r="B46" s="118"/>
      <c r="C46" s="118"/>
      <c r="D46" s="64"/>
      <c r="E46" s="65"/>
      <c r="F46" s="114"/>
      <c r="G46" s="115"/>
    </row>
    <row r="47" spans="2:9" x14ac:dyDescent="0.25">
      <c r="B47" s="118"/>
      <c r="C47" s="118"/>
      <c r="D47" s="64"/>
      <c r="E47" s="66"/>
      <c r="F47" s="114"/>
      <c r="G47" s="115"/>
    </row>
    <row r="48" spans="2:9" x14ac:dyDescent="0.25">
      <c r="B48" s="118"/>
      <c r="C48" s="118"/>
      <c r="D48" s="47"/>
      <c r="E48" s="47"/>
      <c r="F48" s="114"/>
      <c r="G48" s="115"/>
    </row>
    <row r="49" spans="2:7" x14ac:dyDescent="0.25">
      <c r="B49" s="118"/>
      <c r="C49" s="118"/>
      <c r="D49" s="47"/>
      <c r="E49" s="47"/>
      <c r="F49" s="114"/>
      <c r="G49" s="115"/>
    </row>
  </sheetData>
  <sheetProtection algorithmName="SHA-512" hashValue="SdzDaaDtY1/sR6838N++UbXK1d9vcahS5MjWN1eomoDNdHwpi2BasLs8S4KBWKjWeyhj4msv3FWrKzCrcXRc+g==" saltValue="AbeNY5fAnbgSaYJSWqUkIg==" spinCount="100000" sheet="1" objects="1" scenarios="1"/>
  <autoFilter ref="I1:I49"/>
  <dataConsolidate>
    <dataRefs count="1">
      <dataRef ref="E4" sheet="Wensen Duurzaamheid"/>
    </dataRefs>
  </dataConsolidate>
  <mergeCells count="31">
    <mergeCell ref="B1:B2"/>
    <mergeCell ref="H1:H2"/>
    <mergeCell ref="I1:I2"/>
    <mergeCell ref="D20:E20"/>
    <mergeCell ref="D21:E21"/>
    <mergeCell ref="C1:C2"/>
    <mergeCell ref="D1:E2"/>
    <mergeCell ref="F1:F2"/>
    <mergeCell ref="D3:E3"/>
    <mergeCell ref="D25:E25"/>
    <mergeCell ref="D22:E22"/>
    <mergeCell ref="D9:E9"/>
    <mergeCell ref="D10:E10"/>
    <mergeCell ref="D14:E14"/>
    <mergeCell ref="D17:E17"/>
    <mergeCell ref="D26:E26"/>
    <mergeCell ref="D27:E27"/>
    <mergeCell ref="D16:E16"/>
    <mergeCell ref="D15:E15"/>
    <mergeCell ref="D4:E4"/>
    <mergeCell ref="D7:E7"/>
    <mergeCell ref="D8:E8"/>
    <mergeCell ref="D5:E5"/>
    <mergeCell ref="D6:E6"/>
    <mergeCell ref="D18:E18"/>
    <mergeCell ref="D19:E19"/>
    <mergeCell ref="D11:E11"/>
    <mergeCell ref="D13:E13"/>
    <mergeCell ref="D12:E12"/>
    <mergeCell ref="D23:E23"/>
    <mergeCell ref="D24:E24"/>
  </mergeCells>
  <dataValidations count="2">
    <dataValidation type="list" showInputMessage="1" showErrorMessage="1" sqref="G3:G26 G28:G33">
      <formula1>$G$1:$G$2</formula1>
    </dataValidation>
    <dataValidation showInputMessage="1" showErrorMessage="1" sqref="G27"/>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43"/>
  <sheetViews>
    <sheetView workbookViewId="0">
      <pane ySplit="1" topLeftCell="A2" activePane="bottomLeft" state="frozen"/>
      <selection pane="bottomLeft" activeCell="G5" sqref="G5"/>
    </sheetView>
  </sheetViews>
  <sheetFormatPr defaultRowHeight="11.15" x14ac:dyDescent="0.25"/>
  <cols>
    <col min="2" max="2" width="11.765625" style="126" customWidth="1"/>
    <col min="3" max="3" width="11.765625" style="119" customWidth="1"/>
    <col min="5" max="5" width="51.84375" customWidth="1"/>
    <col min="6" max="6" width="12.61328125" style="33" customWidth="1"/>
    <col min="7" max="7" width="9" style="33"/>
    <col min="8" max="8" width="14.15234375" style="40" customWidth="1"/>
    <col min="9" max="9" width="9" style="39"/>
  </cols>
  <sheetData>
    <row r="1" spans="2:9" ht="35.25" customHeight="1" x14ac:dyDescent="0.25">
      <c r="B1" s="184" t="s">
        <v>115</v>
      </c>
      <c r="C1" s="105" t="s">
        <v>123</v>
      </c>
      <c r="D1" s="178" t="s">
        <v>3</v>
      </c>
      <c r="E1" s="178"/>
      <c r="F1" s="178" t="s">
        <v>0</v>
      </c>
      <c r="G1" s="2" t="s">
        <v>4</v>
      </c>
      <c r="H1" s="180" t="s">
        <v>149</v>
      </c>
      <c r="I1" s="182" t="s">
        <v>150</v>
      </c>
    </row>
    <row r="2" spans="2:9" ht="31.3" thickBot="1" x14ac:dyDescent="0.3">
      <c r="B2" s="185"/>
      <c r="C2" s="116"/>
      <c r="D2" s="179"/>
      <c r="E2" s="179"/>
      <c r="F2" s="179"/>
      <c r="G2" s="45" t="s">
        <v>5</v>
      </c>
      <c r="H2" s="181"/>
      <c r="I2" s="183"/>
    </row>
    <row r="3" spans="2:9" ht="54" customHeight="1" thickBot="1" x14ac:dyDescent="0.3">
      <c r="B3" s="171" t="s">
        <v>124</v>
      </c>
      <c r="C3" s="168" t="s">
        <v>21</v>
      </c>
      <c r="D3" s="175" t="s">
        <v>104</v>
      </c>
      <c r="E3" s="175"/>
      <c r="F3" s="53" t="s">
        <v>1</v>
      </c>
      <c r="G3" s="53"/>
      <c r="H3" s="54"/>
      <c r="I3" s="55">
        <v>25</v>
      </c>
    </row>
    <row r="4" spans="2:9" ht="25.5" customHeight="1" thickBot="1" x14ac:dyDescent="0.3">
      <c r="B4" s="172"/>
      <c r="C4" s="169"/>
      <c r="D4" s="77"/>
      <c r="E4" s="60" t="s">
        <v>102</v>
      </c>
      <c r="F4" s="58" t="s">
        <v>103</v>
      </c>
      <c r="G4" s="58"/>
      <c r="H4" s="59"/>
      <c r="I4" s="78"/>
    </row>
    <row r="5" spans="2:9" ht="41.25" customHeight="1" thickBot="1" x14ac:dyDescent="0.3">
      <c r="B5" s="172"/>
      <c r="C5" s="169"/>
      <c r="D5" s="48"/>
      <c r="E5" s="57" t="s">
        <v>106</v>
      </c>
      <c r="F5" s="53">
        <v>0</v>
      </c>
      <c r="G5" s="133" t="s">
        <v>5</v>
      </c>
      <c r="H5" s="93">
        <f>IF(G5="Conform (C) ",F5,0)</f>
        <v>0</v>
      </c>
      <c r="I5" s="52"/>
    </row>
    <row r="6" spans="2:9" ht="41.25" customHeight="1" thickBot="1" x14ac:dyDescent="0.3">
      <c r="B6" s="172"/>
      <c r="C6" s="169"/>
      <c r="D6" s="48"/>
      <c r="E6" s="57" t="s">
        <v>105</v>
      </c>
      <c r="F6" s="61">
        <v>10</v>
      </c>
      <c r="G6" s="133" t="s">
        <v>5</v>
      </c>
      <c r="H6" s="93">
        <f>IF(G6="Conform (C) ",F6,0)</f>
        <v>0</v>
      </c>
      <c r="I6" s="52"/>
    </row>
    <row r="7" spans="2:9" ht="41.25" customHeight="1" thickBot="1" x14ac:dyDescent="0.3">
      <c r="B7" s="172"/>
      <c r="C7" s="169"/>
      <c r="D7" s="48"/>
      <c r="E7" s="57" t="s">
        <v>166</v>
      </c>
      <c r="F7" s="61">
        <v>5</v>
      </c>
      <c r="G7" s="133" t="s">
        <v>5</v>
      </c>
      <c r="H7" s="93">
        <f>IF(G7="Conform (C) ",F7,0)</f>
        <v>0</v>
      </c>
      <c r="I7" s="52"/>
    </row>
    <row r="8" spans="2:9" ht="41.25" customHeight="1" thickBot="1" x14ac:dyDescent="0.3">
      <c r="B8" s="173"/>
      <c r="C8" s="170"/>
      <c r="D8" s="49"/>
      <c r="E8" s="57" t="s">
        <v>167</v>
      </c>
      <c r="F8" s="61">
        <v>10</v>
      </c>
      <c r="G8" s="133" t="s">
        <v>5</v>
      </c>
      <c r="H8" s="93">
        <f>IF(G8="Conform (C) ",F8,0)</f>
        <v>0</v>
      </c>
      <c r="I8" s="51"/>
    </row>
    <row r="9" spans="2:9" ht="16.5" customHeight="1" thickBot="1" x14ac:dyDescent="0.3">
      <c r="B9" s="121"/>
      <c r="C9" s="72"/>
      <c r="D9" s="49"/>
      <c r="E9" s="49"/>
      <c r="F9" s="50"/>
      <c r="G9" s="134"/>
      <c r="H9" s="94"/>
      <c r="I9" s="51"/>
    </row>
    <row r="10" spans="2:9" ht="64.5" customHeight="1" thickBot="1" x14ac:dyDescent="0.3">
      <c r="B10" s="122" t="s">
        <v>124</v>
      </c>
      <c r="C10" s="106" t="s">
        <v>22</v>
      </c>
      <c r="D10" s="174" t="s">
        <v>20</v>
      </c>
      <c r="E10" s="174"/>
      <c r="F10" s="46" t="s">
        <v>1</v>
      </c>
      <c r="G10" s="135" t="s">
        <v>5</v>
      </c>
      <c r="H10" s="95">
        <f t="shared" ref="H10:H11" si="0">IF(G10="Conform (C) ",I10,0)</f>
        <v>0</v>
      </c>
      <c r="I10" s="42">
        <v>15</v>
      </c>
    </row>
    <row r="11" spans="2:9" ht="64.5" customHeight="1" thickBot="1" x14ac:dyDescent="0.3">
      <c r="B11" s="123" t="s">
        <v>124</v>
      </c>
      <c r="C11" s="106" t="s">
        <v>23</v>
      </c>
      <c r="D11" s="176" t="s">
        <v>154</v>
      </c>
      <c r="E11" s="176"/>
      <c r="F11" s="35" t="s">
        <v>1</v>
      </c>
      <c r="G11" s="129" t="s">
        <v>5</v>
      </c>
      <c r="H11" s="96">
        <f t="shared" si="0"/>
        <v>0</v>
      </c>
      <c r="I11" s="32">
        <v>10</v>
      </c>
    </row>
    <row r="12" spans="2:9" ht="64.5" customHeight="1" thickBot="1" x14ac:dyDescent="0.3">
      <c r="B12" s="161" t="s">
        <v>125</v>
      </c>
      <c r="C12" s="158" t="s">
        <v>24</v>
      </c>
      <c r="D12" s="176" t="s">
        <v>108</v>
      </c>
      <c r="E12" s="176"/>
      <c r="F12" s="36" t="s">
        <v>1</v>
      </c>
      <c r="G12" s="136"/>
      <c r="H12" s="97"/>
      <c r="I12" s="43">
        <v>25</v>
      </c>
    </row>
    <row r="13" spans="2:9" ht="25.5" customHeight="1" thickBot="1" x14ac:dyDescent="0.3">
      <c r="B13" s="162"/>
      <c r="C13" s="159"/>
      <c r="D13" s="77"/>
      <c r="E13" s="60" t="s">
        <v>102</v>
      </c>
      <c r="F13" s="58" t="s">
        <v>103</v>
      </c>
      <c r="G13" s="137"/>
      <c r="H13" s="98"/>
      <c r="I13" s="78"/>
    </row>
    <row r="14" spans="2:9" ht="41.25" customHeight="1" thickBot="1" x14ac:dyDescent="0.3">
      <c r="B14" s="162"/>
      <c r="C14" s="159"/>
      <c r="D14" s="48"/>
      <c r="E14" s="57" t="s">
        <v>106</v>
      </c>
      <c r="F14" s="53">
        <v>0</v>
      </c>
      <c r="G14" s="133" t="s">
        <v>5</v>
      </c>
      <c r="H14" s="93">
        <f>IF(G14="Conform (C) ",F14,0)</f>
        <v>0</v>
      </c>
      <c r="I14" s="52"/>
    </row>
    <row r="15" spans="2:9" ht="41.25" customHeight="1" thickBot="1" x14ac:dyDescent="0.3">
      <c r="B15" s="162"/>
      <c r="C15" s="159"/>
      <c r="D15" s="48"/>
      <c r="E15" s="57" t="s">
        <v>105</v>
      </c>
      <c r="F15" s="61">
        <v>10</v>
      </c>
      <c r="G15" s="133" t="s">
        <v>5</v>
      </c>
      <c r="H15" s="93">
        <f>IF(G15="Conform (C) ",F15,0)</f>
        <v>0</v>
      </c>
      <c r="I15" s="52"/>
    </row>
    <row r="16" spans="2:9" ht="41.25" customHeight="1" thickBot="1" x14ac:dyDescent="0.3">
      <c r="B16" s="162"/>
      <c r="C16" s="159"/>
      <c r="D16" s="48"/>
      <c r="E16" s="57" t="s">
        <v>166</v>
      </c>
      <c r="F16" s="61">
        <v>5</v>
      </c>
      <c r="G16" s="133" t="s">
        <v>5</v>
      </c>
      <c r="H16" s="93">
        <f>IF(G16="Conform (C) ",F16,0)</f>
        <v>0</v>
      </c>
      <c r="I16" s="52"/>
    </row>
    <row r="17" spans="2:9" ht="41.25" customHeight="1" thickBot="1" x14ac:dyDescent="0.3">
      <c r="B17" s="163"/>
      <c r="C17" s="160"/>
      <c r="D17" s="49"/>
      <c r="E17" s="57" t="s">
        <v>167</v>
      </c>
      <c r="F17" s="61">
        <v>10</v>
      </c>
      <c r="G17" s="133" t="s">
        <v>5</v>
      </c>
      <c r="H17" s="93">
        <f>IF(G17="Conform (C) ",F17,0)</f>
        <v>0</v>
      </c>
      <c r="I17" s="51"/>
    </row>
    <row r="18" spans="2:9" ht="16.5" customHeight="1" thickBot="1" x14ac:dyDescent="0.3">
      <c r="B18" s="121"/>
      <c r="C18" s="72"/>
      <c r="D18" s="49"/>
      <c r="E18" s="49"/>
      <c r="F18" s="50"/>
      <c r="G18" s="50"/>
      <c r="H18" s="94"/>
      <c r="I18" s="51"/>
    </row>
    <row r="19" spans="2:9" ht="282.75" customHeight="1" thickBot="1" x14ac:dyDescent="0.3">
      <c r="B19" s="161" t="s">
        <v>126</v>
      </c>
      <c r="C19" s="158" t="s">
        <v>25</v>
      </c>
      <c r="D19" s="177" t="s">
        <v>155</v>
      </c>
      <c r="E19" s="176"/>
      <c r="F19" s="36" t="s">
        <v>27</v>
      </c>
      <c r="G19" s="53" t="s">
        <v>107</v>
      </c>
      <c r="H19" s="99">
        <v>0</v>
      </c>
      <c r="I19" s="43">
        <v>50</v>
      </c>
    </row>
    <row r="20" spans="2:9" ht="25.5" customHeight="1" x14ac:dyDescent="0.25">
      <c r="B20" s="162"/>
      <c r="C20" s="159"/>
      <c r="D20" s="68"/>
      <c r="E20" s="164" t="s">
        <v>102</v>
      </c>
      <c r="F20" s="165"/>
      <c r="G20" s="80" t="s">
        <v>103</v>
      </c>
      <c r="H20" s="100"/>
      <c r="I20" s="52"/>
    </row>
    <row r="21" spans="2:9" ht="65.25" customHeight="1" x14ac:dyDescent="0.25">
      <c r="B21" s="162"/>
      <c r="C21" s="159"/>
      <c r="D21" s="68"/>
      <c r="E21" s="166" t="s">
        <v>138</v>
      </c>
      <c r="F21" s="167"/>
      <c r="G21" s="81">
        <v>0</v>
      </c>
      <c r="H21" s="100"/>
      <c r="I21" s="52"/>
    </row>
    <row r="22" spans="2:9" ht="65.25" customHeight="1" x14ac:dyDescent="0.25">
      <c r="B22" s="162"/>
      <c r="C22" s="159"/>
      <c r="D22" s="68"/>
      <c r="E22" s="166" t="s">
        <v>140</v>
      </c>
      <c r="F22" s="167"/>
      <c r="G22" s="82">
        <v>12.5</v>
      </c>
      <c r="H22" s="100"/>
      <c r="I22" s="52"/>
    </row>
    <row r="23" spans="2:9" ht="65.25" customHeight="1" x14ac:dyDescent="0.25">
      <c r="B23" s="162"/>
      <c r="C23" s="159"/>
      <c r="D23" s="68"/>
      <c r="E23" s="166" t="s">
        <v>141</v>
      </c>
      <c r="F23" s="167"/>
      <c r="G23" s="82">
        <v>25</v>
      </c>
      <c r="H23" s="100"/>
      <c r="I23" s="52"/>
    </row>
    <row r="24" spans="2:9" ht="65.25" customHeight="1" x14ac:dyDescent="0.25">
      <c r="B24" s="162"/>
      <c r="C24" s="159"/>
      <c r="D24" s="68"/>
      <c r="E24" s="166" t="s">
        <v>142</v>
      </c>
      <c r="F24" s="167"/>
      <c r="G24" s="82" t="s">
        <v>139</v>
      </c>
      <c r="H24" s="100"/>
      <c r="I24" s="52"/>
    </row>
    <row r="25" spans="2:9" ht="65.25" customHeight="1" thickBot="1" x14ac:dyDescent="0.3">
      <c r="B25" s="163"/>
      <c r="C25" s="160"/>
      <c r="D25" s="84"/>
      <c r="E25" s="156" t="s">
        <v>143</v>
      </c>
      <c r="F25" s="157"/>
      <c r="G25" s="83">
        <v>50</v>
      </c>
      <c r="H25" s="94"/>
      <c r="I25" s="51"/>
    </row>
    <row r="26" spans="2:9" ht="16.5" customHeight="1" thickBot="1" x14ac:dyDescent="0.3">
      <c r="B26" s="124"/>
      <c r="C26" s="88"/>
      <c r="D26" s="49"/>
      <c r="E26" s="49"/>
      <c r="F26" s="50"/>
      <c r="G26" s="50"/>
      <c r="H26" s="94"/>
      <c r="I26" s="51"/>
    </row>
    <row r="27" spans="2:9" ht="16.5" customHeight="1" thickBot="1" x14ac:dyDescent="0.3">
      <c r="B27" s="121"/>
      <c r="C27" s="72"/>
      <c r="D27" s="49"/>
      <c r="E27" s="49"/>
      <c r="F27" s="50"/>
      <c r="G27" s="50"/>
      <c r="H27" s="94"/>
      <c r="I27" s="51"/>
    </row>
    <row r="28" spans="2:9" ht="295.75" customHeight="1" thickBot="1" x14ac:dyDescent="0.3">
      <c r="B28" s="161" t="s">
        <v>146</v>
      </c>
      <c r="C28" s="158" t="s">
        <v>26</v>
      </c>
      <c r="D28" s="177" t="s">
        <v>147</v>
      </c>
      <c r="E28" s="176"/>
      <c r="F28" s="36" t="s">
        <v>27</v>
      </c>
      <c r="G28" s="53" t="s">
        <v>107</v>
      </c>
      <c r="H28" s="99">
        <v>0</v>
      </c>
      <c r="I28" s="43">
        <v>60</v>
      </c>
    </row>
    <row r="29" spans="2:9" ht="25.5" customHeight="1" x14ac:dyDescent="0.25">
      <c r="B29" s="162"/>
      <c r="C29" s="159"/>
      <c r="D29" s="68"/>
      <c r="E29" s="164" t="s">
        <v>102</v>
      </c>
      <c r="F29" s="165"/>
      <c r="G29" s="80" t="s">
        <v>103</v>
      </c>
      <c r="H29" s="100"/>
      <c r="I29" s="52"/>
    </row>
    <row r="30" spans="2:9" ht="65.25" customHeight="1" x14ac:dyDescent="0.25">
      <c r="B30" s="162"/>
      <c r="C30" s="159"/>
      <c r="D30" s="68"/>
      <c r="E30" s="166" t="s">
        <v>138</v>
      </c>
      <c r="F30" s="167"/>
      <c r="G30" s="81">
        <v>0</v>
      </c>
      <c r="H30" s="100"/>
      <c r="I30" s="52"/>
    </row>
    <row r="31" spans="2:9" ht="65.25" customHeight="1" x14ac:dyDescent="0.25">
      <c r="B31" s="162"/>
      <c r="C31" s="159"/>
      <c r="D31" s="68"/>
      <c r="E31" s="166" t="s">
        <v>140</v>
      </c>
      <c r="F31" s="167"/>
      <c r="G31" s="82">
        <v>15</v>
      </c>
      <c r="H31" s="100"/>
      <c r="I31" s="52"/>
    </row>
    <row r="32" spans="2:9" ht="65.25" customHeight="1" x14ac:dyDescent="0.25">
      <c r="B32" s="162"/>
      <c r="C32" s="159"/>
      <c r="D32" s="68"/>
      <c r="E32" s="166" t="s">
        <v>141</v>
      </c>
      <c r="F32" s="167"/>
      <c r="G32" s="82">
        <v>30</v>
      </c>
      <c r="H32" s="100"/>
      <c r="I32" s="52"/>
    </row>
    <row r="33" spans="2:9" ht="65.25" customHeight="1" x14ac:dyDescent="0.25">
      <c r="B33" s="162"/>
      <c r="C33" s="159"/>
      <c r="D33" s="68"/>
      <c r="E33" s="166" t="s">
        <v>142</v>
      </c>
      <c r="F33" s="167"/>
      <c r="G33" s="82">
        <v>45</v>
      </c>
      <c r="H33" s="100"/>
      <c r="I33" s="52"/>
    </row>
    <row r="34" spans="2:9" ht="65.25" customHeight="1" thickBot="1" x14ac:dyDescent="0.3">
      <c r="B34" s="163"/>
      <c r="C34" s="160"/>
      <c r="D34" s="84"/>
      <c r="E34" s="156" t="s">
        <v>143</v>
      </c>
      <c r="F34" s="157"/>
      <c r="G34" s="83">
        <v>60</v>
      </c>
      <c r="H34" s="94"/>
      <c r="I34" s="51"/>
    </row>
    <row r="35" spans="2:9" ht="16.5" customHeight="1" thickBot="1" x14ac:dyDescent="0.3">
      <c r="B35" s="124"/>
      <c r="C35" s="88"/>
      <c r="D35" s="49"/>
      <c r="E35" s="49"/>
      <c r="F35" s="50"/>
      <c r="G35" s="50"/>
      <c r="H35" s="94"/>
      <c r="I35" s="51"/>
    </row>
    <row r="36" spans="2:9" ht="331.75" customHeight="1" thickBot="1" x14ac:dyDescent="0.3">
      <c r="B36" s="161" t="s">
        <v>127</v>
      </c>
      <c r="C36" s="158" t="s">
        <v>145</v>
      </c>
      <c r="D36" s="147" t="s">
        <v>144</v>
      </c>
      <c r="E36" s="147"/>
      <c r="F36" s="1" t="s">
        <v>27</v>
      </c>
      <c r="G36" s="53" t="s">
        <v>107</v>
      </c>
      <c r="H36" s="99">
        <v>0</v>
      </c>
      <c r="I36" s="41">
        <v>60</v>
      </c>
    </row>
    <row r="37" spans="2:9" ht="25.5" customHeight="1" x14ac:dyDescent="0.25">
      <c r="B37" s="162"/>
      <c r="C37" s="159"/>
      <c r="D37" s="85"/>
      <c r="E37" s="164" t="s">
        <v>102</v>
      </c>
      <c r="F37" s="165"/>
      <c r="G37" s="80" t="s">
        <v>103</v>
      </c>
      <c r="H37" s="101"/>
      <c r="I37" s="78"/>
    </row>
    <row r="38" spans="2:9" ht="47.25" customHeight="1" x14ac:dyDescent="0.25">
      <c r="B38" s="162"/>
      <c r="C38" s="159"/>
      <c r="D38" s="68"/>
      <c r="E38" s="166" t="s">
        <v>138</v>
      </c>
      <c r="F38" s="167"/>
      <c r="G38" s="81">
        <v>0</v>
      </c>
      <c r="H38" s="100"/>
      <c r="I38" s="52"/>
    </row>
    <row r="39" spans="2:9" ht="83.25" customHeight="1" x14ac:dyDescent="0.25">
      <c r="B39" s="162"/>
      <c r="C39" s="159"/>
      <c r="D39" s="68"/>
      <c r="E39" s="166" t="s">
        <v>156</v>
      </c>
      <c r="F39" s="167"/>
      <c r="G39" s="82">
        <v>15</v>
      </c>
      <c r="H39" s="100"/>
      <c r="I39" s="52"/>
    </row>
    <row r="40" spans="2:9" ht="87" customHeight="1" x14ac:dyDescent="0.25">
      <c r="B40" s="162"/>
      <c r="C40" s="159"/>
      <c r="D40" s="68"/>
      <c r="E40" s="166" t="s">
        <v>157</v>
      </c>
      <c r="F40" s="167"/>
      <c r="G40" s="82">
        <v>30</v>
      </c>
      <c r="H40" s="100"/>
      <c r="I40" s="52"/>
    </row>
    <row r="41" spans="2:9" ht="72.75" customHeight="1" x14ac:dyDescent="0.25">
      <c r="B41" s="162"/>
      <c r="C41" s="159"/>
      <c r="D41" s="68"/>
      <c r="E41" s="166" t="s">
        <v>158</v>
      </c>
      <c r="F41" s="167"/>
      <c r="G41" s="82">
        <v>45</v>
      </c>
      <c r="H41" s="100"/>
      <c r="I41" s="52"/>
    </row>
    <row r="42" spans="2:9" ht="83.25" customHeight="1" thickBot="1" x14ac:dyDescent="0.3">
      <c r="B42" s="163"/>
      <c r="C42" s="160"/>
      <c r="D42" s="84"/>
      <c r="E42" s="156" t="s">
        <v>159</v>
      </c>
      <c r="F42" s="157"/>
      <c r="G42" s="83">
        <v>60</v>
      </c>
      <c r="H42" s="94"/>
      <c r="I42" s="51"/>
    </row>
    <row r="43" spans="2:9" ht="20.6" x14ac:dyDescent="0.25">
      <c r="B43" s="125"/>
      <c r="C43" s="79" t="s">
        <v>33</v>
      </c>
      <c r="H43" s="102">
        <f>SUM(H3:H36)</f>
        <v>0</v>
      </c>
      <c r="I43" s="33">
        <f>SUM(I3:I36)</f>
        <v>245</v>
      </c>
    </row>
  </sheetData>
  <sheetProtection algorithmName="SHA-512" hashValue="DtGwm/BjlOaJSfo+AWi8tnIjQIZWkrezes6R7+uF0aYLCQ33uwGO3TuE2pkO7czGuXoOs+tkz0CjkA0GnwCDdw==" saltValue="Ga/unjNe9pcVIhTc/LTktg==" spinCount="100000" sheet="1" objects="1" scenarios="1"/>
  <mergeCells count="40">
    <mergeCell ref="B1:B2"/>
    <mergeCell ref="B19:B25"/>
    <mergeCell ref="C19:C25"/>
    <mergeCell ref="D19:E19"/>
    <mergeCell ref="E20:F20"/>
    <mergeCell ref="E21:F21"/>
    <mergeCell ref="E22:F22"/>
    <mergeCell ref="E23:F23"/>
    <mergeCell ref="E24:F24"/>
    <mergeCell ref="E25:F25"/>
    <mergeCell ref="D28:E28"/>
    <mergeCell ref="D1:E2"/>
    <mergeCell ref="F1:F2"/>
    <mergeCell ref="H1:H2"/>
    <mergeCell ref="I1:I2"/>
    <mergeCell ref="B28:B34"/>
    <mergeCell ref="C28:C34"/>
    <mergeCell ref="C3:C8"/>
    <mergeCell ref="B3:B8"/>
    <mergeCell ref="E29:F29"/>
    <mergeCell ref="E30:F30"/>
    <mergeCell ref="E31:F31"/>
    <mergeCell ref="E32:F32"/>
    <mergeCell ref="E33:F33"/>
    <mergeCell ref="E34:F34"/>
    <mergeCell ref="B12:B17"/>
    <mergeCell ref="C12:C17"/>
    <mergeCell ref="D10:E10"/>
    <mergeCell ref="D3:E3"/>
    <mergeCell ref="D12:E12"/>
    <mergeCell ref="D11:E11"/>
    <mergeCell ref="E42:F42"/>
    <mergeCell ref="C36:C42"/>
    <mergeCell ref="B36:B42"/>
    <mergeCell ref="E37:F37"/>
    <mergeCell ref="E38:F38"/>
    <mergeCell ref="E39:F39"/>
    <mergeCell ref="E40:F40"/>
    <mergeCell ref="E41:F41"/>
    <mergeCell ref="D36:E36"/>
  </mergeCells>
  <dataValidations count="2">
    <dataValidation type="list" showInputMessage="1" showErrorMessage="1" sqref="G35 G26:G27 G3:G18">
      <formula1>$G$1:$G$2</formula1>
    </dataValidation>
    <dataValidation showInputMessage="1" showErrorMessage="1" sqref="G28 G36 G19"/>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0"/>
  <sheetViews>
    <sheetView workbookViewId="0">
      <pane ySplit="1" topLeftCell="A2" activePane="bottomLeft" state="frozen"/>
      <selection pane="bottomLeft"/>
    </sheetView>
  </sheetViews>
  <sheetFormatPr defaultRowHeight="11.15" x14ac:dyDescent="0.25"/>
  <cols>
    <col min="2" max="2" width="8.84375" style="67" customWidth="1"/>
    <col min="3" max="3" width="8.84375" style="67" bestFit="1" customWidth="1"/>
    <col min="5" max="5" width="40.3828125" customWidth="1"/>
    <col min="6" max="6" width="12.3828125" style="33" customWidth="1"/>
    <col min="7" max="7" width="10.765625" style="33" customWidth="1"/>
    <col min="8" max="8" width="13.3828125" style="103" customWidth="1"/>
  </cols>
  <sheetData>
    <row r="1" spans="2:9" s="30" customFormat="1" ht="43.5" customHeight="1" x14ac:dyDescent="0.25">
      <c r="B1" s="184" t="s">
        <v>115</v>
      </c>
      <c r="C1" s="69" t="s">
        <v>123</v>
      </c>
      <c r="D1" s="178" t="s">
        <v>3</v>
      </c>
      <c r="E1" s="178"/>
      <c r="F1" s="178" t="s">
        <v>0</v>
      </c>
      <c r="G1" s="2" t="s">
        <v>4</v>
      </c>
      <c r="H1" s="180" t="s">
        <v>149</v>
      </c>
      <c r="I1" s="182" t="s">
        <v>150</v>
      </c>
    </row>
    <row r="2" spans="2:9" ht="31.3" thickBot="1" x14ac:dyDescent="0.3">
      <c r="B2" s="185"/>
      <c r="C2" s="70"/>
      <c r="D2" s="188"/>
      <c r="E2" s="188"/>
      <c r="F2" s="188"/>
      <c r="G2" s="3" t="s">
        <v>5</v>
      </c>
      <c r="H2" s="186"/>
      <c r="I2" s="187"/>
    </row>
    <row r="3" spans="2:9" ht="59.25" customHeight="1" thickBot="1" x14ac:dyDescent="0.3">
      <c r="B3" s="89" t="s">
        <v>128</v>
      </c>
      <c r="C3" s="87" t="s">
        <v>29</v>
      </c>
      <c r="D3" s="146" t="s">
        <v>28</v>
      </c>
      <c r="E3" s="146"/>
      <c r="F3" s="35" t="s">
        <v>1</v>
      </c>
      <c r="G3" s="129" t="s">
        <v>5</v>
      </c>
      <c r="H3" s="96">
        <f>IF(G3="Conform (C) ",I3,0)</f>
        <v>0</v>
      </c>
      <c r="I3" s="32">
        <v>5</v>
      </c>
    </row>
    <row r="4" spans="2:9" ht="238.5" customHeight="1" thickBot="1" x14ac:dyDescent="0.3">
      <c r="B4" s="158" t="s">
        <v>129</v>
      </c>
      <c r="C4" s="158" t="s">
        <v>148</v>
      </c>
      <c r="D4" s="147" t="s">
        <v>30</v>
      </c>
      <c r="E4" s="147"/>
      <c r="F4" s="36" t="s">
        <v>27</v>
      </c>
      <c r="G4" s="53" t="s">
        <v>107</v>
      </c>
      <c r="H4" s="99">
        <v>0</v>
      </c>
      <c r="I4" s="43">
        <v>30</v>
      </c>
    </row>
    <row r="5" spans="2:9" ht="65.25" customHeight="1" x14ac:dyDescent="0.25">
      <c r="B5" s="159"/>
      <c r="C5" s="159"/>
      <c r="D5" s="68"/>
      <c r="E5" s="166" t="s">
        <v>138</v>
      </c>
      <c r="F5" s="167"/>
      <c r="G5" s="81">
        <v>0</v>
      </c>
      <c r="H5" s="100"/>
      <c r="I5" s="52"/>
    </row>
    <row r="6" spans="2:9" ht="65.25" customHeight="1" x14ac:dyDescent="0.25">
      <c r="B6" s="159"/>
      <c r="C6" s="159"/>
      <c r="D6" s="68"/>
      <c r="E6" s="166" t="s">
        <v>140</v>
      </c>
      <c r="F6" s="167"/>
      <c r="G6" s="82">
        <v>8</v>
      </c>
      <c r="H6" s="100"/>
      <c r="I6" s="52"/>
    </row>
    <row r="7" spans="2:9" ht="65.25" customHeight="1" x14ac:dyDescent="0.25">
      <c r="B7" s="159"/>
      <c r="C7" s="159"/>
      <c r="D7" s="68"/>
      <c r="E7" s="166" t="s">
        <v>141</v>
      </c>
      <c r="F7" s="167"/>
      <c r="G7" s="82">
        <v>16</v>
      </c>
      <c r="H7" s="100"/>
      <c r="I7" s="52"/>
    </row>
    <row r="8" spans="2:9" ht="65.25" customHeight="1" x14ac:dyDescent="0.25">
      <c r="B8" s="159"/>
      <c r="C8" s="159"/>
      <c r="D8" s="68"/>
      <c r="E8" s="166" t="s">
        <v>142</v>
      </c>
      <c r="F8" s="167"/>
      <c r="G8" s="82">
        <v>24</v>
      </c>
      <c r="H8" s="100"/>
      <c r="I8" s="52"/>
    </row>
    <row r="9" spans="2:9" ht="65.25" customHeight="1" thickBot="1" x14ac:dyDescent="0.3">
      <c r="B9" s="160"/>
      <c r="C9" s="160"/>
      <c r="D9" s="84"/>
      <c r="E9" s="156" t="s">
        <v>143</v>
      </c>
      <c r="F9" s="157"/>
      <c r="G9" s="83">
        <v>30</v>
      </c>
      <c r="H9" s="94"/>
      <c r="I9" s="51"/>
    </row>
    <row r="10" spans="2:9" x14ac:dyDescent="0.25">
      <c r="B10" s="73"/>
      <c r="C10" s="73" t="s">
        <v>31</v>
      </c>
      <c r="G10" s="38"/>
      <c r="H10" s="102">
        <f>SUM(H3:H4)</f>
        <v>0</v>
      </c>
      <c r="I10" s="33">
        <f>SUM(I3:I4)</f>
        <v>35</v>
      </c>
    </row>
  </sheetData>
  <sheetProtection algorithmName="SHA-512" hashValue="rE5fGFF+/Tj5LRZT8OpEg7UO9pBCDiqDisSlgMRdyKoQHbwMN1rR9bCeWRq9Ofxid8OCrUWlSVVQxOe/Phc6GQ==" saltValue="ZYEDA8NfO5ti3GMDEPSMyg==" spinCount="100000" sheet="1" objects="1" scenarios="1"/>
  <mergeCells count="14">
    <mergeCell ref="B1:B2"/>
    <mergeCell ref="H1:H2"/>
    <mergeCell ref="I1:I2"/>
    <mergeCell ref="D4:E4"/>
    <mergeCell ref="D3:E3"/>
    <mergeCell ref="D1:E2"/>
    <mergeCell ref="F1:F2"/>
    <mergeCell ref="B4:B9"/>
    <mergeCell ref="C4:C9"/>
    <mergeCell ref="E5:F5"/>
    <mergeCell ref="E6:F6"/>
    <mergeCell ref="E7:F7"/>
    <mergeCell ref="E8:F8"/>
    <mergeCell ref="E9:F9"/>
  </mergeCells>
  <dataValidations count="2">
    <dataValidation type="list" showInputMessage="1" showErrorMessage="1" sqref="G3">
      <formula1>$G$1:$G$2</formula1>
    </dataValidation>
    <dataValidation showInputMessage="1" showErrorMessage="1" sqref="G4"/>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4"/>
  <sheetViews>
    <sheetView workbookViewId="0">
      <selection activeCell="D3" sqref="D3:E3"/>
    </sheetView>
  </sheetViews>
  <sheetFormatPr defaultRowHeight="11.15" x14ac:dyDescent="0.25"/>
  <cols>
    <col min="2" max="3" width="10.84375" style="67" customWidth="1"/>
    <col min="5" max="5" width="63.84375" customWidth="1"/>
    <col min="6" max="6" width="24.3828125" customWidth="1"/>
  </cols>
  <sheetData>
    <row r="1" spans="2:6" s="30" customFormat="1" ht="43.5" customHeight="1" x14ac:dyDescent="0.25">
      <c r="B1" s="184" t="s">
        <v>115</v>
      </c>
      <c r="C1" s="69" t="s">
        <v>164</v>
      </c>
      <c r="D1" s="178" t="s">
        <v>80</v>
      </c>
      <c r="E1" s="178"/>
      <c r="F1" s="182"/>
    </row>
    <row r="2" spans="2:6" ht="11.6" thickBot="1" x14ac:dyDescent="0.3">
      <c r="B2" s="185"/>
      <c r="C2" s="70"/>
      <c r="D2" s="188"/>
      <c r="E2" s="188"/>
      <c r="F2" s="187"/>
    </row>
    <row r="3" spans="2:6" ht="57" customHeight="1" thickBot="1" x14ac:dyDescent="0.3">
      <c r="B3" s="89" t="s">
        <v>130</v>
      </c>
      <c r="C3" s="87" t="s">
        <v>89</v>
      </c>
      <c r="D3" s="146" t="s">
        <v>161</v>
      </c>
      <c r="E3" s="146"/>
      <c r="F3" s="32"/>
    </row>
    <row r="4" spans="2:6" ht="68.25" customHeight="1" thickBot="1" x14ac:dyDescent="0.3">
      <c r="B4" s="89" t="s">
        <v>131</v>
      </c>
      <c r="C4" s="87" t="s">
        <v>81</v>
      </c>
      <c r="D4" s="146" t="s">
        <v>160</v>
      </c>
      <c r="E4" s="146"/>
      <c r="F4" s="32"/>
    </row>
    <row r="5" spans="2:6" ht="85.5" customHeight="1" thickBot="1" x14ac:dyDescent="0.3">
      <c r="B5" s="89" t="s">
        <v>132</v>
      </c>
      <c r="C5" s="87" t="s">
        <v>82</v>
      </c>
      <c r="D5" s="189" t="s">
        <v>162</v>
      </c>
      <c r="E5" s="189"/>
      <c r="F5" s="32"/>
    </row>
    <row r="6" spans="2:6" ht="59.25" customHeight="1" thickBot="1" x14ac:dyDescent="0.3">
      <c r="B6" s="89" t="s">
        <v>133</v>
      </c>
      <c r="C6" s="87" t="s">
        <v>86</v>
      </c>
      <c r="D6" s="146" t="s">
        <v>87</v>
      </c>
      <c r="E6" s="146"/>
      <c r="F6" s="32"/>
    </row>
    <row r="7" spans="2:6" ht="59.25" customHeight="1" thickBot="1" x14ac:dyDescent="0.3">
      <c r="B7" s="89" t="s">
        <v>133</v>
      </c>
      <c r="C7" s="87" t="s">
        <v>90</v>
      </c>
      <c r="D7" s="146" t="s">
        <v>88</v>
      </c>
      <c r="E7" s="146"/>
      <c r="F7" s="32"/>
    </row>
    <row r="8" spans="2:6" ht="59.25" customHeight="1" thickBot="1" x14ac:dyDescent="0.3">
      <c r="B8" s="89" t="s">
        <v>134</v>
      </c>
      <c r="C8" s="87" t="s">
        <v>83</v>
      </c>
      <c r="D8" s="146" t="s">
        <v>91</v>
      </c>
      <c r="E8" s="146"/>
      <c r="F8" s="32"/>
    </row>
    <row r="9" spans="2:6" ht="59.25" customHeight="1" thickBot="1" x14ac:dyDescent="0.3">
      <c r="B9" s="89" t="s">
        <v>134</v>
      </c>
      <c r="C9" s="87" t="s">
        <v>84</v>
      </c>
      <c r="D9" s="146" t="s">
        <v>92</v>
      </c>
      <c r="E9" s="146"/>
      <c r="F9" s="32"/>
    </row>
    <row r="10" spans="2:6" ht="44.25" customHeight="1" thickBot="1" x14ac:dyDescent="0.3">
      <c r="B10" s="89" t="s">
        <v>125</v>
      </c>
      <c r="C10" s="87" t="s">
        <v>85</v>
      </c>
      <c r="D10" s="146" t="s">
        <v>93</v>
      </c>
      <c r="E10" s="146"/>
      <c r="F10" s="32"/>
    </row>
    <row r="11" spans="2:6" ht="282" customHeight="1" thickBot="1" x14ac:dyDescent="0.3">
      <c r="B11" s="89" t="s">
        <v>126</v>
      </c>
      <c r="C11" s="87" t="s">
        <v>95</v>
      </c>
      <c r="D11" s="146" t="s">
        <v>94</v>
      </c>
      <c r="E11" s="146"/>
      <c r="F11" s="32"/>
    </row>
    <row r="12" spans="2:6" ht="59.25" customHeight="1" thickBot="1" x14ac:dyDescent="0.3">
      <c r="B12" s="89" t="s">
        <v>135</v>
      </c>
      <c r="C12" s="87" t="s">
        <v>96</v>
      </c>
      <c r="D12" s="146" t="s">
        <v>97</v>
      </c>
      <c r="E12" s="146"/>
      <c r="F12" s="32"/>
    </row>
    <row r="13" spans="2:6" ht="59.25" customHeight="1" thickBot="1" x14ac:dyDescent="0.3">
      <c r="B13" s="89" t="s">
        <v>136</v>
      </c>
      <c r="C13" s="87" t="s">
        <v>99</v>
      </c>
      <c r="D13" s="146" t="s">
        <v>98</v>
      </c>
      <c r="E13" s="146"/>
      <c r="F13" s="32"/>
    </row>
    <row r="14" spans="2:6" ht="59.25" customHeight="1" thickBot="1" x14ac:dyDescent="0.3">
      <c r="B14" s="92" t="s">
        <v>137</v>
      </c>
      <c r="C14" s="86" t="s">
        <v>100</v>
      </c>
      <c r="D14" s="147" t="s">
        <v>101</v>
      </c>
      <c r="E14" s="147"/>
      <c r="F14" s="43"/>
    </row>
  </sheetData>
  <sheetProtection algorithmName="SHA-512" hashValue="fT5t4u7vKgCuS0RXOANV7Jr+lM1/omFjqsVC23XQJpndehh+IxtWCsn/2YcgP3WQo+4fuUVeFjFlwC3md2TuvA==" saltValue="n1IozNwJiy2+a4x08vNakA==" spinCount="100000" sheet="1" objects="1" scenarios="1"/>
  <mergeCells count="15">
    <mergeCell ref="B1:B2"/>
    <mergeCell ref="D1:E2"/>
    <mergeCell ref="D4:E4"/>
    <mergeCell ref="D11:E11"/>
    <mergeCell ref="D9:E9"/>
    <mergeCell ref="D10:E10"/>
    <mergeCell ref="D12:E12"/>
    <mergeCell ref="D13:E13"/>
    <mergeCell ref="D14:E14"/>
    <mergeCell ref="F1:F2"/>
    <mergeCell ref="D5:E5"/>
    <mergeCell ref="D6:E6"/>
    <mergeCell ref="D7:E7"/>
    <mergeCell ref="D8:E8"/>
    <mergeCell ref="D3:E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F13DF9D31BE9844B3A7CDE817B29591" ma:contentTypeVersion="0" ma:contentTypeDescription="Een nieuw document maken." ma:contentTypeScope="" ma:versionID="15eae9f8a10fc13433fde854310cf282">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ECC7F9-45E2-481A-900E-F68ED976C9AE}">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C75DB0E5-B5C6-4939-89D4-6A8C8E3FAFD6}">
  <ds:schemaRefs>
    <ds:schemaRef ds:uri="http://schemas.microsoft.com/sharepoint/v3/contenttype/forms"/>
  </ds:schemaRefs>
</ds:datastoreItem>
</file>

<file path=customXml/itemProps3.xml><?xml version="1.0" encoding="utf-8"?>
<ds:datastoreItem xmlns:ds="http://schemas.openxmlformats.org/officeDocument/2006/customXml" ds:itemID="{4CA48406-9909-479E-A163-EF990AE083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Toelichting </vt:lpstr>
      <vt:lpstr>Weging criteria</vt:lpstr>
      <vt:lpstr>Wensen Duurzaamheid</vt:lpstr>
      <vt:lpstr>Wensen Techniek</vt:lpstr>
      <vt:lpstr>Wensen Beheer</vt:lpstr>
      <vt:lpstr>Checklist Vragen</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Hazekamp, Davey (CIV)</dc:creator>
  <cp:lastModifiedBy>Kort, Peter (CIV)</cp:lastModifiedBy>
  <dcterms:created xsi:type="dcterms:W3CDTF">2023-01-23T08:03:31Z</dcterms:created>
  <dcterms:modified xsi:type="dcterms:W3CDTF">2023-04-24T07:38:54Z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0x0101001F13DF9D31BE9844B3A7CDE817B29591</vt:lpwstr>
  </property>
  <property fmtid="{D5CDD505-2E9C-101B-9397-08002B2CF9AE}" pid="3" name="BExAnalyzer_OldName">
    <vt:lpwstr>Bijlage 04 Conformiteitenlijst v0.94.xlsx</vt:lpwstr>
  </property>
</Properties>
</file>