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3\Schoonmaak\01. Aanbestedingsdocumenten\2. Definitief\"/>
    </mc:Choice>
  </mc:AlternateContent>
  <xr:revisionPtr revIDLastSave="0" documentId="13_ncr:1_{C8765896-89EA-47DA-926C-EEE103CDC671}" xr6:coauthVersionLast="47" xr6:coauthVersionMax="47" xr10:uidLastSave="{00000000-0000-0000-0000-000000000000}"/>
  <bookViews>
    <workbookView xWindow="-120" yWindow="-120" windowWidth="29040" windowHeight="15825" xr2:uid="{791D6DFE-96D7-4714-B1F9-2D2C3DFADCC5}"/>
  </bookViews>
  <sheets>
    <sheet name="Ruimtestaat" sheetId="11" r:id="rId1"/>
    <sheet name="Prijzenblad" sheetId="14" r:id="rId2"/>
    <sheet name="Werkprogrammas" sheetId="15" r:id="rId3"/>
  </sheets>
  <definedNames>
    <definedName name="_xlnm.Print_Area" localSheetId="0">Ruimtestaat!$A$1:$I$287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4" l="1"/>
  <c r="B72" i="14"/>
  <c r="B55" i="14"/>
  <c r="I275" i="11"/>
  <c r="E72" i="14" s="1"/>
  <c r="F275" i="11"/>
  <c r="J275" i="11"/>
  <c r="B74" i="14"/>
  <c r="E67" i="14"/>
  <c r="D67" i="14"/>
  <c r="D68" i="14"/>
  <c r="B67" i="14"/>
  <c r="B69" i="14"/>
  <c r="B68" i="14"/>
  <c r="E68" i="14"/>
  <c r="E69" i="14"/>
  <c r="I232" i="11" l="1"/>
  <c r="I258" i="11" s="1"/>
  <c r="I214" i="11"/>
  <c r="I142" i="11"/>
  <c r="I101" i="11"/>
  <c r="I173" i="11" s="1"/>
  <c r="A78" i="14"/>
  <c r="E32" i="14"/>
  <c r="B81" i="14"/>
  <c r="C81" i="14"/>
  <c r="E81" i="14"/>
  <c r="B82" i="14"/>
  <c r="C82" i="14"/>
  <c r="E82" i="14"/>
  <c r="B83" i="14"/>
  <c r="C83" i="14"/>
  <c r="E83" i="14"/>
  <c r="B84" i="14"/>
  <c r="C84" i="14"/>
  <c r="E84" i="14"/>
  <c r="B85" i="14"/>
  <c r="C85" i="14"/>
  <c r="E85" i="14"/>
  <c r="E80" i="14"/>
  <c r="C80" i="14"/>
  <c r="B80" i="14"/>
  <c r="B60" i="14"/>
  <c r="B73" i="14"/>
  <c r="B71" i="14"/>
  <c r="D71" i="14"/>
  <c r="E71" i="14"/>
  <c r="B61" i="14"/>
  <c r="D61" i="14"/>
  <c r="E61" i="14"/>
  <c r="B62" i="14"/>
  <c r="D62" i="14"/>
  <c r="E62" i="14"/>
  <c r="B63" i="14"/>
  <c r="D63" i="14"/>
  <c r="E63" i="14"/>
  <c r="B64" i="14"/>
  <c r="D64" i="14"/>
  <c r="E64" i="14"/>
  <c r="B65" i="14"/>
  <c r="D65" i="14"/>
  <c r="E65" i="14"/>
  <c r="B66" i="14"/>
  <c r="D66" i="14"/>
  <c r="E66" i="14"/>
  <c r="D69" i="14"/>
  <c r="B70" i="14"/>
  <c r="D70" i="14"/>
  <c r="E70" i="14"/>
  <c r="D60" i="14"/>
  <c r="A58" i="14"/>
  <c r="B52" i="14" l="1"/>
  <c r="B49" i="14"/>
  <c r="B46" i="14"/>
  <c r="B40" i="14"/>
  <c r="E11" i="14"/>
  <c r="B33" i="14"/>
  <c r="A31" i="14"/>
  <c r="E55" i="14"/>
  <c r="E53" i="14"/>
  <c r="C53" i="14"/>
  <c r="E50" i="14"/>
  <c r="C50" i="14"/>
  <c r="E47" i="14"/>
  <c r="C47" i="14"/>
  <c r="E44" i="14"/>
  <c r="C44" i="14"/>
  <c r="E43" i="14"/>
  <c r="C43" i="14"/>
  <c r="E42" i="14"/>
  <c r="C42" i="14"/>
  <c r="E41" i="14"/>
  <c r="C41" i="14"/>
  <c r="E38" i="14"/>
  <c r="C38" i="14"/>
  <c r="E37" i="14"/>
  <c r="C37" i="14"/>
  <c r="E36" i="14"/>
  <c r="C36" i="14"/>
  <c r="E35" i="14"/>
  <c r="C35" i="14"/>
  <c r="E34" i="14"/>
  <c r="C34" i="14"/>
  <c r="C24" i="14"/>
  <c r="E24" i="14"/>
  <c r="E29" i="14"/>
  <c r="B29" i="14"/>
  <c r="E27" i="14"/>
  <c r="C27" i="14"/>
  <c r="B26" i="14"/>
  <c r="B23" i="14"/>
  <c r="E21" i="14"/>
  <c r="C21" i="14"/>
  <c r="B20" i="14"/>
  <c r="E18" i="14"/>
  <c r="C18" i="14"/>
  <c r="E17" i="14"/>
  <c r="C17" i="14"/>
  <c r="E16" i="14"/>
  <c r="C16" i="14"/>
  <c r="E15" i="14"/>
  <c r="C15" i="14"/>
  <c r="B14" i="14"/>
  <c r="E12" i="14"/>
  <c r="C12" i="14"/>
  <c r="C11" i="14"/>
  <c r="E10" i="14"/>
  <c r="C10" i="14"/>
  <c r="E9" i="14"/>
  <c r="C9" i="14"/>
  <c r="E8" i="14"/>
  <c r="C8" i="14"/>
  <c r="E5" i="14"/>
  <c r="E7" i="14"/>
  <c r="C7" i="14"/>
  <c r="B6" i="14"/>
  <c r="A4" i="14"/>
  <c r="J258" i="11"/>
  <c r="J256" i="11"/>
  <c r="J248" i="11"/>
  <c r="J240" i="11"/>
  <c r="J232" i="11"/>
  <c r="J230" i="11"/>
  <c r="J226" i="11"/>
  <c r="J222" i="11"/>
  <c r="J214" i="11"/>
  <c r="J212" i="11"/>
  <c r="J206" i="11"/>
  <c r="J197" i="11"/>
  <c r="J187" i="11"/>
  <c r="J173" i="11"/>
  <c r="J171" i="11"/>
  <c r="J161" i="11"/>
  <c r="J152" i="11"/>
  <c r="J142" i="11"/>
  <c r="J140" i="11"/>
  <c r="J130" i="11"/>
  <c r="J122" i="11"/>
  <c r="J61" i="11"/>
  <c r="J68" i="11"/>
  <c r="J78" i="11"/>
  <c r="J91" i="11"/>
  <c r="J99" i="11"/>
  <c r="J101" i="11"/>
  <c r="C230" i="11"/>
  <c r="C226" i="11"/>
  <c r="C222" i="11"/>
  <c r="C256" i="11"/>
  <c r="C248" i="11"/>
  <c r="C240" i="11"/>
  <c r="C212" i="11"/>
  <c r="C206" i="11"/>
  <c r="C197" i="11"/>
  <c r="C187" i="11"/>
  <c r="C61" i="11"/>
  <c r="C101" i="11"/>
  <c r="C114" i="11"/>
  <c r="C142" i="11"/>
  <c r="C152" i="11"/>
  <c r="C161" i="11"/>
  <c r="C171" i="11"/>
  <c r="C232" i="11" l="1"/>
  <c r="C214" i="11"/>
  <c r="C173" i="11"/>
  <c r="C258" i="11" l="1"/>
</calcChain>
</file>

<file path=xl/sharedStrings.xml><?xml version="1.0" encoding="utf-8"?>
<sst xmlns="http://schemas.openxmlformats.org/spreadsheetml/2006/main" count="1391" uniqueCount="303">
  <si>
    <t>Avri kantoor begane grond (Links)</t>
  </si>
  <si>
    <t>Ruimtesoort</t>
  </si>
  <si>
    <t>m2</t>
  </si>
  <si>
    <t>Vloerafwerking</t>
  </si>
  <si>
    <t>Ruimtefunctie</t>
  </si>
  <si>
    <t>Aantal keer</t>
  </si>
  <si>
    <t>Per week/ maand/jaar</t>
  </si>
  <si>
    <t>Entree</t>
  </si>
  <si>
    <t>Verkeersruimte</t>
  </si>
  <si>
    <t>week</t>
  </si>
  <si>
    <t>Hal</t>
  </si>
  <si>
    <t>Tapijt</t>
  </si>
  <si>
    <t>Balie/receptie</t>
  </si>
  <si>
    <t>Administratieve ruimte</t>
  </si>
  <si>
    <t>Grote zaal</t>
  </si>
  <si>
    <t>Vergaderruimte</t>
  </si>
  <si>
    <t>Gang</t>
  </si>
  <si>
    <t>Toilet heren</t>
  </si>
  <si>
    <t>Sanitaire ruimte</t>
  </si>
  <si>
    <t>Toilet dames</t>
  </si>
  <si>
    <t>Toilet invaliden</t>
  </si>
  <si>
    <t>Pantry</t>
  </si>
  <si>
    <t>Facilitaire ruimte</t>
  </si>
  <si>
    <t>Kluis ruimte</t>
  </si>
  <si>
    <t>Marmoleum</t>
  </si>
  <si>
    <t>Technische ruimte</t>
  </si>
  <si>
    <t>14 kantoren</t>
  </si>
  <si>
    <t>Magazijn I&amp;A</t>
  </si>
  <si>
    <t>Tegels</t>
  </si>
  <si>
    <t>Beton</t>
  </si>
  <si>
    <t>Magazijn</t>
  </si>
  <si>
    <t>11 kantoren</t>
  </si>
  <si>
    <t>2 spreekkamer</t>
  </si>
  <si>
    <t>Totaal</t>
  </si>
  <si>
    <t>Kantoor Verdieping (Links)</t>
  </si>
  <si>
    <t>Computerruimte</t>
  </si>
  <si>
    <t>Kantoor begane grond (Rechts)</t>
  </si>
  <si>
    <t>9 kantoren</t>
  </si>
  <si>
    <t>1 Spreekkamer</t>
  </si>
  <si>
    <t>Kantine</t>
  </si>
  <si>
    <t>Keuken</t>
  </si>
  <si>
    <t>Was- en kleedruimten</t>
  </si>
  <si>
    <t>Kantoor Verdieping (Rechts)</t>
  </si>
  <si>
    <t>Was- en kleedruimte dames</t>
  </si>
  <si>
    <t>Kantoor</t>
  </si>
  <si>
    <t>Toilet</t>
  </si>
  <si>
    <t>Weegbrug</t>
  </si>
  <si>
    <t>Toilet buiten</t>
  </si>
  <si>
    <t>Hal/entree</t>
  </si>
  <si>
    <t>Kleedkamer heren</t>
  </si>
  <si>
    <t>Kleedkamer dames</t>
  </si>
  <si>
    <t>Werkkast</t>
  </si>
  <si>
    <t>Soort glas</t>
  </si>
  <si>
    <t>Uitvoering</t>
  </si>
  <si>
    <t>Gevelglas</t>
  </si>
  <si>
    <t>jaar</t>
  </si>
  <si>
    <t>Hoog separatieglas</t>
  </si>
  <si>
    <t>Wassen Hoog separatieglas</t>
  </si>
  <si>
    <t>Laag separatieglas</t>
  </si>
  <si>
    <t>Wassen Laag separatieglas</t>
  </si>
  <si>
    <t xml:space="preserve">Gevelglas </t>
  </si>
  <si>
    <t xml:space="preserve">Separatieglas </t>
  </si>
  <si>
    <t>Wachthuisje</t>
  </si>
  <si>
    <t>Frequentie</t>
  </si>
  <si>
    <t>op afroep</t>
  </si>
  <si>
    <t>Reinigen gevel</t>
  </si>
  <si>
    <t>Toiletgroep</t>
  </si>
  <si>
    <t>Ontvangsthal</t>
  </si>
  <si>
    <t>CV Berging</t>
  </si>
  <si>
    <t>Portaal</t>
  </si>
  <si>
    <t>Kopierruimte</t>
  </si>
  <si>
    <t>Archief</t>
  </si>
  <si>
    <t>Kantoor 107</t>
  </si>
  <si>
    <t>Kantoor 106</t>
  </si>
  <si>
    <t>Kantoor 105</t>
  </si>
  <si>
    <t>Administratie</t>
  </si>
  <si>
    <t>Receptie</t>
  </si>
  <si>
    <t>Vergaderzaal</t>
  </si>
  <si>
    <t>Kantoor - overlegruimte</t>
  </si>
  <si>
    <t>Kleedruimte</t>
  </si>
  <si>
    <t>Tapijt/inloopmat</t>
  </si>
  <si>
    <t>Hal - trap</t>
  </si>
  <si>
    <t>WC</t>
  </si>
  <si>
    <t>Douche</t>
  </si>
  <si>
    <t>Kantoor - keukenblok</t>
  </si>
  <si>
    <t>Kantoor - keukenbklok</t>
  </si>
  <si>
    <t>Gevelglas - ms Geldermalsen</t>
  </si>
  <si>
    <t>Gevelglas - ms Culemborg</t>
  </si>
  <si>
    <t>Gevelglas - ms Tiel</t>
  </si>
  <si>
    <t>Gevelglas - ms Zaltbommel</t>
  </si>
  <si>
    <t>Gevelglas gebouw 4</t>
  </si>
  <si>
    <t>Gevelglas gebouw 6</t>
  </si>
  <si>
    <t>Gevelglas gebouw 8</t>
  </si>
  <si>
    <t>Wassen separatieglas</t>
  </si>
  <si>
    <t>Vergaderzaal 3e verdieping</t>
  </si>
  <si>
    <t>Kantine 2e verdieping</t>
  </si>
  <si>
    <t>Sanitair 1e verdieping</t>
  </si>
  <si>
    <t>Hal 1e verdieping</t>
  </si>
  <si>
    <t>Werkplaats</t>
  </si>
  <si>
    <t>1. Kantoor</t>
  </si>
  <si>
    <t>2. Garage</t>
  </si>
  <si>
    <t>3. Weegbrug</t>
  </si>
  <si>
    <t>4. Overslaghal</t>
  </si>
  <si>
    <t>Kantoor milieustraat</t>
  </si>
  <si>
    <t>1. Gebouw 4</t>
  </si>
  <si>
    <t>2. Gebouw 6</t>
  </si>
  <si>
    <t>3. Gebouw 8</t>
  </si>
  <si>
    <t>Totaal locatie Geldermalsen</t>
  </si>
  <si>
    <t>Totaal locatie Tiel</t>
  </si>
  <si>
    <t>A. Locatie Geldermalsen, Meersteeg 15-17, Geldermalsen</t>
  </si>
  <si>
    <t xml:space="preserve">C. Locatie Milieustraat Tiel, De Riemsdijk 10, 4004 LC Tiel </t>
  </si>
  <si>
    <t>Totaal locatie Milieustraat Tiel</t>
  </si>
  <si>
    <t>D. Locatie Milieustraat Culemborg, Randweg 7, 4104 AC Culemborg</t>
  </si>
  <si>
    <t>Totaal locatie Milieustraat Culemborg</t>
  </si>
  <si>
    <t>Totaal locatie Milieustraat Zaltbommel</t>
  </si>
  <si>
    <t>5. Milieustraat</t>
  </si>
  <si>
    <t>B. Locatie werf Tiel, Industrieweg 4-6, Tiel</t>
  </si>
  <si>
    <t>B. Locatie Werf Tiel, Industrieweg 4-6, Tiel</t>
  </si>
  <si>
    <t>E. Locatie Milieustraat Zaltbommel, Dwarsweg 26, 5301 KT Zaltbommel</t>
  </si>
  <si>
    <t>1. Reguliere schoonmaak werkzaamheden (inclusief maandelijkse en periodieke werkzaamheden)</t>
  </si>
  <si>
    <t>2. Glasbewassing - periodieke werkzaamheden</t>
  </si>
  <si>
    <t>Wassen gevelglas buiten</t>
  </si>
  <si>
    <t>Hoofd entree</t>
  </si>
  <si>
    <t>Magazijn (= werkkast)</t>
  </si>
  <si>
    <t>Wassen gevelglas binnen</t>
  </si>
  <si>
    <t>2. Werkplaats</t>
  </si>
  <si>
    <t>N.v.t.</t>
  </si>
  <si>
    <t>Highspeed opwrijven</t>
  </si>
  <si>
    <t>maand</t>
  </si>
  <si>
    <t>Entree - keuken</t>
  </si>
  <si>
    <t>Kantoor 1e verdieping</t>
  </si>
  <si>
    <t>Kantoor - overlegruimte 1e verdieping</t>
  </si>
  <si>
    <t>"</t>
  </si>
  <si>
    <t>Werkprogramma</t>
  </si>
  <si>
    <t>Wastrogruimte</t>
  </si>
  <si>
    <t>WP 8</t>
  </si>
  <si>
    <t>WP 1</t>
  </si>
  <si>
    <t>WP 3</t>
  </si>
  <si>
    <t>WP 6</t>
  </si>
  <si>
    <t>WP 2</t>
  </si>
  <si>
    <t>WP 5</t>
  </si>
  <si>
    <t>WP 4</t>
  </si>
  <si>
    <t>Trappenhuis</t>
  </si>
  <si>
    <t>WP 7</t>
  </si>
  <si>
    <t>Kantoor (BG) inclusief pantry</t>
  </si>
  <si>
    <t>WP 3 + WP 6</t>
  </si>
  <si>
    <t>4. Extra werkzaamheden - op afroep</t>
  </si>
  <si>
    <t>Kantoor p-unit</t>
  </si>
  <si>
    <t>Totaal Garage</t>
  </si>
  <si>
    <t>Totaal Weegbrug</t>
  </si>
  <si>
    <t>Totaal Kantoor p-unit</t>
  </si>
  <si>
    <t>Totaal Milieustraat Geldermalsen</t>
  </si>
  <si>
    <t>Totaal Gebouw 4</t>
  </si>
  <si>
    <t>Totaal Gebouw 6</t>
  </si>
  <si>
    <t>Totaal Gebouw 8</t>
  </si>
  <si>
    <t>Totaal Kantoor</t>
  </si>
  <si>
    <t>Linoleum</t>
  </si>
  <si>
    <t>Polymeren</t>
  </si>
  <si>
    <t>Machinaal vlekken verwijderen</t>
  </si>
  <si>
    <t>Soort</t>
  </si>
  <si>
    <t>Schrobben/zuigen</t>
  </si>
  <si>
    <t>Totaal schoonmaak alle Avri locaties</t>
  </si>
  <si>
    <t>Totaal glasbewassing alle Avri locaties</t>
  </si>
  <si>
    <t>Bedrag in €</t>
  </si>
  <si>
    <t>Gevels</t>
  </si>
  <si>
    <t>3. Sanitaire voorzieningen en navulproducten</t>
  </si>
  <si>
    <t>Aantal</t>
  </si>
  <si>
    <t>* Onder all-in wordt verstaan: levering, plaatsing, onderhoud, vervanging en demontagen en afvoer van betreffende voorziening</t>
  </si>
  <si>
    <t>Handzeep</t>
  </si>
  <si>
    <t>Sentitive</t>
  </si>
  <si>
    <t>Geurvrij en bij voorkeur non touch</t>
  </si>
  <si>
    <t>Niet lekkend, 500 ml</t>
  </si>
  <si>
    <t>Papieren handdoekjes</t>
  </si>
  <si>
    <t>2 Rols, aflsluitbaar</t>
  </si>
  <si>
    <t>Geur</t>
  </si>
  <si>
    <t>per doos</t>
  </si>
  <si>
    <t>per 5 liter</t>
  </si>
  <si>
    <t>per stuk</t>
  </si>
  <si>
    <t>Vast gemonteerd, navulbaar, tijd en intensiteit instelbaar</t>
  </si>
  <si>
    <t>Eenheid</t>
  </si>
  <si>
    <t>per 4 rollen</t>
  </si>
  <si>
    <t>Prijs per m2
 all-in</t>
  </si>
  <si>
    <t>WERKPROGRAMMA WP 1</t>
  </si>
  <si>
    <t>Entree en vergaderruimte</t>
  </si>
  <si>
    <t>Ma</t>
  </si>
  <si>
    <t>Di</t>
  </si>
  <si>
    <t>Wo</t>
  </si>
  <si>
    <t>Do</t>
  </si>
  <si>
    <t>Vr</t>
  </si>
  <si>
    <t>Ledigen van afvalbakken</t>
  </si>
  <si>
    <t>X</t>
  </si>
  <si>
    <t>Stof-, vlek- en vingertasten verwijderen van tafels en balie receptie</t>
  </si>
  <si>
    <t>Vingertasten verwijderen van deuren en deurkrukken</t>
  </si>
  <si>
    <t>Vingertasten verwijderen van kastdeuren</t>
  </si>
  <si>
    <t>Vingertasten verwijderen van separatieglas</t>
  </si>
  <si>
    <t>Stofvrij maken van stoelframe</t>
  </si>
  <si>
    <t>Reinigen/stofvrij maken van de bovenzijde radiatoren</t>
  </si>
  <si>
    <t>Reinigen/stofvrij maken van de vensterbanken</t>
  </si>
  <si>
    <t>Stofvrij maken van de garderobe rekken</t>
  </si>
  <si>
    <t>Stof en vlekvrij maken van lichtschakelaars</t>
  </si>
  <si>
    <t>Stofvrij maken van plinten, randen, richels, kabelgoten en leuningwerk</t>
  </si>
  <si>
    <t>Bijtippend stofzuigen tapijtvloeren</t>
  </si>
  <si>
    <t>Tapijtvloeren stofzuigen geheel en vlekken verwijderen</t>
  </si>
  <si>
    <t>Zuigen en moppen van harde vloeren</t>
  </si>
  <si>
    <t>Spinrag verwijderen</t>
  </si>
  <si>
    <t>Maandelijks</t>
  </si>
  <si>
    <t>Periodieke werkzaamheden</t>
  </si>
  <si>
    <t>Stofvrij maken van lichtarmaturen, spots, lampenbollen en lichtbakken kantoren</t>
  </si>
  <si>
    <t>2 x per jaar</t>
  </si>
  <si>
    <t>Radiatoren geheel reinigen</t>
  </si>
  <si>
    <t>Constructiebalken stofvrij maken</t>
  </si>
  <si>
    <t>Ventilatieroosters reinigen</t>
  </si>
  <si>
    <t>WERKPROGRAMMA WP 2</t>
  </si>
  <si>
    <t>Kantoor (standaard)</t>
  </si>
  <si>
    <t>Stof-, vlek- en vingertasten verwijderen van bureau's een tafels</t>
  </si>
  <si>
    <t>Ophalen papier op de werkplek</t>
  </si>
  <si>
    <t>Afvalbakken nat reinigen, binnen- en buitenzijde</t>
  </si>
  <si>
    <t>1e  week van de maand</t>
  </si>
  <si>
    <t>Bovenzijde en verticale zijden kasten reinigen (boven reikhoogte 200 cm)</t>
  </si>
  <si>
    <t>2e  week van de maand</t>
  </si>
  <si>
    <t>Klamvochtig afnemen van randen en richels boven reikhoogte</t>
  </si>
  <si>
    <t>3e  week van de maand</t>
  </si>
  <si>
    <t>Deuren incl. omlijsting klamvochtig afnemen</t>
  </si>
  <si>
    <t>4e  week van de maand</t>
  </si>
  <si>
    <t>WERKPROGRAMMA WP 3</t>
  </si>
  <si>
    <t>Verkeersruimte (standaard)</t>
  </si>
  <si>
    <t>Klamvochtig reinigen van leuningwerk en trap</t>
  </si>
  <si>
    <t>Stofvrij maken van plinten, randen, richels en kabelgoten</t>
  </si>
  <si>
    <t>Afvalbakken legen</t>
  </si>
  <si>
    <t>WERKPROGRAMMA WP 4</t>
  </si>
  <si>
    <t>Verkeersruimte (1e verdieping Geldermalsen)</t>
  </si>
  <si>
    <t>Stofzuigen van tapijt</t>
  </si>
  <si>
    <t>2e week van de maand</t>
  </si>
  <si>
    <t>Stofvrij maken van randen, richels en kabelgoten</t>
  </si>
  <si>
    <t>WERKPROGRAMMA WP 5</t>
  </si>
  <si>
    <t>Stofzuigen en moppen vloer</t>
  </si>
  <si>
    <t>Tafels afnemen</t>
  </si>
  <si>
    <t>Keukenblok vochtig afnemen (alleen Gebouw 6 Tiel)</t>
  </si>
  <si>
    <t>Nat reinigen van spoelbak en kraan (alleen Gebouw 6 Tiel)</t>
  </si>
  <si>
    <t>WERKPROGRAMMA WP 6</t>
  </si>
  <si>
    <t>Keukenblok en of balie vochtig afnemen</t>
  </si>
  <si>
    <t>Nat reinigen van spoelbak en kraan</t>
  </si>
  <si>
    <t>WERKPROGRAMMA WP 7</t>
  </si>
  <si>
    <t>Mileustraat, P-unit, Garage en Weegbrug</t>
  </si>
  <si>
    <t>Vlek- en vingertasten verwijderen van bureau's en balie</t>
  </si>
  <si>
    <t>Vingertasten verwijderen van deuren en deurklinken</t>
  </si>
  <si>
    <t>Stofvrij maken van randen, plinten, richels en kabelgoten</t>
  </si>
  <si>
    <t>Keukenblok vochtig afnemen</t>
  </si>
  <si>
    <t>Nat reinigen van spoelbak en kranen</t>
  </si>
  <si>
    <t>Nat reinigen in- en uitwendig van closetpotten, bril, urinoirs, wastafels en wastrog</t>
  </si>
  <si>
    <t>Stof- vlek- en tastenvrij maken van doorspoelinstallatie en sanitaire voorzieningen</t>
  </si>
  <si>
    <t>Nat reinigen van vloer rondom sanitaire eenheden</t>
  </si>
  <si>
    <t>Nat reinigen van spiegels, planchets en dispensers</t>
  </si>
  <si>
    <t>Nat reinigen van de tegels rond de wastafel</t>
  </si>
  <si>
    <t>Nat reiningen van de hygiënebox</t>
  </si>
  <si>
    <t>Bijvullen zeep, handdoekjes, toiletpapier en geurdispenser</t>
  </si>
  <si>
    <t>Sanitair ontkalken</t>
  </si>
  <si>
    <t>Schrobben, zuigen stenen vloeren</t>
  </si>
  <si>
    <t>1 x per jaar</t>
  </si>
  <si>
    <t>WERKPROGRAMMA WP 8</t>
  </si>
  <si>
    <t>Sanitaire ruimten: Toiletten, was- en kleedruimtes</t>
  </si>
  <si>
    <t>Afvalbakken ledigen en vlekken hierop verwijderen</t>
  </si>
  <si>
    <t>Nat reinigen van de wastafels en kranen</t>
  </si>
  <si>
    <t xml:space="preserve">Vloeren moppen </t>
  </si>
  <si>
    <t>Nat reinigen van schaamschotten</t>
  </si>
  <si>
    <t>Reinigen van deuren en deurpost</t>
  </si>
  <si>
    <t>Reinigen/kalkvrij maken van tegelwerk muren douche</t>
  </si>
  <si>
    <t>Stofvrij maken van inventaris tot reikhoogte (tot 200cm)</t>
  </si>
  <si>
    <t>Klamvochtig afnemen van afvoerbuizen</t>
  </si>
  <si>
    <t>Geheel reinigen van de tegelwanden</t>
  </si>
  <si>
    <t>1e week van de maand</t>
  </si>
  <si>
    <t>Stofvrij maken van lichtarmaturen, spots, lampenbollen en lichtbakken</t>
  </si>
  <si>
    <t>Buizen reinigen in kleedkamers</t>
  </si>
  <si>
    <t>4 x per jaar</t>
  </si>
  <si>
    <t>Kolom I</t>
  </si>
  <si>
    <t>Prijzenblad aanbesteding schoonmaak Avri 2023</t>
  </si>
  <si>
    <t>Werkprogramma's aanbesteding schoonmaak Avri 2023</t>
  </si>
  <si>
    <t>Ruimtestaat aanbesteding schoonmaak Avri 2023</t>
  </si>
  <si>
    <t>invullen a.u.b.</t>
  </si>
  <si>
    <t>per keer</t>
  </si>
  <si>
    <t>per jaar</t>
  </si>
  <si>
    <t>Reinigen binnenzijde kozijnen</t>
  </si>
  <si>
    <t>WERKPROGRAMMA WP 9</t>
  </si>
  <si>
    <t>Glasbewassing Avri locaties</t>
  </si>
  <si>
    <t>Glas en directe omlijsting vuil-,  vlekvrij en streeploos maken</t>
  </si>
  <si>
    <t>WP 9</t>
  </si>
  <si>
    <t xml:space="preserve"> </t>
  </si>
  <si>
    <t xml:space="preserve">Toiletrolhouders * </t>
  </si>
  <si>
    <t>Handdoekautomaten *</t>
  </si>
  <si>
    <t>Handzeepdispensers *</t>
  </si>
  <si>
    <t>Hygiëneboxen *</t>
  </si>
  <si>
    <t xml:space="preserve">Geurdispensers * </t>
  </si>
  <si>
    <t>Per doos</t>
  </si>
  <si>
    <t>Bedrag in €  per maand</t>
  </si>
  <si>
    <t>Bedrag in € per maand</t>
  </si>
  <si>
    <t>2 laags 25x150 stuks ISO 14001 en/of EU Ecolabel</t>
  </si>
  <si>
    <t>3 laags 25x150 stuks ISO 14001 en/of EU Ecolabel</t>
  </si>
  <si>
    <t>Toiletpapier **</t>
  </si>
  <si>
    <t>Vouwhanddoek **</t>
  </si>
  <si>
    <t>** Uitvraag van 2 type toiletpapier en 2 type vouwhanddoek om te vergelijken, geen garantie welk type afgenomen word</t>
  </si>
  <si>
    <t>Totaal sanitaire voorzieningen en navulproducten</t>
  </si>
  <si>
    <t>2 Laags per 36 st 100m geschikt voor dispenser voorzien van ISO 14001 en/of EU Ecolabel</t>
  </si>
  <si>
    <t>3 Laags per 36 st 100m geschikt voor dispenser voorzien van ISO 14001 en/of EU Ecolabel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</si>
</sst>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rgb="FF000000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9">
    <xf numFmtId="0" fontId="0" fillId="0" borderId="0" xfId="0"/>
    <xf numFmtId="0" fontId="0" fillId="0" borderId="33" xfId="0" applyBorder="1"/>
    <xf numFmtId="0" fontId="6" fillId="0" borderId="0" xfId="0" applyFont="1"/>
    <xf numFmtId="0" fontId="0" fillId="0" borderId="29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/>
    <xf numFmtId="0" fontId="0" fillId="0" borderId="0" xfId="0" applyAlignment="1">
      <alignment vertical="center"/>
    </xf>
    <xf numFmtId="0" fontId="6" fillId="0" borderId="5" xfId="0" applyFont="1" applyBorder="1"/>
    <xf numFmtId="0" fontId="0" fillId="0" borderId="3" xfId="0" applyBorder="1"/>
    <xf numFmtId="0" fontId="0" fillId="0" borderId="5" xfId="0" applyBorder="1"/>
    <xf numFmtId="0" fontId="0" fillId="0" borderId="16" xfId="0" applyBorder="1"/>
    <xf numFmtId="0" fontId="4" fillId="1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6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2" fillId="8" borderId="0" xfId="0" applyFont="1" applyFill="1" applyAlignment="1">
      <alignment vertical="center" wrapText="1"/>
    </xf>
    <xf numFmtId="0" fontId="0" fillId="10" borderId="0" xfId="0" applyFill="1"/>
    <xf numFmtId="0" fontId="0" fillId="6" borderId="0" xfId="0" applyFill="1"/>
    <xf numFmtId="0" fontId="6" fillId="5" borderId="14" xfId="0" applyFont="1" applyFill="1" applyBorder="1"/>
    <xf numFmtId="0" fontId="6" fillId="0" borderId="15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8" xfId="0" applyBorder="1"/>
    <xf numFmtId="0" fontId="0" fillId="0" borderId="39" xfId="0" applyBorder="1" applyAlignment="1">
      <alignment horizontal="center"/>
    </xf>
    <xf numFmtId="0" fontId="6" fillId="0" borderId="38" xfId="0" applyFont="1" applyBorder="1"/>
    <xf numFmtId="0" fontId="0" fillId="0" borderId="39" xfId="0" applyBorder="1"/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5" borderId="20" xfId="0" applyFont="1" applyFill="1" applyBorder="1"/>
    <xf numFmtId="0" fontId="6" fillId="0" borderId="4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0" xfId="0" applyFont="1"/>
    <xf numFmtId="0" fontId="0" fillId="9" borderId="28" xfId="0" applyFill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horizontal="center" vertical="center"/>
    </xf>
    <xf numFmtId="0" fontId="6" fillId="4" borderId="38" xfId="0" applyFont="1" applyFill="1" applyBorder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0" fontId="0" fillId="4" borderId="39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center" vertical="center"/>
    </xf>
    <xf numFmtId="14" fontId="14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9" borderId="25" xfId="0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0" fillId="3" borderId="33" xfId="0" applyFill="1" applyBorder="1" applyAlignment="1">
      <alignment vertical="center" wrapText="1"/>
    </xf>
    <xf numFmtId="0" fontId="0" fillId="3" borderId="33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0" fontId="17" fillId="0" borderId="3" xfId="0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0" fontId="0" fillId="0" borderId="0" xfId="0" quotePrefix="1" applyAlignment="1">
      <alignment horizontal="right" vertical="center"/>
    </xf>
    <xf numFmtId="0" fontId="16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5" borderId="3" xfId="0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right" vertical="center"/>
    </xf>
    <xf numFmtId="0" fontId="12" fillId="7" borderId="4" xfId="0" applyFont="1" applyFill="1" applyBorder="1" applyAlignment="1">
      <alignment horizontal="center" vertical="center"/>
    </xf>
    <xf numFmtId="0" fontId="0" fillId="7" borderId="18" xfId="0" applyFill="1" applyBorder="1" applyAlignment="1">
      <alignment vertical="center"/>
    </xf>
    <xf numFmtId="0" fontId="0" fillId="7" borderId="2" xfId="0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5" borderId="18" xfId="0" applyFill="1" applyBorder="1" applyAlignment="1">
      <alignment vertical="center"/>
    </xf>
    <xf numFmtId="0" fontId="0" fillId="9" borderId="23" xfId="0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0" fillId="5" borderId="7" xfId="0" applyFill="1" applyBorder="1" applyAlignment="1">
      <alignment horizontal="right" vertical="center"/>
    </xf>
    <xf numFmtId="0" fontId="1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7" borderId="4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7" xfId="0" applyFill="1" applyBorder="1" applyAlignment="1">
      <alignment horizontal="right" vertical="center"/>
    </xf>
    <xf numFmtId="0" fontId="19" fillId="0" borderId="3" xfId="0" applyFont="1" applyBorder="1" applyAlignment="1">
      <alignment vertical="center"/>
    </xf>
    <xf numFmtId="0" fontId="19" fillId="7" borderId="4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0" fillId="0" borderId="30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18" fillId="0" borderId="15" xfId="0" applyFont="1" applyBorder="1" applyAlignment="1">
      <alignment vertical="center"/>
    </xf>
    <xf numFmtId="0" fontId="18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0" fillId="7" borderId="23" xfId="0" applyFill="1" applyBorder="1" applyAlignment="1">
      <alignment horizontal="right" vertical="center"/>
    </xf>
    <xf numFmtId="0" fontId="0" fillId="5" borderId="23" xfId="0" applyFill="1" applyBorder="1" applyAlignment="1">
      <alignment horizontal="right" vertical="center"/>
    </xf>
    <xf numFmtId="0" fontId="6" fillId="2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5" borderId="2" xfId="0" applyFill="1" applyBorder="1" applyAlignment="1">
      <alignment vertical="center" wrapText="1"/>
    </xf>
    <xf numFmtId="0" fontId="0" fillId="5" borderId="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/>
    </xf>
    <xf numFmtId="0" fontId="16" fillId="4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0" fillId="2" borderId="18" xfId="0" applyFill="1" applyBorder="1" applyAlignment="1">
      <alignment vertical="center" wrapText="1"/>
    </xf>
    <xf numFmtId="0" fontId="6" fillId="2" borderId="37" xfId="0" applyFont="1" applyFill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6" fillId="0" borderId="36" xfId="0" applyFont="1" applyBorder="1" applyAlignment="1">
      <alignment vertical="center"/>
    </xf>
    <xf numFmtId="0" fontId="16" fillId="0" borderId="31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6" fillId="0" borderId="37" xfId="0" applyFont="1" applyBorder="1" applyAlignment="1">
      <alignment vertical="center"/>
    </xf>
    <xf numFmtId="0" fontId="16" fillId="0" borderId="33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36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12" fillId="0" borderId="36" xfId="0" applyFont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0" fillId="8" borderId="28" xfId="0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vertical="center"/>
    </xf>
    <xf numFmtId="0" fontId="0" fillId="8" borderId="28" xfId="0" applyFill="1" applyBorder="1" applyAlignment="1">
      <alignment vertical="center"/>
    </xf>
    <xf numFmtId="0" fontId="0" fillId="8" borderId="28" xfId="0" applyFill="1" applyBorder="1" applyAlignment="1">
      <alignment vertical="center" wrapText="1"/>
    </xf>
    <xf numFmtId="0" fontId="0" fillId="2" borderId="33" xfId="0" applyFill="1" applyBorder="1" applyAlignment="1">
      <alignment horizontal="center" vertical="center"/>
    </xf>
    <xf numFmtId="0" fontId="0" fillId="2" borderId="33" xfId="0" applyFill="1" applyBorder="1" applyAlignment="1">
      <alignment vertical="center"/>
    </xf>
    <xf numFmtId="0" fontId="0" fillId="2" borderId="33" xfId="0" applyFill="1" applyBorder="1" applyAlignment="1">
      <alignment vertical="center" wrapText="1"/>
    </xf>
    <xf numFmtId="0" fontId="0" fillId="0" borderId="21" xfId="0" applyBorder="1" applyAlignment="1">
      <alignment horizontal="right" vertical="center"/>
    </xf>
    <xf numFmtId="0" fontId="8" fillId="5" borderId="24" xfId="0" applyFont="1" applyFill="1" applyBorder="1"/>
    <xf numFmtId="0" fontId="0" fillId="5" borderId="28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8" xfId="0" applyFill="1" applyBorder="1"/>
    <xf numFmtId="0" fontId="6" fillId="5" borderId="28" xfId="0" applyFont="1" applyFill="1" applyBorder="1"/>
    <xf numFmtId="0" fontId="0" fillId="5" borderId="25" xfId="0" applyFill="1" applyBorder="1"/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6" fillId="8" borderId="25" xfId="0" applyFont="1" applyFill="1" applyBorder="1" applyAlignment="1">
      <alignment horizontal="center" vertical="center"/>
    </xf>
    <xf numFmtId="0" fontId="8" fillId="9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8" fillId="8" borderId="0" xfId="0" applyFont="1" applyFill="1" applyAlignment="1">
      <alignment vertical="center"/>
    </xf>
    <xf numFmtId="0" fontId="0" fillId="8" borderId="0" xfId="0" applyFill="1"/>
    <xf numFmtId="0" fontId="16" fillId="0" borderId="1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0" fillId="0" borderId="14" xfId="0" applyBorder="1"/>
    <xf numFmtId="0" fontId="8" fillId="8" borderId="24" xfId="0" applyFont="1" applyFill="1" applyBorder="1"/>
    <xf numFmtId="0" fontId="6" fillId="8" borderId="14" xfId="0" applyFont="1" applyFill="1" applyBorder="1"/>
    <xf numFmtId="0" fontId="6" fillId="8" borderId="28" xfId="0" applyFont="1" applyFill="1" applyBorder="1" applyAlignment="1">
      <alignment horizontal="center"/>
    </xf>
    <xf numFmtId="0" fontId="6" fillId="8" borderId="25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0" fillId="7" borderId="2" xfId="0" applyFill="1" applyBorder="1" applyAlignment="1">
      <alignment vertical="center"/>
    </xf>
    <xf numFmtId="0" fontId="0" fillId="8" borderId="23" xfId="0" applyFill="1" applyBorder="1" applyAlignment="1">
      <alignment horizontal="right" vertical="center"/>
    </xf>
    <xf numFmtId="0" fontId="10" fillId="8" borderId="41" xfId="0" applyFont="1" applyFill="1" applyBorder="1" applyAlignment="1">
      <alignment horizontal="left" vertical="center" wrapText="1"/>
    </xf>
    <xf numFmtId="0" fontId="20" fillId="8" borderId="42" xfId="0" applyFont="1" applyFill="1" applyBorder="1" applyAlignment="1">
      <alignment horizontal="center" vertical="center"/>
    </xf>
    <xf numFmtId="0" fontId="0" fillId="8" borderId="43" xfId="0" applyFill="1" applyBorder="1" applyAlignment="1">
      <alignment vertical="center"/>
    </xf>
    <xf numFmtId="0" fontId="0" fillId="8" borderId="25" xfId="0" applyFill="1" applyBorder="1" applyAlignment="1">
      <alignment horizontal="center" vertical="center"/>
    </xf>
    <xf numFmtId="0" fontId="16" fillId="0" borderId="31" xfId="0" applyFont="1" applyBorder="1" applyAlignment="1">
      <alignment vertical="center"/>
    </xf>
    <xf numFmtId="0" fontId="16" fillId="0" borderId="31" xfId="0" applyFont="1" applyBorder="1" applyAlignment="1">
      <alignment vertical="center" wrapText="1"/>
    </xf>
    <xf numFmtId="0" fontId="10" fillId="9" borderId="41" xfId="0" applyFont="1" applyFill="1" applyBorder="1" applyAlignment="1">
      <alignment horizontal="right" vertical="center" wrapText="1"/>
    </xf>
    <xf numFmtId="0" fontId="12" fillId="9" borderId="42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vertical="center"/>
    </xf>
    <xf numFmtId="0" fontId="16" fillId="9" borderId="28" xfId="0" applyFont="1" applyFill="1" applyBorder="1" applyAlignment="1">
      <alignment vertical="center" wrapText="1"/>
    </xf>
    <xf numFmtId="0" fontId="0" fillId="9" borderId="28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19" fillId="0" borderId="39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1" fillId="5" borderId="24" xfId="0" applyFont="1" applyFill="1" applyBorder="1" applyAlignment="1">
      <alignment vertical="center"/>
    </xf>
    <xf numFmtId="0" fontId="12" fillId="5" borderId="28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vertical="center"/>
    </xf>
    <xf numFmtId="0" fontId="6" fillId="5" borderId="28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vertical="center"/>
    </xf>
    <xf numFmtId="0" fontId="0" fillId="6" borderId="28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16" fillId="0" borderId="31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48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0" fontId="0" fillId="0" borderId="29" xfId="0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10" fillId="5" borderId="24" xfId="0" applyFont="1" applyFill="1" applyBorder="1" applyAlignment="1">
      <alignment horizontal="left" vertical="center" wrapText="1"/>
    </xf>
    <xf numFmtId="0" fontId="0" fillId="5" borderId="28" xfId="0" applyFill="1" applyBorder="1" applyAlignment="1">
      <alignment vertical="center"/>
    </xf>
    <xf numFmtId="0" fontId="0" fillId="5" borderId="28" xfId="0" applyFill="1" applyBorder="1" applyAlignment="1">
      <alignment vertical="center" wrapText="1"/>
    </xf>
    <xf numFmtId="0" fontId="20" fillId="5" borderId="42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20" fillId="5" borderId="0" xfId="0" applyFont="1" applyFill="1" applyAlignment="1">
      <alignment horizontal="left" vertical="center" wrapText="1"/>
    </xf>
    <xf numFmtId="0" fontId="15" fillId="3" borderId="1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3" borderId="37" xfId="0" applyFont="1" applyFill="1" applyBorder="1" applyAlignment="1">
      <alignment vertical="center"/>
    </xf>
    <xf numFmtId="0" fontId="15" fillId="3" borderId="33" xfId="0" applyFont="1" applyFill="1" applyBorder="1" applyAlignment="1">
      <alignment vertical="center"/>
    </xf>
    <xf numFmtId="0" fontId="8" fillId="9" borderId="24" xfId="0" applyFont="1" applyFill="1" applyBorder="1" applyAlignment="1">
      <alignment vertical="center" wrapText="1"/>
    </xf>
    <xf numFmtId="0" fontId="9" fillId="9" borderId="28" xfId="0" applyFont="1" applyFill="1" applyBorder="1" applyAlignment="1">
      <alignment vertical="center" wrapText="1"/>
    </xf>
    <xf numFmtId="0" fontId="12" fillId="0" borderId="37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9" fillId="0" borderId="16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6" fillId="0" borderId="30" xfId="0" applyFont="1" applyBorder="1" applyAlignment="1">
      <alignment horizontal="left" vertical="center"/>
    </xf>
    <xf numFmtId="0" fontId="18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3" fillId="9" borderId="0" xfId="0" applyFont="1" applyFill="1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8" fillId="5" borderId="0" xfId="0" applyFont="1" applyFill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13" xfId="0" applyBorder="1" applyAlignment="1">
      <alignment horizontal="left"/>
    </xf>
    <xf numFmtId="0" fontId="0" fillId="0" borderId="13" xfId="0" applyBorder="1"/>
    <xf numFmtId="0" fontId="0" fillId="0" borderId="9" xfId="0" applyBorder="1"/>
    <xf numFmtId="0" fontId="6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34" xfId="0" applyBorder="1"/>
  </cellXfs>
  <cellStyles count="2">
    <cellStyle name="Normaal 2" xfId="1" xr:uid="{5CD5B5BE-44BF-4C56-9047-BB438DEBB946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13EB0-18C3-4B61-AF7D-57674E23A1B1}">
  <sheetPr>
    <tabColor rgb="FF92D050"/>
    <pageSetUpPr fitToPage="1"/>
  </sheetPr>
  <dimension ref="A1:O288"/>
  <sheetViews>
    <sheetView showGridLines="0" tabSelected="1" topLeftCell="A258" zoomScaleNormal="100" zoomScaleSheetLayoutView="70" workbookViewId="0">
      <selection activeCell="E271" sqref="E271"/>
    </sheetView>
  </sheetViews>
  <sheetFormatPr defaultColWidth="9.28515625" defaultRowHeight="15" x14ac:dyDescent="0.25"/>
  <cols>
    <col min="1" max="1" width="2.28515625" customWidth="1"/>
    <col min="2" max="2" width="45.140625" customWidth="1"/>
    <col min="3" max="3" width="11.7109375" style="4" customWidth="1"/>
    <col min="4" max="4" width="16.140625" bestFit="1" customWidth="1"/>
    <col min="5" max="5" width="33.42578125" style="71" bestFit="1" customWidth="1"/>
    <col min="6" max="6" width="6.7109375" style="4" bestFit="1" customWidth="1"/>
    <col min="7" max="7" width="11.140625" style="4" bestFit="1" customWidth="1"/>
    <col min="8" max="8" width="16.140625" style="4" bestFit="1" customWidth="1"/>
    <col min="9" max="9" width="22.28515625" style="72" customWidth="1"/>
    <col min="10" max="10" width="36.140625" style="2" bestFit="1" customWidth="1"/>
  </cols>
  <sheetData>
    <row r="1" spans="1:10" ht="18.75" x14ac:dyDescent="0.3">
      <c r="A1" s="7" t="s">
        <v>277</v>
      </c>
      <c r="B1" s="70"/>
      <c r="I1" s="25" t="s">
        <v>274</v>
      </c>
    </row>
    <row r="2" spans="1:10" x14ac:dyDescent="0.25">
      <c r="B2" s="70"/>
      <c r="I2" s="25" t="s">
        <v>278</v>
      </c>
    </row>
    <row r="3" spans="1:10" ht="15.75" thickBot="1" x14ac:dyDescent="0.3"/>
    <row r="4" spans="1:10" s="8" customFormat="1" ht="37.5" customHeight="1" thickBot="1" x14ac:dyDescent="0.3">
      <c r="B4" s="305" t="s">
        <v>119</v>
      </c>
      <c r="C4" s="306"/>
      <c r="D4" s="306"/>
      <c r="E4" s="306"/>
      <c r="F4" s="306"/>
      <c r="G4" s="306"/>
      <c r="H4" s="38"/>
      <c r="I4" s="73"/>
      <c r="J4" s="74"/>
    </row>
    <row r="5" spans="1:10" s="8" customFormat="1" ht="15" customHeight="1" thickBot="1" x14ac:dyDescent="0.3">
      <c r="B5" s="39"/>
      <c r="C5" s="40"/>
      <c r="D5" s="41"/>
      <c r="E5" s="42"/>
      <c r="F5" s="40"/>
      <c r="G5" s="40"/>
      <c r="H5" s="43"/>
      <c r="I5" s="75"/>
      <c r="J5" s="74"/>
    </row>
    <row r="6" spans="1:10" s="8" customFormat="1" ht="24.95" customHeight="1" thickBot="1" x14ac:dyDescent="0.3">
      <c r="B6" s="44" t="s">
        <v>109</v>
      </c>
      <c r="C6" s="60"/>
      <c r="D6" s="164"/>
      <c r="E6" s="46"/>
      <c r="F6" s="47"/>
      <c r="G6" s="47"/>
      <c r="H6" s="48"/>
      <c r="I6" s="162" t="s">
        <v>294</v>
      </c>
      <c r="J6" s="74"/>
    </row>
    <row r="7" spans="1:10" s="8" customFormat="1" ht="15" customHeight="1" x14ac:dyDescent="0.25">
      <c r="B7" s="49"/>
      <c r="C7" s="50"/>
      <c r="D7" s="51"/>
      <c r="E7" s="52"/>
      <c r="F7" s="50"/>
      <c r="G7" s="50"/>
      <c r="H7" s="53"/>
      <c r="I7" s="75"/>
      <c r="J7" s="74"/>
    </row>
    <row r="8" spans="1:10" s="8" customFormat="1" ht="15" customHeight="1" x14ac:dyDescent="0.25">
      <c r="B8" s="54" t="s">
        <v>99</v>
      </c>
      <c r="C8" s="55"/>
      <c r="D8" s="56"/>
      <c r="E8" s="57"/>
      <c r="F8" s="55"/>
      <c r="G8" s="55"/>
      <c r="H8" s="58"/>
      <c r="I8" s="75"/>
      <c r="J8" s="74"/>
    </row>
    <row r="9" spans="1:10" s="8" customFormat="1" ht="15" customHeight="1" x14ac:dyDescent="0.25">
      <c r="B9" s="303" t="s">
        <v>0</v>
      </c>
      <c r="C9" s="304"/>
      <c r="D9" s="304"/>
      <c r="E9" s="77"/>
      <c r="F9" s="78"/>
      <c r="G9" s="78"/>
      <c r="H9" s="79"/>
      <c r="I9" s="75"/>
      <c r="J9" s="74"/>
    </row>
    <row r="10" spans="1:10" s="8" customFormat="1" ht="30" customHeight="1" x14ac:dyDescent="0.25">
      <c r="B10" s="80" t="s">
        <v>1</v>
      </c>
      <c r="C10" s="81" t="s">
        <v>2</v>
      </c>
      <c r="D10" s="82" t="s">
        <v>3</v>
      </c>
      <c r="E10" s="83" t="s">
        <v>4</v>
      </c>
      <c r="F10" s="84" t="s">
        <v>5</v>
      </c>
      <c r="G10" s="85" t="s">
        <v>6</v>
      </c>
      <c r="H10" s="86" t="s">
        <v>133</v>
      </c>
      <c r="I10" s="75"/>
      <c r="J10" s="74"/>
    </row>
    <row r="11" spans="1:10" s="8" customFormat="1" ht="15" customHeight="1" x14ac:dyDescent="0.25">
      <c r="B11" s="87" t="s">
        <v>122</v>
      </c>
      <c r="C11" s="88">
        <v>13</v>
      </c>
      <c r="D11" s="89" t="s">
        <v>80</v>
      </c>
      <c r="E11" s="90" t="s">
        <v>8</v>
      </c>
      <c r="F11" s="62">
        <v>5</v>
      </c>
      <c r="G11" s="65" t="s">
        <v>9</v>
      </c>
      <c r="H11" s="66" t="s">
        <v>136</v>
      </c>
      <c r="I11" s="75"/>
      <c r="J11" s="74"/>
    </row>
    <row r="12" spans="1:10" s="8" customFormat="1" ht="15" customHeight="1" x14ac:dyDescent="0.25">
      <c r="B12" s="87" t="s">
        <v>10</v>
      </c>
      <c r="C12" s="88">
        <v>82</v>
      </c>
      <c r="D12" s="89" t="s">
        <v>24</v>
      </c>
      <c r="E12" s="90" t="s">
        <v>8</v>
      </c>
      <c r="F12" s="62">
        <v>3</v>
      </c>
      <c r="G12" s="65" t="s">
        <v>9</v>
      </c>
      <c r="H12" s="66" t="s">
        <v>136</v>
      </c>
      <c r="I12" s="75"/>
      <c r="J12" s="74"/>
    </row>
    <row r="13" spans="1:10" s="8" customFormat="1" ht="15" customHeight="1" x14ac:dyDescent="0.25">
      <c r="B13" s="87" t="s">
        <v>12</v>
      </c>
      <c r="C13" s="88">
        <v>7.7</v>
      </c>
      <c r="D13" s="89" t="s">
        <v>11</v>
      </c>
      <c r="E13" s="90" t="s">
        <v>13</v>
      </c>
      <c r="F13" s="62">
        <v>5</v>
      </c>
      <c r="G13" s="65" t="s">
        <v>9</v>
      </c>
      <c r="H13" s="66" t="s">
        <v>136</v>
      </c>
      <c r="I13" s="75"/>
      <c r="J13" s="74"/>
    </row>
    <row r="14" spans="1:10" s="8" customFormat="1" ht="15" customHeight="1" x14ac:dyDescent="0.25">
      <c r="B14" s="87" t="s">
        <v>14</v>
      </c>
      <c r="C14" s="88">
        <v>100</v>
      </c>
      <c r="D14" s="89" t="s">
        <v>11</v>
      </c>
      <c r="E14" s="90" t="s">
        <v>15</v>
      </c>
      <c r="F14" s="62">
        <v>5</v>
      </c>
      <c r="G14" s="65" t="s">
        <v>9</v>
      </c>
      <c r="H14" s="66" t="s">
        <v>136</v>
      </c>
      <c r="I14" s="75"/>
      <c r="J14" s="74"/>
    </row>
    <row r="15" spans="1:10" s="8" customFormat="1" ht="15" customHeight="1" x14ac:dyDescent="0.25">
      <c r="B15" s="87" t="s">
        <v>16</v>
      </c>
      <c r="C15" s="88">
        <v>63</v>
      </c>
      <c r="D15" s="89" t="s">
        <v>11</v>
      </c>
      <c r="E15" s="90" t="s">
        <v>8</v>
      </c>
      <c r="F15" s="62">
        <v>3</v>
      </c>
      <c r="G15" s="65" t="s">
        <v>9</v>
      </c>
      <c r="H15" s="66" t="s">
        <v>137</v>
      </c>
      <c r="I15" s="75"/>
      <c r="J15" s="74"/>
    </row>
    <row r="16" spans="1:10" s="8" customFormat="1" ht="15" customHeight="1" x14ac:dyDescent="0.25">
      <c r="B16" s="87" t="s">
        <v>17</v>
      </c>
      <c r="C16" s="88">
        <v>8</v>
      </c>
      <c r="D16" s="89" t="s">
        <v>28</v>
      </c>
      <c r="E16" s="90" t="s">
        <v>18</v>
      </c>
      <c r="F16" s="62">
        <v>5</v>
      </c>
      <c r="G16" s="65" t="s">
        <v>9</v>
      </c>
      <c r="H16" s="66" t="s">
        <v>135</v>
      </c>
      <c r="I16" s="75"/>
      <c r="J16" s="74"/>
    </row>
    <row r="17" spans="2:10" s="8" customFormat="1" ht="15" customHeight="1" x14ac:dyDescent="0.25">
      <c r="B17" s="87" t="s">
        <v>19</v>
      </c>
      <c r="C17" s="88">
        <v>8</v>
      </c>
      <c r="D17" s="89" t="s">
        <v>28</v>
      </c>
      <c r="E17" s="90" t="s">
        <v>18</v>
      </c>
      <c r="F17" s="62">
        <v>5</v>
      </c>
      <c r="G17" s="65" t="s">
        <v>9</v>
      </c>
      <c r="H17" s="66" t="s">
        <v>135</v>
      </c>
      <c r="I17" s="75"/>
      <c r="J17" s="74"/>
    </row>
    <row r="18" spans="2:10" s="8" customFormat="1" ht="15" customHeight="1" x14ac:dyDescent="0.25">
      <c r="B18" s="87" t="s">
        <v>20</v>
      </c>
      <c r="C18" s="88">
        <v>3</v>
      </c>
      <c r="D18" s="89" t="s">
        <v>28</v>
      </c>
      <c r="E18" s="90" t="s">
        <v>18</v>
      </c>
      <c r="F18" s="62">
        <v>5</v>
      </c>
      <c r="G18" s="65" t="s">
        <v>9</v>
      </c>
      <c r="H18" s="66" t="s">
        <v>135</v>
      </c>
      <c r="I18" s="75"/>
      <c r="J18" s="74"/>
    </row>
    <row r="19" spans="2:10" s="8" customFormat="1" ht="15" customHeight="1" x14ac:dyDescent="0.25">
      <c r="B19" s="87" t="s">
        <v>21</v>
      </c>
      <c r="C19" s="88">
        <v>4</v>
      </c>
      <c r="D19" s="89" t="s">
        <v>11</v>
      </c>
      <c r="E19" s="90" t="s">
        <v>22</v>
      </c>
      <c r="F19" s="62">
        <v>3</v>
      </c>
      <c r="G19" s="65" t="s">
        <v>9</v>
      </c>
      <c r="H19" s="66" t="s">
        <v>138</v>
      </c>
      <c r="I19" s="75"/>
      <c r="J19" s="74"/>
    </row>
    <row r="20" spans="2:10" s="8" customFormat="1" ht="15" customHeight="1" x14ac:dyDescent="0.25">
      <c r="B20" s="80" t="s">
        <v>23</v>
      </c>
      <c r="C20" s="62"/>
      <c r="D20" s="89" t="s">
        <v>24</v>
      </c>
      <c r="E20" s="90" t="s">
        <v>25</v>
      </c>
      <c r="F20" s="62">
        <v>0</v>
      </c>
      <c r="G20" s="65" t="s">
        <v>9</v>
      </c>
      <c r="H20" s="66"/>
      <c r="I20" s="75"/>
      <c r="J20" s="74"/>
    </row>
    <row r="21" spans="2:10" s="8" customFormat="1" ht="15" customHeight="1" x14ac:dyDescent="0.25">
      <c r="B21" s="87" t="s">
        <v>26</v>
      </c>
      <c r="C21" s="88">
        <v>300</v>
      </c>
      <c r="D21" s="89" t="s">
        <v>11</v>
      </c>
      <c r="E21" s="90" t="s">
        <v>13</v>
      </c>
      <c r="F21" s="62">
        <v>3</v>
      </c>
      <c r="G21" s="65" t="s">
        <v>9</v>
      </c>
      <c r="H21" s="66" t="s">
        <v>139</v>
      </c>
      <c r="I21" s="75"/>
      <c r="J21" s="74"/>
    </row>
    <row r="22" spans="2:10" s="8" customFormat="1" ht="15" customHeight="1" x14ac:dyDescent="0.25">
      <c r="B22" s="87" t="s">
        <v>10</v>
      </c>
      <c r="C22" s="88">
        <v>120</v>
      </c>
      <c r="D22" s="89" t="s">
        <v>11</v>
      </c>
      <c r="E22" s="90" t="s">
        <v>8</v>
      </c>
      <c r="F22" s="62">
        <v>3</v>
      </c>
      <c r="G22" s="65" t="s">
        <v>9</v>
      </c>
      <c r="H22" s="66" t="s">
        <v>137</v>
      </c>
      <c r="I22" s="75"/>
      <c r="J22" s="74"/>
    </row>
    <row r="23" spans="2:10" s="8" customFormat="1" ht="15" customHeight="1" x14ac:dyDescent="0.25">
      <c r="B23" s="80" t="s">
        <v>27</v>
      </c>
      <c r="C23" s="62"/>
      <c r="D23" s="89" t="s">
        <v>28</v>
      </c>
      <c r="E23" s="90" t="s">
        <v>25</v>
      </c>
      <c r="F23" s="62">
        <v>0</v>
      </c>
      <c r="G23" s="65" t="s">
        <v>9</v>
      </c>
      <c r="H23" s="66"/>
      <c r="I23" s="75"/>
      <c r="J23" s="74"/>
    </row>
    <row r="24" spans="2:10" s="8" customFormat="1" ht="15" customHeight="1" x14ac:dyDescent="0.25">
      <c r="B24" s="87" t="s">
        <v>19</v>
      </c>
      <c r="C24" s="88">
        <v>9.8000000000000007</v>
      </c>
      <c r="D24" s="89" t="s">
        <v>28</v>
      </c>
      <c r="E24" s="90" t="s">
        <v>18</v>
      </c>
      <c r="F24" s="62">
        <v>5</v>
      </c>
      <c r="G24" s="65" t="s">
        <v>9</v>
      </c>
      <c r="H24" s="66" t="s">
        <v>135</v>
      </c>
      <c r="I24" s="75"/>
      <c r="J24" s="74"/>
    </row>
    <row r="25" spans="2:10" s="8" customFormat="1" ht="15" customHeight="1" x14ac:dyDescent="0.25">
      <c r="B25" s="87" t="s">
        <v>17</v>
      </c>
      <c r="C25" s="88">
        <v>9.8000000000000007</v>
      </c>
      <c r="D25" s="89" t="s">
        <v>28</v>
      </c>
      <c r="E25" s="90" t="s">
        <v>18</v>
      </c>
      <c r="F25" s="62">
        <v>5</v>
      </c>
      <c r="G25" s="65" t="s">
        <v>9</v>
      </c>
      <c r="H25" s="66" t="s">
        <v>135</v>
      </c>
      <c r="I25" s="75"/>
      <c r="J25" s="74"/>
    </row>
    <row r="26" spans="2:10" s="8" customFormat="1" ht="15" customHeight="1" x14ac:dyDescent="0.25">
      <c r="B26" s="80" t="s">
        <v>25</v>
      </c>
      <c r="C26" s="81"/>
      <c r="D26" s="89" t="s">
        <v>29</v>
      </c>
      <c r="E26" s="90" t="s">
        <v>25</v>
      </c>
      <c r="F26" s="62">
        <v>0</v>
      </c>
      <c r="G26" s="65" t="s">
        <v>9</v>
      </c>
      <c r="H26" s="66"/>
      <c r="I26" s="75"/>
      <c r="J26" s="74"/>
    </row>
    <row r="27" spans="2:10" s="8" customFormat="1" ht="15" customHeight="1" x14ac:dyDescent="0.25">
      <c r="B27" s="80" t="s">
        <v>30</v>
      </c>
      <c r="C27" s="62"/>
      <c r="D27" s="89" t="s">
        <v>24</v>
      </c>
      <c r="E27" s="90" t="s">
        <v>22</v>
      </c>
      <c r="F27" s="62">
        <v>0</v>
      </c>
      <c r="G27" s="65" t="s">
        <v>9</v>
      </c>
      <c r="H27" s="66"/>
      <c r="I27" s="75"/>
      <c r="J27" s="74"/>
    </row>
    <row r="28" spans="2:10" s="8" customFormat="1" ht="15" customHeight="1" x14ac:dyDescent="0.25">
      <c r="B28" s="87" t="s">
        <v>31</v>
      </c>
      <c r="C28" s="88">
        <v>240</v>
      </c>
      <c r="D28" s="89" t="s">
        <v>11</v>
      </c>
      <c r="E28" s="90" t="s">
        <v>13</v>
      </c>
      <c r="F28" s="62">
        <v>3</v>
      </c>
      <c r="G28" s="65" t="s">
        <v>9</v>
      </c>
      <c r="H28" s="66" t="s">
        <v>139</v>
      </c>
      <c r="I28" s="75"/>
      <c r="J28" s="74"/>
    </row>
    <row r="29" spans="2:10" s="8" customFormat="1" ht="15" customHeight="1" x14ac:dyDescent="0.25">
      <c r="B29" s="87" t="s">
        <v>32</v>
      </c>
      <c r="C29" s="88">
        <v>40</v>
      </c>
      <c r="D29" s="89" t="s">
        <v>11</v>
      </c>
      <c r="E29" s="90" t="s">
        <v>15</v>
      </c>
      <c r="F29" s="62">
        <v>5</v>
      </c>
      <c r="G29" s="65" t="s">
        <v>9</v>
      </c>
      <c r="H29" s="66" t="s">
        <v>136</v>
      </c>
      <c r="I29" s="75"/>
      <c r="J29" s="74"/>
    </row>
    <row r="30" spans="2:10" s="8" customFormat="1" ht="15" customHeight="1" x14ac:dyDescent="0.25">
      <c r="B30" s="91" t="s">
        <v>33</v>
      </c>
      <c r="C30" s="92">
        <v>1008.3</v>
      </c>
      <c r="D30" s="163"/>
      <c r="E30" s="96"/>
      <c r="F30" s="97"/>
      <c r="G30" s="97"/>
      <c r="H30" s="98"/>
      <c r="I30" s="75"/>
      <c r="J30" s="74"/>
    </row>
    <row r="31" spans="2:10" s="8" customFormat="1" ht="15" customHeight="1" x14ac:dyDescent="0.25">
      <c r="B31" s="93"/>
      <c r="C31" s="94"/>
      <c r="D31" s="95"/>
      <c r="E31" s="96"/>
      <c r="F31" s="97"/>
      <c r="G31" s="97"/>
      <c r="H31" s="98"/>
      <c r="I31" s="75"/>
      <c r="J31" s="74"/>
    </row>
    <row r="32" spans="2:10" s="8" customFormat="1" ht="15" customHeight="1" x14ac:dyDescent="0.25">
      <c r="B32" s="301" t="s">
        <v>34</v>
      </c>
      <c r="C32" s="302"/>
      <c r="D32" s="166"/>
      <c r="E32" s="167"/>
      <c r="F32" s="168"/>
      <c r="G32" s="168"/>
      <c r="H32" s="169"/>
      <c r="I32" s="75"/>
      <c r="J32" s="74"/>
    </row>
    <row r="33" spans="2:10" s="8" customFormat="1" ht="30" customHeight="1" x14ac:dyDescent="0.25">
      <c r="B33" s="80" t="s">
        <v>1</v>
      </c>
      <c r="C33" s="81" t="s">
        <v>2</v>
      </c>
      <c r="D33" s="82" t="s">
        <v>3</v>
      </c>
      <c r="E33" s="83" t="s">
        <v>4</v>
      </c>
      <c r="F33" s="84" t="s">
        <v>5</v>
      </c>
      <c r="G33" s="85" t="s">
        <v>6</v>
      </c>
      <c r="H33" s="86"/>
      <c r="I33" s="75"/>
      <c r="J33" s="74"/>
    </row>
    <row r="34" spans="2:10" s="8" customFormat="1" ht="15" customHeight="1" x14ac:dyDescent="0.25">
      <c r="B34" s="87" t="s">
        <v>16</v>
      </c>
      <c r="C34" s="88">
        <v>73.5</v>
      </c>
      <c r="D34" s="89" t="s">
        <v>11</v>
      </c>
      <c r="E34" s="90" t="s">
        <v>8</v>
      </c>
      <c r="F34" s="62">
        <v>1</v>
      </c>
      <c r="G34" s="65" t="s">
        <v>128</v>
      </c>
      <c r="H34" s="66" t="s">
        <v>141</v>
      </c>
      <c r="I34" s="75"/>
      <c r="J34" s="74"/>
    </row>
    <row r="35" spans="2:10" s="8" customFormat="1" ht="15" customHeight="1" x14ac:dyDescent="0.25">
      <c r="B35" s="80" t="s">
        <v>35</v>
      </c>
      <c r="C35" s="62"/>
      <c r="D35" s="89" t="s">
        <v>11</v>
      </c>
      <c r="E35" s="90" t="s">
        <v>25</v>
      </c>
      <c r="F35" s="62">
        <v>0</v>
      </c>
      <c r="G35" s="65" t="s">
        <v>9</v>
      </c>
      <c r="H35" s="66"/>
      <c r="I35" s="75"/>
      <c r="J35" s="74"/>
    </row>
    <row r="36" spans="2:10" s="8" customFormat="1" ht="15" customHeight="1" x14ac:dyDescent="0.25">
      <c r="B36" s="91" t="s">
        <v>33</v>
      </c>
      <c r="C36" s="92">
        <v>73.5</v>
      </c>
      <c r="D36" s="163"/>
      <c r="E36" s="96"/>
      <c r="F36" s="97"/>
      <c r="G36" s="97"/>
      <c r="H36" s="98"/>
      <c r="I36" s="75"/>
      <c r="J36" s="74"/>
    </row>
    <row r="37" spans="2:10" s="8" customFormat="1" ht="15" customHeight="1" x14ac:dyDescent="0.25">
      <c r="B37" s="93"/>
      <c r="C37" s="94"/>
      <c r="D37" s="95"/>
      <c r="E37" s="96"/>
      <c r="F37" s="97"/>
      <c r="G37" s="97"/>
      <c r="H37" s="98"/>
      <c r="I37" s="75"/>
      <c r="J37" s="74"/>
    </row>
    <row r="38" spans="2:10" s="8" customFormat="1" ht="15" customHeight="1" x14ac:dyDescent="0.25">
      <c r="B38" s="301" t="s">
        <v>36</v>
      </c>
      <c r="C38" s="302"/>
      <c r="D38" s="302"/>
      <c r="E38" s="167"/>
      <c r="F38" s="168"/>
      <c r="G38" s="168"/>
      <c r="H38" s="169"/>
      <c r="I38" s="75"/>
      <c r="J38" s="74"/>
    </row>
    <row r="39" spans="2:10" s="8" customFormat="1" ht="30" customHeight="1" x14ac:dyDescent="0.25">
      <c r="B39" s="80" t="s">
        <v>1</v>
      </c>
      <c r="C39" s="81" t="s">
        <v>2</v>
      </c>
      <c r="D39" s="82" t="s">
        <v>3</v>
      </c>
      <c r="E39" s="83" t="s">
        <v>4</v>
      </c>
      <c r="F39" s="84" t="s">
        <v>5</v>
      </c>
      <c r="G39" s="85" t="s">
        <v>6</v>
      </c>
      <c r="H39" s="86"/>
      <c r="I39" s="75"/>
      <c r="J39" s="74"/>
    </row>
    <row r="40" spans="2:10" s="8" customFormat="1" ht="15" customHeight="1" x14ac:dyDescent="0.25">
      <c r="B40" s="87" t="s">
        <v>16</v>
      </c>
      <c r="C40" s="88">
        <v>47</v>
      </c>
      <c r="D40" s="89" t="s">
        <v>11</v>
      </c>
      <c r="E40" s="90" t="s">
        <v>8</v>
      </c>
      <c r="F40" s="62">
        <v>3</v>
      </c>
      <c r="G40" s="65" t="s">
        <v>9</v>
      </c>
      <c r="H40" s="66" t="s">
        <v>137</v>
      </c>
      <c r="I40" s="75"/>
      <c r="J40" s="74"/>
    </row>
    <row r="41" spans="2:10" s="8" customFormat="1" ht="15" customHeight="1" x14ac:dyDescent="0.25">
      <c r="B41" s="87" t="s">
        <v>37</v>
      </c>
      <c r="C41" s="88">
        <v>180</v>
      </c>
      <c r="D41" s="89" t="s">
        <v>11</v>
      </c>
      <c r="E41" s="90" t="s">
        <v>13</v>
      </c>
      <c r="F41" s="62">
        <v>3</v>
      </c>
      <c r="G41" s="65" t="s">
        <v>9</v>
      </c>
      <c r="H41" s="66" t="s">
        <v>139</v>
      </c>
      <c r="I41" s="75"/>
      <c r="J41" s="74"/>
    </row>
    <row r="42" spans="2:10" s="8" customFormat="1" ht="15" customHeight="1" x14ac:dyDescent="0.25">
      <c r="B42" s="80" t="s">
        <v>30</v>
      </c>
      <c r="C42" s="62"/>
      <c r="D42" s="89" t="s">
        <v>11</v>
      </c>
      <c r="E42" s="90" t="s">
        <v>22</v>
      </c>
      <c r="F42" s="62">
        <v>0</v>
      </c>
      <c r="G42" s="65" t="s">
        <v>9</v>
      </c>
      <c r="H42" s="66"/>
      <c r="I42" s="75"/>
      <c r="J42" s="74"/>
    </row>
    <row r="43" spans="2:10" s="8" customFormat="1" ht="15" customHeight="1" x14ac:dyDescent="0.25">
      <c r="B43" s="87" t="s">
        <v>38</v>
      </c>
      <c r="C43" s="88">
        <v>20</v>
      </c>
      <c r="D43" s="89" t="s">
        <v>11</v>
      </c>
      <c r="E43" s="90" t="s">
        <v>15</v>
      </c>
      <c r="F43" s="62">
        <v>3</v>
      </c>
      <c r="G43" s="65" t="s">
        <v>9</v>
      </c>
      <c r="H43" s="66" t="s">
        <v>136</v>
      </c>
      <c r="I43" s="75"/>
      <c r="J43" s="74"/>
    </row>
    <row r="44" spans="2:10" s="8" customFormat="1" ht="15" customHeight="1" x14ac:dyDescent="0.25">
      <c r="B44" s="87" t="s">
        <v>16</v>
      </c>
      <c r="C44" s="88">
        <v>47</v>
      </c>
      <c r="D44" s="89" t="s">
        <v>24</v>
      </c>
      <c r="E44" s="90" t="s">
        <v>8</v>
      </c>
      <c r="F44" s="62">
        <v>3</v>
      </c>
      <c r="G44" s="65" t="s">
        <v>9</v>
      </c>
      <c r="H44" s="66" t="s">
        <v>137</v>
      </c>
      <c r="I44" s="75"/>
      <c r="J44" s="74"/>
    </row>
    <row r="45" spans="2:10" s="8" customFormat="1" ht="15" customHeight="1" x14ac:dyDescent="0.25">
      <c r="B45" s="99" t="s">
        <v>123</v>
      </c>
      <c r="C45" s="100"/>
      <c r="D45" s="101" t="s">
        <v>24</v>
      </c>
      <c r="E45" s="102" t="s">
        <v>22</v>
      </c>
      <c r="F45" s="100">
        <v>0</v>
      </c>
      <c r="G45" s="65" t="s">
        <v>9</v>
      </c>
      <c r="H45" s="66"/>
      <c r="I45" s="75"/>
      <c r="J45" s="74"/>
    </row>
    <row r="46" spans="2:10" s="8" customFormat="1" ht="15" customHeight="1" x14ac:dyDescent="0.25">
      <c r="B46" s="87" t="s">
        <v>39</v>
      </c>
      <c r="C46" s="88">
        <v>120</v>
      </c>
      <c r="D46" s="89" t="s">
        <v>24</v>
      </c>
      <c r="E46" s="90" t="s">
        <v>22</v>
      </c>
      <c r="F46" s="62">
        <v>5</v>
      </c>
      <c r="G46" s="65" t="s">
        <v>9</v>
      </c>
      <c r="H46" s="66" t="s">
        <v>140</v>
      </c>
      <c r="I46" s="75"/>
      <c r="J46" s="74"/>
    </row>
    <row r="47" spans="2:10" s="8" customFormat="1" ht="15" customHeight="1" x14ac:dyDescent="0.25">
      <c r="B47" s="87" t="s">
        <v>40</v>
      </c>
      <c r="C47" s="88">
        <v>12</v>
      </c>
      <c r="D47" s="89" t="s">
        <v>28</v>
      </c>
      <c r="E47" s="90" t="s">
        <v>22</v>
      </c>
      <c r="F47" s="62">
        <v>5</v>
      </c>
      <c r="G47" s="65" t="s">
        <v>9</v>
      </c>
      <c r="H47" s="66" t="s">
        <v>140</v>
      </c>
      <c r="I47" s="75"/>
      <c r="J47" s="74"/>
    </row>
    <row r="48" spans="2:10" s="8" customFormat="1" ht="15" customHeight="1" x14ac:dyDescent="0.25">
      <c r="B48" s="87" t="s">
        <v>10</v>
      </c>
      <c r="C48" s="88">
        <v>34.5</v>
      </c>
      <c r="D48" s="89" t="s">
        <v>28</v>
      </c>
      <c r="E48" s="90" t="s">
        <v>8</v>
      </c>
      <c r="F48" s="62">
        <v>3</v>
      </c>
      <c r="G48" s="65" t="s">
        <v>9</v>
      </c>
      <c r="H48" s="66" t="s">
        <v>137</v>
      </c>
      <c r="I48" s="75"/>
      <c r="J48" s="74"/>
    </row>
    <row r="49" spans="2:10" s="8" customFormat="1" ht="15" customHeight="1" x14ac:dyDescent="0.25">
      <c r="B49" s="87" t="s">
        <v>17</v>
      </c>
      <c r="C49" s="88">
        <v>7</v>
      </c>
      <c r="D49" s="89" t="s">
        <v>28</v>
      </c>
      <c r="E49" s="90" t="s">
        <v>18</v>
      </c>
      <c r="F49" s="62">
        <v>5</v>
      </c>
      <c r="G49" s="65" t="s">
        <v>9</v>
      </c>
      <c r="H49" s="66" t="s">
        <v>135</v>
      </c>
      <c r="I49" s="103"/>
      <c r="J49" s="74"/>
    </row>
    <row r="50" spans="2:10" s="8" customFormat="1" ht="15" customHeight="1" x14ac:dyDescent="0.25">
      <c r="B50" s="87" t="s">
        <v>17</v>
      </c>
      <c r="C50" s="88">
        <v>8.6999999999999993</v>
      </c>
      <c r="D50" s="89" t="s">
        <v>28</v>
      </c>
      <c r="E50" s="90" t="s">
        <v>18</v>
      </c>
      <c r="F50" s="62">
        <v>5</v>
      </c>
      <c r="G50" s="65" t="s">
        <v>9</v>
      </c>
      <c r="H50" s="66" t="s">
        <v>135</v>
      </c>
      <c r="I50" s="103"/>
      <c r="J50" s="74"/>
    </row>
    <row r="51" spans="2:10" s="8" customFormat="1" ht="15" customHeight="1" x14ac:dyDescent="0.25">
      <c r="B51" s="104" t="s">
        <v>41</v>
      </c>
      <c r="C51" s="88">
        <v>100</v>
      </c>
      <c r="D51" s="89" t="s">
        <v>28</v>
      </c>
      <c r="E51" s="90" t="s">
        <v>18</v>
      </c>
      <c r="F51" s="62">
        <v>5</v>
      </c>
      <c r="G51" s="65" t="s">
        <v>9</v>
      </c>
      <c r="H51" s="66" t="s">
        <v>135</v>
      </c>
      <c r="I51" s="103"/>
      <c r="J51" s="74"/>
    </row>
    <row r="52" spans="2:10" s="8" customFormat="1" ht="15" customHeight="1" x14ac:dyDescent="0.25">
      <c r="B52" s="87" t="s">
        <v>134</v>
      </c>
      <c r="C52" s="88">
        <v>14</v>
      </c>
      <c r="D52" s="89" t="s">
        <v>28</v>
      </c>
      <c r="E52" s="90" t="s">
        <v>8</v>
      </c>
      <c r="F52" s="62">
        <v>3</v>
      </c>
      <c r="G52" s="65" t="s">
        <v>9</v>
      </c>
      <c r="H52" s="66" t="s">
        <v>135</v>
      </c>
      <c r="I52" s="75"/>
      <c r="J52" s="74"/>
    </row>
    <row r="53" spans="2:10" s="8" customFormat="1" ht="15" customHeight="1" x14ac:dyDescent="0.25">
      <c r="B53" s="91" t="s">
        <v>33</v>
      </c>
      <c r="C53" s="92">
        <v>590.20000000000005</v>
      </c>
      <c r="D53" s="163"/>
      <c r="E53" s="96"/>
      <c r="F53" s="97"/>
      <c r="G53" s="97"/>
      <c r="H53" s="98"/>
      <c r="I53" s="75"/>
      <c r="J53" s="74"/>
    </row>
    <row r="54" spans="2:10" s="8" customFormat="1" ht="15" customHeight="1" x14ac:dyDescent="0.25">
      <c r="B54" s="93"/>
      <c r="C54" s="94"/>
      <c r="D54" s="95"/>
      <c r="E54" s="96"/>
      <c r="F54" s="97"/>
      <c r="G54" s="97"/>
      <c r="H54" s="98"/>
      <c r="I54" s="75"/>
      <c r="J54" s="74"/>
    </row>
    <row r="55" spans="2:10" s="8" customFormat="1" ht="15" customHeight="1" x14ac:dyDescent="0.25">
      <c r="B55" s="301" t="s">
        <v>42</v>
      </c>
      <c r="C55" s="302"/>
      <c r="D55" s="302"/>
      <c r="E55" s="167"/>
      <c r="F55" s="168"/>
      <c r="G55" s="168"/>
      <c r="H55" s="169"/>
      <c r="I55" s="75"/>
      <c r="J55" s="74"/>
    </row>
    <row r="56" spans="2:10" s="108" customFormat="1" ht="30" customHeight="1" x14ac:dyDescent="0.25">
      <c r="B56" s="105" t="s">
        <v>1</v>
      </c>
      <c r="C56" s="84" t="s">
        <v>2</v>
      </c>
      <c r="D56" s="83" t="s">
        <v>3</v>
      </c>
      <c r="E56" s="83" t="s">
        <v>4</v>
      </c>
      <c r="F56" s="84" t="s">
        <v>5</v>
      </c>
      <c r="G56" s="85" t="s">
        <v>6</v>
      </c>
      <c r="H56" s="86"/>
      <c r="I56" s="106"/>
      <c r="J56" s="107"/>
    </row>
    <row r="57" spans="2:10" s="8" customFormat="1" ht="15" customHeight="1" x14ac:dyDescent="0.25">
      <c r="B57" s="87" t="s">
        <v>16</v>
      </c>
      <c r="C57" s="88">
        <v>77</v>
      </c>
      <c r="D57" s="89" t="s">
        <v>11</v>
      </c>
      <c r="E57" s="90" t="s">
        <v>8</v>
      </c>
      <c r="F57" s="62">
        <v>1</v>
      </c>
      <c r="G57" s="65" t="s">
        <v>128</v>
      </c>
      <c r="H57" s="66" t="s">
        <v>141</v>
      </c>
      <c r="I57" s="75"/>
      <c r="J57" s="74"/>
    </row>
    <row r="58" spans="2:10" s="8" customFormat="1" ht="15" customHeight="1" x14ac:dyDescent="0.25">
      <c r="B58" s="87" t="s">
        <v>142</v>
      </c>
      <c r="C58" s="88">
        <v>25</v>
      </c>
      <c r="D58" s="89" t="s">
        <v>29</v>
      </c>
      <c r="E58" s="90" t="s">
        <v>8</v>
      </c>
      <c r="F58" s="62">
        <v>3</v>
      </c>
      <c r="G58" s="65" t="s">
        <v>9</v>
      </c>
      <c r="H58" s="66" t="s">
        <v>137</v>
      </c>
      <c r="I58" s="75"/>
      <c r="J58" s="74"/>
    </row>
    <row r="59" spans="2:10" s="8" customFormat="1" ht="15" customHeight="1" x14ac:dyDescent="0.25">
      <c r="B59" s="104" t="s">
        <v>43</v>
      </c>
      <c r="C59" s="88">
        <v>19</v>
      </c>
      <c r="D59" s="89" t="s">
        <v>28</v>
      </c>
      <c r="E59" s="90" t="s">
        <v>18</v>
      </c>
      <c r="F59" s="62">
        <v>5</v>
      </c>
      <c r="G59" s="65" t="s">
        <v>9</v>
      </c>
      <c r="H59" s="66" t="s">
        <v>135</v>
      </c>
      <c r="I59" s="103"/>
      <c r="J59" s="74"/>
    </row>
    <row r="60" spans="2:10" s="8" customFormat="1" ht="15" customHeight="1" thickBot="1" x14ac:dyDescent="0.3">
      <c r="B60" s="91" t="s">
        <v>33</v>
      </c>
      <c r="C60" s="92">
        <v>96</v>
      </c>
      <c r="D60" s="163"/>
      <c r="E60" s="96"/>
      <c r="F60" s="97"/>
      <c r="G60" s="97"/>
      <c r="H60" s="98"/>
      <c r="I60" s="75"/>
      <c r="J60" s="74"/>
    </row>
    <row r="61" spans="2:10" s="8" customFormat="1" ht="15" customHeight="1" thickBot="1" x14ac:dyDescent="0.3">
      <c r="B61" s="109" t="s">
        <v>155</v>
      </c>
      <c r="C61" s="110">
        <f>C30+C36+C53+C60</f>
        <v>1768</v>
      </c>
      <c r="D61" s="117"/>
      <c r="E61" s="170"/>
      <c r="F61" s="171"/>
      <c r="G61" s="171"/>
      <c r="H61" s="172"/>
      <c r="I61" s="161"/>
      <c r="J61" s="74" t="str">
        <f>B61</f>
        <v>Totaal Kantoor</v>
      </c>
    </row>
    <row r="62" spans="2:10" s="8" customFormat="1" ht="15" customHeight="1" x14ac:dyDescent="0.25">
      <c r="B62" s="93"/>
      <c r="C62" s="94"/>
      <c r="D62" s="95"/>
      <c r="E62" s="96"/>
      <c r="F62" s="97"/>
      <c r="G62" s="97"/>
      <c r="H62" s="98"/>
      <c r="I62" s="75"/>
      <c r="J62" s="74"/>
    </row>
    <row r="63" spans="2:10" s="8" customFormat="1" ht="15" customHeight="1" x14ac:dyDescent="0.25">
      <c r="B63" s="173" t="s">
        <v>100</v>
      </c>
      <c r="C63" s="174"/>
      <c r="D63" s="175"/>
      <c r="E63" s="176"/>
      <c r="F63" s="177"/>
      <c r="G63" s="177"/>
      <c r="H63" s="178"/>
      <c r="I63" s="75"/>
      <c r="J63" s="74"/>
    </row>
    <row r="64" spans="2:10" s="8" customFormat="1" ht="15" customHeight="1" x14ac:dyDescent="0.25">
      <c r="B64" s="165" t="s">
        <v>98</v>
      </c>
      <c r="C64" s="168"/>
      <c r="D64" s="166"/>
      <c r="E64" s="167"/>
      <c r="F64" s="168"/>
      <c r="G64" s="168"/>
      <c r="H64" s="169"/>
      <c r="I64" s="75"/>
      <c r="J64" s="74"/>
    </row>
    <row r="65" spans="2:10" s="108" customFormat="1" ht="30" customHeight="1" x14ac:dyDescent="0.25">
      <c r="B65" s="105" t="s">
        <v>1</v>
      </c>
      <c r="C65" s="84" t="s">
        <v>2</v>
      </c>
      <c r="D65" s="83" t="s">
        <v>3</v>
      </c>
      <c r="E65" s="83" t="s">
        <v>4</v>
      </c>
      <c r="F65" s="84" t="s">
        <v>5</v>
      </c>
      <c r="G65" s="85" t="s">
        <v>6</v>
      </c>
      <c r="H65" s="86"/>
      <c r="I65" s="106"/>
      <c r="J65" s="107"/>
    </row>
    <row r="66" spans="2:10" s="8" customFormat="1" ht="15" customHeight="1" x14ac:dyDescent="0.25">
      <c r="B66" s="87" t="s">
        <v>44</v>
      </c>
      <c r="C66" s="88">
        <v>8.4</v>
      </c>
      <c r="D66" s="89" t="s">
        <v>24</v>
      </c>
      <c r="E66" s="90" t="s">
        <v>13</v>
      </c>
      <c r="F66" s="62">
        <v>2</v>
      </c>
      <c r="G66" s="65" t="s">
        <v>9</v>
      </c>
      <c r="H66" s="66" t="s">
        <v>143</v>
      </c>
      <c r="I66" s="75"/>
      <c r="J66" s="74"/>
    </row>
    <row r="67" spans="2:10" s="8" customFormat="1" ht="15" customHeight="1" thickBot="1" x14ac:dyDescent="0.3">
      <c r="B67" s="87" t="s">
        <v>45</v>
      </c>
      <c r="C67" s="88">
        <v>6.5</v>
      </c>
      <c r="D67" s="89" t="s">
        <v>28</v>
      </c>
      <c r="E67" s="90" t="s">
        <v>18</v>
      </c>
      <c r="F67" s="62">
        <v>2</v>
      </c>
      <c r="G67" s="65" t="s">
        <v>9</v>
      </c>
      <c r="H67" s="66" t="s">
        <v>143</v>
      </c>
      <c r="I67" s="75"/>
      <c r="J67" s="74"/>
    </row>
    <row r="68" spans="2:10" s="8" customFormat="1" ht="15" customHeight="1" thickBot="1" x14ac:dyDescent="0.3">
      <c r="B68" s="109" t="s">
        <v>148</v>
      </c>
      <c r="C68" s="110">
        <v>14.9</v>
      </c>
      <c r="D68" s="117"/>
      <c r="E68" s="170"/>
      <c r="F68" s="171"/>
      <c r="G68" s="171"/>
      <c r="H68" s="172"/>
      <c r="I68" s="161"/>
      <c r="J68" s="74" t="str">
        <f>B68</f>
        <v>Totaal Garage</v>
      </c>
    </row>
    <row r="69" spans="2:10" s="8" customFormat="1" ht="15" customHeight="1" x14ac:dyDescent="0.25">
      <c r="B69" s="93"/>
      <c r="C69" s="94"/>
      <c r="D69" s="95"/>
      <c r="E69" s="96"/>
      <c r="F69" s="97"/>
      <c r="G69" s="97"/>
      <c r="H69" s="98"/>
      <c r="I69" s="75"/>
      <c r="J69" s="74"/>
    </row>
    <row r="70" spans="2:10" s="8" customFormat="1" ht="15" customHeight="1" x14ac:dyDescent="0.25">
      <c r="B70" s="173" t="s">
        <v>101</v>
      </c>
      <c r="C70" s="174"/>
      <c r="D70" s="175"/>
      <c r="E70" s="176"/>
      <c r="F70" s="177"/>
      <c r="G70" s="177"/>
      <c r="H70" s="178"/>
      <c r="I70" s="75"/>
      <c r="J70" s="74"/>
    </row>
    <row r="71" spans="2:10" s="8" customFormat="1" ht="15" customHeight="1" x14ac:dyDescent="0.25">
      <c r="B71" s="165" t="s">
        <v>46</v>
      </c>
      <c r="C71" s="168"/>
      <c r="D71" s="166"/>
      <c r="E71" s="167"/>
      <c r="F71" s="168"/>
      <c r="G71" s="168"/>
      <c r="H71" s="169"/>
      <c r="I71" s="75"/>
      <c r="J71" s="74"/>
    </row>
    <row r="72" spans="2:10" s="8" customFormat="1" ht="30" customHeight="1" x14ac:dyDescent="0.25">
      <c r="B72" s="80" t="s">
        <v>1</v>
      </c>
      <c r="C72" s="81" t="s">
        <v>2</v>
      </c>
      <c r="D72" s="82" t="s">
        <v>3</v>
      </c>
      <c r="E72" s="83" t="s">
        <v>4</v>
      </c>
      <c r="F72" s="84" t="s">
        <v>5</v>
      </c>
      <c r="G72" s="85" t="s">
        <v>6</v>
      </c>
      <c r="H72" s="86"/>
      <c r="I72" s="75"/>
      <c r="J72" s="74"/>
    </row>
    <row r="73" spans="2:10" s="8" customFormat="1" ht="15" customHeight="1" x14ac:dyDescent="0.25">
      <c r="B73" s="87" t="s">
        <v>7</v>
      </c>
      <c r="C73" s="88">
        <v>7</v>
      </c>
      <c r="D73" s="89" t="s">
        <v>28</v>
      </c>
      <c r="E73" s="90" t="s">
        <v>8</v>
      </c>
      <c r="F73" s="62">
        <v>2</v>
      </c>
      <c r="G73" s="65" t="s">
        <v>9</v>
      </c>
      <c r="H73" s="66" t="s">
        <v>143</v>
      </c>
      <c r="I73" s="75"/>
      <c r="J73" s="69"/>
    </row>
    <row r="74" spans="2:10" s="8" customFormat="1" ht="15" customHeight="1" x14ac:dyDescent="0.25">
      <c r="B74" s="87" t="s">
        <v>45</v>
      </c>
      <c r="C74" s="88">
        <v>1.5</v>
      </c>
      <c r="D74" s="89" t="s">
        <v>28</v>
      </c>
      <c r="E74" s="90" t="s">
        <v>18</v>
      </c>
      <c r="F74" s="62">
        <v>2</v>
      </c>
      <c r="G74" s="65" t="s">
        <v>9</v>
      </c>
      <c r="H74" s="66" t="s">
        <v>143</v>
      </c>
      <c r="I74" s="75"/>
      <c r="J74" s="69"/>
    </row>
    <row r="75" spans="2:10" s="8" customFormat="1" ht="15" customHeight="1" x14ac:dyDescent="0.25">
      <c r="B75" s="87" t="s">
        <v>44</v>
      </c>
      <c r="C75" s="88">
        <v>6</v>
      </c>
      <c r="D75" s="89" t="s">
        <v>24</v>
      </c>
      <c r="E75" s="90" t="s">
        <v>13</v>
      </c>
      <c r="F75" s="62">
        <v>2</v>
      </c>
      <c r="G75" s="65" t="s">
        <v>9</v>
      </c>
      <c r="H75" s="66" t="s">
        <v>143</v>
      </c>
      <c r="I75" s="75"/>
      <c r="J75" s="69"/>
    </row>
    <row r="76" spans="2:10" s="8" customFormat="1" ht="15" customHeight="1" x14ac:dyDescent="0.25">
      <c r="B76" s="87" t="s">
        <v>40</v>
      </c>
      <c r="C76" s="88">
        <v>4.5</v>
      </c>
      <c r="D76" s="89" t="s">
        <v>28</v>
      </c>
      <c r="E76" s="90" t="s">
        <v>22</v>
      </c>
      <c r="F76" s="62">
        <v>2</v>
      </c>
      <c r="G76" s="65" t="s">
        <v>9</v>
      </c>
      <c r="H76" s="66" t="s">
        <v>143</v>
      </c>
      <c r="I76" s="75"/>
      <c r="J76" s="69"/>
    </row>
    <row r="77" spans="2:10" s="8" customFormat="1" ht="15" customHeight="1" thickBot="1" x14ac:dyDescent="0.3">
      <c r="B77" s="87" t="s">
        <v>47</v>
      </c>
      <c r="C77" s="88">
        <v>2.5</v>
      </c>
      <c r="D77" s="89" t="s">
        <v>28</v>
      </c>
      <c r="E77" s="90" t="s">
        <v>18</v>
      </c>
      <c r="F77" s="62">
        <v>2</v>
      </c>
      <c r="G77" s="65" t="s">
        <v>9</v>
      </c>
      <c r="H77" s="66" t="s">
        <v>143</v>
      </c>
      <c r="I77" s="75"/>
      <c r="J77" s="69"/>
    </row>
    <row r="78" spans="2:10" s="8" customFormat="1" ht="15" customHeight="1" thickBot="1" x14ac:dyDescent="0.3">
      <c r="B78" s="109" t="s">
        <v>149</v>
      </c>
      <c r="C78" s="110">
        <v>21.5</v>
      </c>
      <c r="D78" s="117"/>
      <c r="E78" s="170"/>
      <c r="F78" s="171"/>
      <c r="G78" s="171"/>
      <c r="H78" s="172"/>
      <c r="I78" s="161"/>
      <c r="J78" s="74" t="str">
        <f>B78</f>
        <v>Totaal Weegbrug</v>
      </c>
    </row>
    <row r="79" spans="2:10" s="8" customFormat="1" ht="15" customHeight="1" x14ac:dyDescent="0.25">
      <c r="B79" s="93"/>
      <c r="C79" s="94"/>
      <c r="D79" s="95"/>
      <c r="E79" s="96"/>
      <c r="F79" s="97"/>
      <c r="G79" s="97"/>
      <c r="H79" s="98"/>
      <c r="I79" s="75"/>
      <c r="J79" s="74"/>
    </row>
    <row r="80" spans="2:10" s="8" customFormat="1" ht="15" customHeight="1" x14ac:dyDescent="0.25">
      <c r="B80" s="173" t="s">
        <v>102</v>
      </c>
      <c r="C80" s="174"/>
      <c r="D80" s="175"/>
      <c r="E80" s="176"/>
      <c r="F80" s="177"/>
      <c r="G80" s="177"/>
      <c r="H80" s="178"/>
      <c r="I80" s="75"/>
      <c r="J80" s="74"/>
    </row>
    <row r="81" spans="2:10" s="8" customFormat="1" ht="15" customHeight="1" x14ac:dyDescent="0.25">
      <c r="B81" s="165" t="s">
        <v>147</v>
      </c>
      <c r="C81" s="168"/>
      <c r="D81" s="166"/>
      <c r="E81" s="167"/>
      <c r="F81" s="168"/>
      <c r="G81" s="168"/>
      <c r="H81" s="169"/>
      <c r="I81" s="75"/>
      <c r="J81" s="74"/>
    </row>
    <row r="82" spans="2:10" s="8" customFormat="1" ht="30" customHeight="1" x14ac:dyDescent="0.25">
      <c r="B82" s="80" t="s">
        <v>1</v>
      </c>
      <c r="C82" s="81" t="s">
        <v>2</v>
      </c>
      <c r="D82" s="82" t="s">
        <v>3</v>
      </c>
      <c r="E82" s="83" t="s">
        <v>4</v>
      </c>
      <c r="F82" s="84" t="s">
        <v>5</v>
      </c>
      <c r="G82" s="85" t="s">
        <v>6</v>
      </c>
      <c r="H82" s="86"/>
      <c r="I82" s="75"/>
      <c r="J82" s="74"/>
    </row>
    <row r="83" spans="2:10" s="8" customFormat="1" ht="15" customHeight="1" x14ac:dyDescent="0.25">
      <c r="B83" s="87" t="s">
        <v>48</v>
      </c>
      <c r="C83" s="88">
        <v>14</v>
      </c>
      <c r="D83" s="89" t="s">
        <v>24</v>
      </c>
      <c r="E83" s="90" t="s">
        <v>8</v>
      </c>
      <c r="F83" s="62">
        <v>2</v>
      </c>
      <c r="G83" s="65" t="s">
        <v>9</v>
      </c>
      <c r="H83" s="66" t="s">
        <v>143</v>
      </c>
      <c r="I83" s="75"/>
      <c r="J83" s="69"/>
    </row>
    <row r="84" spans="2:10" s="8" customFormat="1" ht="15" customHeight="1" x14ac:dyDescent="0.25">
      <c r="B84" s="87" t="s">
        <v>44</v>
      </c>
      <c r="C84" s="88">
        <v>16</v>
      </c>
      <c r="D84" s="89" t="s">
        <v>24</v>
      </c>
      <c r="E84" s="90" t="s">
        <v>13</v>
      </c>
      <c r="F84" s="62">
        <v>2</v>
      </c>
      <c r="G84" s="65" t="s">
        <v>9</v>
      </c>
      <c r="H84" s="66" t="s">
        <v>143</v>
      </c>
      <c r="I84" s="75"/>
      <c r="J84" s="69"/>
    </row>
    <row r="85" spans="2:10" s="8" customFormat="1" ht="15" customHeight="1" x14ac:dyDescent="0.25">
      <c r="B85" s="87" t="s">
        <v>49</v>
      </c>
      <c r="C85" s="88">
        <v>11</v>
      </c>
      <c r="D85" s="89" t="s">
        <v>24</v>
      </c>
      <c r="E85" s="90" t="s">
        <v>18</v>
      </c>
      <c r="F85" s="62">
        <v>2</v>
      </c>
      <c r="G85" s="65" t="s">
        <v>9</v>
      </c>
      <c r="H85" s="66" t="s">
        <v>143</v>
      </c>
      <c r="I85" s="75"/>
      <c r="J85" s="69"/>
    </row>
    <row r="86" spans="2:10" s="8" customFormat="1" ht="15" customHeight="1" x14ac:dyDescent="0.25">
      <c r="B86" s="87" t="s">
        <v>50</v>
      </c>
      <c r="C86" s="88">
        <v>6</v>
      </c>
      <c r="D86" s="89" t="s">
        <v>24</v>
      </c>
      <c r="E86" s="90" t="s">
        <v>18</v>
      </c>
      <c r="F86" s="62">
        <v>2</v>
      </c>
      <c r="G86" s="65" t="s">
        <v>9</v>
      </c>
      <c r="H86" s="66" t="s">
        <v>143</v>
      </c>
      <c r="I86" s="75"/>
      <c r="J86" s="69"/>
    </row>
    <row r="87" spans="2:10" s="8" customFormat="1" ht="15" customHeight="1" x14ac:dyDescent="0.25">
      <c r="B87" s="87" t="s">
        <v>17</v>
      </c>
      <c r="C87" s="88">
        <v>6</v>
      </c>
      <c r="D87" s="101" t="s">
        <v>24</v>
      </c>
      <c r="E87" s="90" t="s">
        <v>18</v>
      </c>
      <c r="F87" s="62">
        <v>2</v>
      </c>
      <c r="G87" s="65" t="s">
        <v>9</v>
      </c>
      <c r="H87" s="66" t="s">
        <v>143</v>
      </c>
      <c r="I87" s="75"/>
      <c r="J87" s="69"/>
    </row>
    <row r="88" spans="2:10" s="8" customFormat="1" ht="15" customHeight="1" x14ac:dyDescent="0.25">
      <c r="B88" s="87" t="s">
        <v>19</v>
      </c>
      <c r="C88" s="88">
        <v>3</v>
      </c>
      <c r="D88" s="101" t="s">
        <v>24</v>
      </c>
      <c r="E88" s="90" t="s">
        <v>18</v>
      </c>
      <c r="F88" s="62">
        <v>2</v>
      </c>
      <c r="G88" s="65" t="s">
        <v>9</v>
      </c>
      <c r="H88" s="66" t="s">
        <v>143</v>
      </c>
      <c r="I88" s="75"/>
      <c r="J88" s="69"/>
    </row>
    <row r="89" spans="2:10" s="8" customFormat="1" ht="15" customHeight="1" x14ac:dyDescent="0.25">
      <c r="B89" s="87" t="s">
        <v>51</v>
      </c>
      <c r="C89" s="88">
        <v>1</v>
      </c>
      <c r="D89" s="89" t="s">
        <v>24</v>
      </c>
      <c r="E89" s="90" t="s">
        <v>22</v>
      </c>
      <c r="F89" s="62">
        <v>1</v>
      </c>
      <c r="G89" s="65" t="s">
        <v>128</v>
      </c>
      <c r="H89" s="66" t="s">
        <v>143</v>
      </c>
      <c r="I89" s="75"/>
      <c r="J89" s="69"/>
    </row>
    <row r="90" spans="2:10" s="8" customFormat="1" ht="15" customHeight="1" thickBot="1" x14ac:dyDescent="0.3">
      <c r="B90" s="87" t="s">
        <v>39</v>
      </c>
      <c r="C90" s="88">
        <v>33</v>
      </c>
      <c r="D90" s="89" t="s">
        <v>24</v>
      </c>
      <c r="E90" s="90" t="s">
        <v>22</v>
      </c>
      <c r="F90" s="62">
        <v>2</v>
      </c>
      <c r="G90" s="65" t="s">
        <v>9</v>
      </c>
      <c r="H90" s="66" t="s">
        <v>143</v>
      </c>
      <c r="I90" s="75"/>
      <c r="J90" s="69"/>
    </row>
    <row r="91" spans="2:10" s="8" customFormat="1" ht="15" customHeight="1" thickBot="1" x14ac:dyDescent="0.3">
      <c r="B91" s="109" t="s">
        <v>150</v>
      </c>
      <c r="C91" s="110">
        <v>90</v>
      </c>
      <c r="D91" s="117"/>
      <c r="E91" s="170"/>
      <c r="F91" s="171"/>
      <c r="G91" s="171"/>
      <c r="H91" s="172"/>
      <c r="I91" s="161"/>
      <c r="J91" s="74" t="str">
        <f>B91</f>
        <v>Totaal Kantoor p-unit</v>
      </c>
    </row>
    <row r="92" spans="2:10" s="8" customFormat="1" ht="15" customHeight="1" x14ac:dyDescent="0.25">
      <c r="B92" s="93"/>
      <c r="C92" s="94"/>
      <c r="D92" s="95"/>
      <c r="E92" s="96"/>
      <c r="F92" s="97"/>
      <c r="G92" s="97"/>
      <c r="H92" s="98"/>
      <c r="I92" s="75"/>
      <c r="J92" s="74"/>
    </row>
    <row r="93" spans="2:10" s="8" customFormat="1" ht="15" customHeight="1" x14ac:dyDescent="0.25">
      <c r="B93" s="173" t="s">
        <v>115</v>
      </c>
      <c r="C93" s="174"/>
      <c r="D93" s="175"/>
      <c r="E93" s="176"/>
      <c r="F93" s="177"/>
      <c r="G93" s="177"/>
      <c r="H93" s="178"/>
      <c r="I93" s="75"/>
      <c r="J93" s="74"/>
    </row>
    <row r="94" spans="2:10" s="8" customFormat="1" ht="25.5" customHeight="1" x14ac:dyDescent="0.25">
      <c r="B94" s="165" t="s">
        <v>103</v>
      </c>
      <c r="C94" s="168"/>
      <c r="D94" s="166"/>
      <c r="E94" s="167"/>
      <c r="F94" s="168"/>
      <c r="G94" s="168"/>
      <c r="H94" s="169"/>
      <c r="I94" s="75"/>
      <c r="J94" s="74"/>
    </row>
    <row r="95" spans="2:10" s="8" customFormat="1" ht="30" customHeight="1" x14ac:dyDescent="0.25">
      <c r="B95" s="80" t="s">
        <v>1</v>
      </c>
      <c r="C95" s="81" t="s">
        <v>2</v>
      </c>
      <c r="D95" s="82" t="s">
        <v>3</v>
      </c>
      <c r="E95" s="83" t="s">
        <v>4</v>
      </c>
      <c r="F95" s="84" t="s">
        <v>5</v>
      </c>
      <c r="G95" s="85" t="s">
        <v>6</v>
      </c>
      <c r="H95" s="86"/>
      <c r="I95" s="75"/>
      <c r="J95" s="74"/>
    </row>
    <row r="96" spans="2:10" s="8" customFormat="1" ht="15" customHeight="1" x14ac:dyDescent="0.25">
      <c r="B96" s="87" t="s">
        <v>129</v>
      </c>
      <c r="C96" s="88">
        <v>3.5</v>
      </c>
      <c r="D96" s="89" t="s">
        <v>24</v>
      </c>
      <c r="E96" s="90" t="s">
        <v>8</v>
      </c>
      <c r="F96" s="62">
        <v>2</v>
      </c>
      <c r="G96" s="65" t="s">
        <v>9</v>
      </c>
      <c r="H96" s="66" t="s">
        <v>143</v>
      </c>
      <c r="I96" s="75"/>
      <c r="J96" s="74"/>
    </row>
    <row r="97" spans="2:10" s="8" customFormat="1" ht="15" customHeight="1" x14ac:dyDescent="0.25">
      <c r="B97" s="87" t="s">
        <v>45</v>
      </c>
      <c r="C97" s="62">
        <v>1</v>
      </c>
      <c r="D97" s="89" t="s">
        <v>24</v>
      </c>
      <c r="E97" s="90" t="s">
        <v>18</v>
      </c>
      <c r="F97" s="62">
        <v>2</v>
      </c>
      <c r="G97" s="65" t="s">
        <v>9</v>
      </c>
      <c r="H97" s="66" t="s">
        <v>143</v>
      </c>
      <c r="I97" s="75"/>
      <c r="J97" s="74"/>
    </row>
    <row r="98" spans="2:10" s="8" customFormat="1" ht="15" customHeight="1" thickBot="1" x14ac:dyDescent="0.3">
      <c r="B98" s="87" t="s">
        <v>44</v>
      </c>
      <c r="C98" s="88">
        <v>14</v>
      </c>
      <c r="D98" s="89" t="s">
        <v>24</v>
      </c>
      <c r="E98" s="90" t="s">
        <v>13</v>
      </c>
      <c r="F98" s="62">
        <v>2</v>
      </c>
      <c r="G98" s="65" t="s">
        <v>9</v>
      </c>
      <c r="H98" s="66" t="s">
        <v>143</v>
      </c>
      <c r="I98" s="75"/>
      <c r="J98" s="74"/>
    </row>
    <row r="99" spans="2:10" s="8" customFormat="1" ht="15" customHeight="1" thickBot="1" x14ac:dyDescent="0.3">
      <c r="B99" s="109" t="s">
        <v>151</v>
      </c>
      <c r="C99" s="110">
        <v>18.5</v>
      </c>
      <c r="D99" s="117"/>
      <c r="E99" s="170"/>
      <c r="F99" s="171"/>
      <c r="G99" s="171"/>
      <c r="H99" s="172"/>
      <c r="I99" s="161"/>
      <c r="J99" s="74" t="str">
        <f>B99</f>
        <v>Totaal Milieustraat Geldermalsen</v>
      </c>
    </row>
    <row r="100" spans="2:10" s="8" customFormat="1" ht="15" customHeight="1" thickBot="1" x14ac:dyDescent="0.3">
      <c r="B100" s="93"/>
      <c r="C100" s="94"/>
      <c r="D100" s="95"/>
      <c r="E100" s="96"/>
      <c r="F100" s="97"/>
      <c r="G100" s="97"/>
      <c r="H100" s="98"/>
      <c r="I100" s="75"/>
      <c r="J100" s="74"/>
    </row>
    <row r="101" spans="2:10" s="8" customFormat="1" ht="15" customHeight="1" thickBot="1" x14ac:dyDescent="0.3">
      <c r="B101" s="111" t="s">
        <v>107</v>
      </c>
      <c r="C101" s="112">
        <f>SUM(C30,C36,C53,C60,C68,C78,C91,C99)</f>
        <v>1912.9</v>
      </c>
      <c r="D101" s="113"/>
      <c r="E101" s="114"/>
      <c r="F101" s="115"/>
      <c r="G101" s="115"/>
      <c r="H101" s="115"/>
      <c r="I101" s="160">
        <f>SUM(I61,I68,I78,I91,I99)</f>
        <v>0</v>
      </c>
      <c r="J101" s="74" t="str">
        <f>B101</f>
        <v>Totaal locatie Geldermalsen</v>
      </c>
    </row>
    <row r="102" spans="2:10" s="8" customFormat="1" ht="15" customHeight="1" x14ac:dyDescent="0.25">
      <c r="B102" s="179"/>
      <c r="C102" s="180"/>
      <c r="D102" s="181"/>
      <c r="E102" s="182"/>
      <c r="F102" s="97"/>
      <c r="G102" s="97"/>
      <c r="H102" s="98"/>
      <c r="I102" s="75"/>
      <c r="J102" s="74"/>
    </row>
    <row r="103" spans="2:10" s="8" customFormat="1" ht="15" customHeight="1" x14ac:dyDescent="0.25">
      <c r="B103" s="179"/>
      <c r="C103" s="180"/>
      <c r="D103" s="181"/>
      <c r="E103" s="182"/>
      <c r="F103" s="97"/>
      <c r="G103" s="97"/>
      <c r="H103" s="98"/>
      <c r="I103" s="75"/>
      <c r="J103" s="74"/>
    </row>
    <row r="104" spans="2:10" s="8" customFormat="1" ht="24.95" customHeight="1" x14ac:dyDescent="0.25">
      <c r="B104" s="187" t="s">
        <v>116</v>
      </c>
      <c r="C104" s="47"/>
      <c r="D104" s="164"/>
      <c r="E104" s="46"/>
      <c r="F104" s="47"/>
      <c r="G104" s="47"/>
      <c r="H104" s="48"/>
      <c r="I104" s="75"/>
      <c r="J104" s="74"/>
    </row>
    <row r="105" spans="2:10" s="8" customFormat="1" ht="15" customHeight="1" x14ac:dyDescent="0.25">
      <c r="B105" s="183"/>
      <c r="C105" s="97"/>
      <c r="D105" s="95"/>
      <c r="E105" s="96"/>
      <c r="F105" s="97"/>
      <c r="G105" s="97"/>
      <c r="H105" s="98"/>
      <c r="I105" s="75"/>
      <c r="J105" s="74"/>
    </row>
    <row r="106" spans="2:10" s="8" customFormat="1" ht="15" customHeight="1" x14ac:dyDescent="0.25">
      <c r="B106" s="173" t="s">
        <v>104</v>
      </c>
      <c r="C106" s="184"/>
      <c r="D106" s="185"/>
      <c r="E106" s="186"/>
      <c r="F106" s="177"/>
      <c r="G106" s="177"/>
      <c r="H106" s="178"/>
      <c r="I106" s="75"/>
      <c r="J106" s="74"/>
    </row>
    <row r="107" spans="2:10" s="8" customFormat="1" ht="30" customHeight="1" x14ac:dyDescent="0.25">
      <c r="B107" s="80" t="s">
        <v>1</v>
      </c>
      <c r="C107" s="81" t="s">
        <v>2</v>
      </c>
      <c r="D107" s="82" t="s">
        <v>3</v>
      </c>
      <c r="E107" s="83" t="s">
        <v>4</v>
      </c>
      <c r="F107" s="84" t="s">
        <v>5</v>
      </c>
      <c r="G107" s="85" t="s">
        <v>6</v>
      </c>
      <c r="H107" s="86"/>
      <c r="I107" s="75"/>
      <c r="J107" s="74"/>
    </row>
    <row r="108" spans="2:10" s="8" customFormat="1" ht="15" customHeight="1" x14ac:dyDescent="0.25">
      <c r="B108" s="68" t="s">
        <v>67</v>
      </c>
      <c r="C108" s="62">
        <v>30</v>
      </c>
      <c r="D108" s="89" t="s">
        <v>24</v>
      </c>
      <c r="E108" s="90" t="s">
        <v>8</v>
      </c>
      <c r="F108" s="62">
        <v>5</v>
      </c>
      <c r="G108" s="65" t="s">
        <v>9</v>
      </c>
      <c r="H108" s="66" t="s">
        <v>136</v>
      </c>
      <c r="I108" s="75"/>
      <c r="J108" s="69"/>
    </row>
    <row r="109" spans="2:10" s="8" customFormat="1" ht="15" customHeight="1" x14ac:dyDescent="0.25">
      <c r="B109" s="68" t="s">
        <v>44</v>
      </c>
      <c r="C109" s="62">
        <v>12.25</v>
      </c>
      <c r="D109" s="89" t="s">
        <v>24</v>
      </c>
      <c r="E109" s="90" t="s">
        <v>13</v>
      </c>
      <c r="F109" s="62">
        <v>3</v>
      </c>
      <c r="G109" s="65" t="s">
        <v>9</v>
      </c>
      <c r="H109" s="66" t="s">
        <v>139</v>
      </c>
      <c r="I109" s="75"/>
      <c r="J109" s="69"/>
    </row>
    <row r="110" spans="2:10" s="8" customFormat="1" ht="15" customHeight="1" x14ac:dyDescent="0.25">
      <c r="B110" s="68" t="s">
        <v>44</v>
      </c>
      <c r="C110" s="62">
        <v>29</v>
      </c>
      <c r="D110" s="89" t="s">
        <v>24</v>
      </c>
      <c r="E110" s="90" t="s">
        <v>13</v>
      </c>
      <c r="F110" s="62">
        <v>3</v>
      </c>
      <c r="G110" s="65" t="s">
        <v>9</v>
      </c>
      <c r="H110" s="66" t="s">
        <v>139</v>
      </c>
      <c r="I110" s="75"/>
      <c r="J110" s="69"/>
    </row>
    <row r="111" spans="2:10" s="8" customFormat="1" ht="15" customHeight="1" x14ac:dyDescent="0.25">
      <c r="B111" s="68" t="s">
        <v>40</v>
      </c>
      <c r="C111" s="62">
        <v>10.5</v>
      </c>
      <c r="D111" s="89" t="s">
        <v>24</v>
      </c>
      <c r="E111" s="90" t="s">
        <v>22</v>
      </c>
      <c r="F111" s="62">
        <v>3</v>
      </c>
      <c r="G111" s="65" t="s">
        <v>9</v>
      </c>
      <c r="H111" s="66" t="s">
        <v>138</v>
      </c>
      <c r="I111" s="75"/>
      <c r="J111" s="69"/>
    </row>
    <row r="112" spans="2:10" s="8" customFormat="1" ht="15" customHeight="1" x14ac:dyDescent="0.25">
      <c r="B112" s="61" t="s">
        <v>68</v>
      </c>
      <c r="C112" s="116"/>
      <c r="D112" s="89" t="s">
        <v>24</v>
      </c>
      <c r="E112" s="90" t="s">
        <v>22</v>
      </c>
      <c r="F112" s="62">
        <v>0</v>
      </c>
      <c r="G112" s="65" t="s">
        <v>9</v>
      </c>
      <c r="H112" s="66"/>
      <c r="I112" s="75"/>
      <c r="J112" s="69"/>
    </row>
    <row r="113" spans="2:10" s="8" customFormat="1" ht="15" customHeight="1" x14ac:dyDescent="0.25">
      <c r="B113" s="68" t="s">
        <v>69</v>
      </c>
      <c r="C113" s="62">
        <v>5.7</v>
      </c>
      <c r="D113" s="89" t="s">
        <v>24</v>
      </c>
      <c r="E113" s="90" t="s">
        <v>18</v>
      </c>
      <c r="F113" s="62">
        <v>5</v>
      </c>
      <c r="G113" s="65" t="s">
        <v>9</v>
      </c>
      <c r="H113" s="66" t="s">
        <v>135</v>
      </c>
      <c r="I113" s="75"/>
      <c r="J113" s="69"/>
    </row>
    <row r="114" spans="2:10" s="8" customFormat="1" ht="15" customHeight="1" x14ac:dyDescent="0.25">
      <c r="B114" s="68" t="s">
        <v>66</v>
      </c>
      <c r="C114" s="62">
        <f>2.4+4.2</f>
        <v>6.6</v>
      </c>
      <c r="D114" s="89" t="s">
        <v>24</v>
      </c>
      <c r="E114" s="90" t="s">
        <v>18</v>
      </c>
      <c r="F114" s="62">
        <v>5</v>
      </c>
      <c r="G114" s="65" t="s">
        <v>9</v>
      </c>
      <c r="H114" s="66" t="s">
        <v>135</v>
      </c>
      <c r="I114" s="75"/>
      <c r="J114" s="69"/>
    </row>
    <row r="115" spans="2:10" s="8" customFormat="1" ht="15" customHeight="1" x14ac:dyDescent="0.25">
      <c r="B115" s="68" t="s">
        <v>70</v>
      </c>
      <c r="C115" s="62">
        <v>7.7</v>
      </c>
      <c r="D115" s="89" t="s">
        <v>24</v>
      </c>
      <c r="E115" s="90" t="s">
        <v>22</v>
      </c>
      <c r="F115" s="62">
        <v>3</v>
      </c>
      <c r="G115" s="65" t="s">
        <v>9</v>
      </c>
      <c r="H115" s="66" t="s">
        <v>139</v>
      </c>
      <c r="I115" s="75"/>
      <c r="J115" s="69"/>
    </row>
    <row r="116" spans="2:10" s="8" customFormat="1" ht="15" customHeight="1" x14ac:dyDescent="0.25">
      <c r="B116" s="61" t="s">
        <v>71</v>
      </c>
      <c r="C116" s="116"/>
      <c r="D116" s="89" t="s">
        <v>24</v>
      </c>
      <c r="E116" s="90" t="s">
        <v>22</v>
      </c>
      <c r="F116" s="62">
        <v>0</v>
      </c>
      <c r="G116" s="65" t="s">
        <v>9</v>
      </c>
      <c r="H116" s="66"/>
      <c r="I116" s="75"/>
      <c r="J116" s="69"/>
    </row>
    <row r="117" spans="2:10" s="8" customFormat="1" ht="15" customHeight="1" x14ac:dyDescent="0.25">
      <c r="B117" s="68" t="s">
        <v>72</v>
      </c>
      <c r="C117" s="62">
        <v>17.8</v>
      </c>
      <c r="D117" s="89" t="s">
        <v>24</v>
      </c>
      <c r="E117" s="90" t="s">
        <v>15</v>
      </c>
      <c r="F117" s="62">
        <v>5</v>
      </c>
      <c r="G117" s="65" t="s">
        <v>9</v>
      </c>
      <c r="H117" s="66" t="s">
        <v>136</v>
      </c>
      <c r="I117" s="75"/>
      <c r="J117" s="69"/>
    </row>
    <row r="118" spans="2:10" s="8" customFormat="1" ht="15" customHeight="1" x14ac:dyDescent="0.25">
      <c r="B118" s="68" t="s">
        <v>73</v>
      </c>
      <c r="C118" s="62">
        <v>30.5</v>
      </c>
      <c r="D118" s="89" t="s">
        <v>24</v>
      </c>
      <c r="E118" s="90" t="s">
        <v>13</v>
      </c>
      <c r="F118" s="62">
        <v>3</v>
      </c>
      <c r="G118" s="65" t="s">
        <v>9</v>
      </c>
      <c r="H118" s="66" t="s">
        <v>139</v>
      </c>
      <c r="I118" s="75"/>
      <c r="J118" s="69"/>
    </row>
    <row r="119" spans="2:10" s="8" customFormat="1" ht="15" customHeight="1" x14ac:dyDescent="0.25">
      <c r="B119" s="68" t="s">
        <v>74</v>
      </c>
      <c r="C119" s="62">
        <v>21</v>
      </c>
      <c r="D119" s="89" t="s">
        <v>24</v>
      </c>
      <c r="E119" s="90" t="s">
        <v>13</v>
      </c>
      <c r="F119" s="62">
        <v>3</v>
      </c>
      <c r="G119" s="65" t="s">
        <v>9</v>
      </c>
      <c r="H119" s="66" t="s">
        <v>139</v>
      </c>
      <c r="I119" s="75"/>
      <c r="J119" s="69"/>
    </row>
    <row r="120" spans="2:10" s="8" customFormat="1" ht="15" customHeight="1" x14ac:dyDescent="0.25">
      <c r="B120" s="68" t="s">
        <v>75</v>
      </c>
      <c r="C120" s="62">
        <v>20</v>
      </c>
      <c r="D120" s="89" t="s">
        <v>24</v>
      </c>
      <c r="E120" s="90" t="s">
        <v>13</v>
      </c>
      <c r="F120" s="62">
        <v>3</v>
      </c>
      <c r="G120" s="65" t="s">
        <v>9</v>
      </c>
      <c r="H120" s="66" t="s">
        <v>139</v>
      </c>
      <c r="I120" s="75"/>
      <c r="J120" s="69"/>
    </row>
    <row r="121" spans="2:10" s="8" customFormat="1" ht="15" customHeight="1" thickBot="1" x14ac:dyDescent="0.3">
      <c r="B121" s="68" t="s">
        <v>76</v>
      </c>
      <c r="C121" s="62">
        <v>12.3</v>
      </c>
      <c r="D121" s="89" t="s">
        <v>24</v>
      </c>
      <c r="E121" s="90" t="s">
        <v>13</v>
      </c>
      <c r="F121" s="62">
        <v>3</v>
      </c>
      <c r="G121" s="65" t="s">
        <v>9</v>
      </c>
      <c r="H121" s="66" t="s">
        <v>139</v>
      </c>
      <c r="I121" s="75"/>
      <c r="J121" s="69"/>
    </row>
    <row r="122" spans="2:10" s="8" customFormat="1" ht="15" customHeight="1" thickBot="1" x14ac:dyDescent="0.3">
      <c r="B122" s="109" t="s">
        <v>152</v>
      </c>
      <c r="C122" s="110">
        <v>203.35</v>
      </c>
      <c r="D122" s="117"/>
      <c r="E122" s="188"/>
      <c r="F122" s="188"/>
      <c r="G122" s="188"/>
      <c r="H122" s="189"/>
      <c r="I122" s="161"/>
      <c r="J122" s="74" t="str">
        <f>B122</f>
        <v>Totaal Gebouw 4</v>
      </c>
    </row>
    <row r="123" spans="2:10" s="8" customFormat="1" ht="15" customHeight="1" x14ac:dyDescent="0.25">
      <c r="B123" s="190"/>
      <c r="C123" s="97"/>
      <c r="D123" s="181"/>
      <c r="E123" s="182"/>
      <c r="F123" s="97"/>
      <c r="G123" s="97"/>
      <c r="H123" s="98"/>
      <c r="I123" s="75"/>
      <c r="J123" s="74"/>
    </row>
    <row r="124" spans="2:10" s="8" customFormat="1" ht="15" customHeight="1" x14ac:dyDescent="0.25">
      <c r="B124" s="173" t="s">
        <v>105</v>
      </c>
      <c r="C124" s="184"/>
      <c r="D124" s="185"/>
      <c r="E124" s="186"/>
      <c r="F124" s="177"/>
      <c r="G124" s="177"/>
      <c r="H124" s="178"/>
      <c r="I124" s="75"/>
      <c r="J124" s="74"/>
    </row>
    <row r="125" spans="2:10" s="8" customFormat="1" ht="30" customHeight="1" x14ac:dyDescent="0.25">
      <c r="B125" s="80" t="s">
        <v>1</v>
      </c>
      <c r="C125" s="81" t="s">
        <v>2</v>
      </c>
      <c r="D125" s="82" t="s">
        <v>3</v>
      </c>
      <c r="E125" s="83" t="s">
        <v>4</v>
      </c>
      <c r="F125" s="84" t="s">
        <v>5</v>
      </c>
      <c r="G125" s="85" t="s">
        <v>6</v>
      </c>
      <c r="H125" s="86"/>
      <c r="I125" s="75"/>
      <c r="J125" s="74"/>
    </row>
    <row r="126" spans="2:10" s="8" customFormat="1" ht="15" customHeight="1" x14ac:dyDescent="0.25">
      <c r="B126" s="87" t="s">
        <v>96</v>
      </c>
      <c r="C126" s="88">
        <v>38</v>
      </c>
      <c r="D126" s="89" t="s">
        <v>24</v>
      </c>
      <c r="E126" s="90" t="s">
        <v>18</v>
      </c>
      <c r="F126" s="62">
        <v>5</v>
      </c>
      <c r="G126" s="65" t="s">
        <v>9</v>
      </c>
      <c r="H126" s="66" t="s">
        <v>135</v>
      </c>
      <c r="I126" s="75"/>
      <c r="J126" s="74"/>
    </row>
    <row r="127" spans="2:10" s="8" customFormat="1" ht="15" customHeight="1" x14ac:dyDescent="0.25">
      <c r="B127" s="87" t="s">
        <v>97</v>
      </c>
      <c r="C127" s="88">
        <v>11</v>
      </c>
      <c r="D127" s="89" t="s">
        <v>24</v>
      </c>
      <c r="E127" s="90" t="s">
        <v>8</v>
      </c>
      <c r="F127" s="62">
        <v>3</v>
      </c>
      <c r="G127" s="65" t="s">
        <v>9</v>
      </c>
      <c r="H127" s="66" t="s">
        <v>137</v>
      </c>
      <c r="I127" s="75"/>
      <c r="J127" s="74"/>
    </row>
    <row r="128" spans="2:10" s="8" customFormat="1" ht="15" customHeight="1" x14ac:dyDescent="0.25">
      <c r="B128" s="87" t="s">
        <v>95</v>
      </c>
      <c r="C128" s="88">
        <v>81</v>
      </c>
      <c r="D128" s="89" t="s">
        <v>24</v>
      </c>
      <c r="E128" s="90" t="s">
        <v>39</v>
      </c>
      <c r="F128" s="62">
        <v>5</v>
      </c>
      <c r="G128" s="65" t="s">
        <v>9</v>
      </c>
      <c r="H128" s="66" t="s">
        <v>140</v>
      </c>
      <c r="I128" s="75"/>
      <c r="J128" s="74"/>
    </row>
    <row r="129" spans="2:10" s="8" customFormat="1" ht="15" customHeight="1" thickBot="1" x14ac:dyDescent="0.3">
      <c r="B129" s="87" t="s">
        <v>94</v>
      </c>
      <c r="C129" s="88">
        <v>61</v>
      </c>
      <c r="D129" s="89" t="s">
        <v>11</v>
      </c>
      <c r="E129" s="90" t="s">
        <v>77</v>
      </c>
      <c r="F129" s="62">
        <v>5</v>
      </c>
      <c r="G129" s="65" t="s">
        <v>9</v>
      </c>
      <c r="H129" s="66" t="s">
        <v>136</v>
      </c>
      <c r="I129" s="75"/>
      <c r="J129" s="74"/>
    </row>
    <row r="130" spans="2:10" s="8" customFormat="1" ht="15" customHeight="1" thickBot="1" x14ac:dyDescent="0.3">
      <c r="B130" s="109" t="s">
        <v>153</v>
      </c>
      <c r="C130" s="110">
        <v>191</v>
      </c>
      <c r="D130" s="117"/>
      <c r="E130" s="188"/>
      <c r="F130" s="188"/>
      <c r="G130" s="188"/>
      <c r="H130" s="189"/>
      <c r="I130" s="161"/>
      <c r="J130" s="74" t="str">
        <f>B130</f>
        <v>Totaal Gebouw 6</v>
      </c>
    </row>
    <row r="131" spans="2:10" s="8" customFormat="1" ht="15" customHeight="1" x14ac:dyDescent="0.25">
      <c r="B131" s="179"/>
      <c r="C131" s="180"/>
      <c r="D131" s="181"/>
      <c r="E131" s="182"/>
      <c r="F131" s="97"/>
      <c r="G131" s="97"/>
      <c r="H131" s="98"/>
      <c r="I131" s="75"/>
      <c r="J131" s="74"/>
    </row>
    <row r="132" spans="2:10" s="8" customFormat="1" ht="15" customHeight="1" x14ac:dyDescent="0.25">
      <c r="B132" s="173" t="s">
        <v>106</v>
      </c>
      <c r="C132" s="184"/>
      <c r="D132" s="185"/>
      <c r="E132" s="186"/>
      <c r="F132" s="177"/>
      <c r="G132" s="177"/>
      <c r="H132" s="178"/>
      <c r="I132" s="75"/>
      <c r="J132" s="74"/>
    </row>
    <row r="133" spans="2:10" s="8" customFormat="1" ht="30" customHeight="1" x14ac:dyDescent="0.25">
      <c r="B133" s="80" t="s">
        <v>1</v>
      </c>
      <c r="C133" s="81" t="s">
        <v>2</v>
      </c>
      <c r="D133" s="82" t="s">
        <v>3</v>
      </c>
      <c r="E133" s="83" t="s">
        <v>4</v>
      </c>
      <c r="F133" s="84" t="s">
        <v>5</v>
      </c>
      <c r="G133" s="85" t="s">
        <v>6</v>
      </c>
      <c r="H133" s="86"/>
      <c r="I133" s="75"/>
      <c r="J133" s="74"/>
    </row>
    <row r="134" spans="2:10" s="8" customFormat="1" ht="15" customHeight="1" x14ac:dyDescent="0.25">
      <c r="B134" s="87" t="s">
        <v>144</v>
      </c>
      <c r="C134" s="88">
        <v>48</v>
      </c>
      <c r="D134" s="89" t="s">
        <v>11</v>
      </c>
      <c r="E134" s="90" t="s">
        <v>44</v>
      </c>
      <c r="F134" s="62">
        <v>3</v>
      </c>
      <c r="G134" s="65" t="s">
        <v>9</v>
      </c>
      <c r="H134" s="66" t="s">
        <v>145</v>
      </c>
      <c r="I134" s="75"/>
      <c r="J134" s="74"/>
    </row>
    <row r="135" spans="2:10" s="8" customFormat="1" ht="15" customHeight="1" x14ac:dyDescent="0.25">
      <c r="B135" s="87" t="s">
        <v>81</v>
      </c>
      <c r="C135" s="88">
        <v>6</v>
      </c>
      <c r="D135" s="89" t="s">
        <v>11</v>
      </c>
      <c r="E135" s="90" t="s">
        <v>8</v>
      </c>
      <c r="F135" s="62">
        <v>3</v>
      </c>
      <c r="G135" s="65" t="s">
        <v>9</v>
      </c>
      <c r="H135" s="66" t="s">
        <v>137</v>
      </c>
      <c r="I135" s="75"/>
      <c r="J135" s="74"/>
    </row>
    <row r="136" spans="2:10" s="8" customFormat="1" ht="15" customHeight="1" x14ac:dyDescent="0.25">
      <c r="B136" s="87" t="s">
        <v>79</v>
      </c>
      <c r="C136" s="88">
        <v>10.7</v>
      </c>
      <c r="D136" s="89" t="s">
        <v>28</v>
      </c>
      <c r="E136" s="90" t="s">
        <v>18</v>
      </c>
      <c r="F136" s="62">
        <v>5</v>
      </c>
      <c r="G136" s="65" t="s">
        <v>9</v>
      </c>
      <c r="H136" s="66" t="s">
        <v>135</v>
      </c>
      <c r="I136" s="75"/>
      <c r="J136" s="74"/>
    </row>
    <row r="137" spans="2:10" s="8" customFormat="1" ht="15" customHeight="1" x14ac:dyDescent="0.25">
      <c r="B137" s="87" t="s">
        <v>66</v>
      </c>
      <c r="C137" s="88">
        <v>1</v>
      </c>
      <c r="D137" s="89" t="s">
        <v>28</v>
      </c>
      <c r="E137" s="90" t="s">
        <v>18</v>
      </c>
      <c r="F137" s="62">
        <v>5</v>
      </c>
      <c r="G137" s="65" t="s">
        <v>9</v>
      </c>
      <c r="H137" s="66" t="s">
        <v>135</v>
      </c>
      <c r="I137" s="75"/>
      <c r="J137" s="74"/>
    </row>
    <row r="138" spans="2:10" s="8" customFormat="1" ht="15" customHeight="1" x14ac:dyDescent="0.25">
      <c r="B138" s="87" t="s">
        <v>130</v>
      </c>
      <c r="C138" s="88">
        <v>18.399999999999999</v>
      </c>
      <c r="D138" s="89" t="s">
        <v>11</v>
      </c>
      <c r="E138" s="90" t="s">
        <v>44</v>
      </c>
      <c r="F138" s="62">
        <v>3</v>
      </c>
      <c r="G138" s="65" t="s">
        <v>9</v>
      </c>
      <c r="H138" s="66" t="s">
        <v>137</v>
      </c>
      <c r="I138" s="75"/>
      <c r="J138" s="74"/>
    </row>
    <row r="139" spans="2:10" s="8" customFormat="1" ht="15" customHeight="1" thickBot="1" x14ac:dyDescent="0.3">
      <c r="B139" s="87" t="s">
        <v>131</v>
      </c>
      <c r="C139" s="88">
        <v>23</v>
      </c>
      <c r="D139" s="89" t="s">
        <v>11</v>
      </c>
      <c r="E139" s="90" t="s">
        <v>78</v>
      </c>
      <c r="F139" s="62">
        <v>3</v>
      </c>
      <c r="G139" s="65" t="s">
        <v>9</v>
      </c>
      <c r="H139" s="66" t="s">
        <v>137</v>
      </c>
      <c r="I139" s="75"/>
      <c r="J139" s="74"/>
    </row>
    <row r="140" spans="2:10" s="8" customFormat="1" ht="15" customHeight="1" thickBot="1" x14ac:dyDescent="0.3">
      <c r="B140" s="109" t="s">
        <v>154</v>
      </c>
      <c r="C140" s="109">
        <v>107.1</v>
      </c>
      <c r="D140" s="117"/>
      <c r="E140" s="188"/>
      <c r="F140" s="188"/>
      <c r="G140" s="188"/>
      <c r="H140" s="189"/>
      <c r="I140" s="161"/>
      <c r="J140" s="74" t="str">
        <f>B140</f>
        <v>Totaal Gebouw 8</v>
      </c>
    </row>
    <row r="141" spans="2:10" s="8" customFormat="1" ht="15" customHeight="1" thickBot="1" x14ac:dyDescent="0.3">
      <c r="B141" s="179"/>
      <c r="C141" s="180"/>
      <c r="D141" s="181"/>
      <c r="E141" s="182"/>
      <c r="F141" s="97"/>
      <c r="G141" s="97"/>
      <c r="H141" s="98"/>
      <c r="I141" s="75"/>
      <c r="J141" s="74"/>
    </row>
    <row r="142" spans="2:10" s="8" customFormat="1" ht="15" customHeight="1" thickBot="1" x14ac:dyDescent="0.3">
      <c r="B142" s="111" t="s">
        <v>108</v>
      </c>
      <c r="C142" s="112">
        <f>SUM(C122,C130,C140)</f>
        <v>501.45000000000005</v>
      </c>
      <c r="D142" s="113"/>
      <c r="E142" s="114"/>
      <c r="F142" s="115"/>
      <c r="G142" s="115"/>
      <c r="H142" s="115"/>
      <c r="I142" s="160">
        <f>SUM(I122,I130,I140)</f>
        <v>0</v>
      </c>
      <c r="J142" s="74" t="str">
        <f>B142</f>
        <v>Totaal locatie Tiel</v>
      </c>
    </row>
    <row r="143" spans="2:10" s="8" customFormat="1" ht="15" customHeight="1" x14ac:dyDescent="0.25">
      <c r="B143" s="191"/>
      <c r="C143" s="192"/>
      <c r="D143" s="95"/>
      <c r="E143" s="96"/>
      <c r="F143" s="97"/>
      <c r="G143" s="97"/>
      <c r="H143" s="98"/>
      <c r="I143" s="75"/>
      <c r="J143" s="74"/>
    </row>
    <row r="144" spans="2:10" s="8" customFormat="1" ht="15" customHeight="1" x14ac:dyDescent="0.25">
      <c r="B144" s="179"/>
      <c r="C144" s="180"/>
      <c r="D144" s="181"/>
      <c r="E144" s="182"/>
      <c r="F144" s="97"/>
      <c r="G144" s="97"/>
      <c r="H144" s="98"/>
      <c r="I144" s="75"/>
      <c r="J144" s="74"/>
    </row>
    <row r="145" spans="2:10" s="8" customFormat="1" ht="24.95" customHeight="1" x14ac:dyDescent="0.25">
      <c r="B145" s="187" t="s">
        <v>110</v>
      </c>
      <c r="C145" s="47"/>
      <c r="D145" s="164"/>
      <c r="E145" s="46"/>
      <c r="F145" s="47"/>
      <c r="G145" s="47"/>
      <c r="H145" s="48"/>
      <c r="I145" s="75"/>
      <c r="J145" s="74"/>
    </row>
    <row r="146" spans="2:10" s="8" customFormat="1" ht="30" customHeight="1" x14ac:dyDescent="0.25">
      <c r="B146" s="80" t="s">
        <v>1</v>
      </c>
      <c r="C146" s="81" t="s">
        <v>2</v>
      </c>
      <c r="D146" s="89"/>
      <c r="E146" s="90"/>
      <c r="F146" s="84" t="s">
        <v>5</v>
      </c>
      <c r="G146" s="85" t="s">
        <v>6</v>
      </c>
      <c r="H146" s="86"/>
      <c r="I146" s="75"/>
      <c r="J146" s="74"/>
    </row>
    <row r="147" spans="2:10" s="8" customFormat="1" ht="15" customHeight="1" x14ac:dyDescent="0.25">
      <c r="B147" s="87" t="s">
        <v>84</v>
      </c>
      <c r="C147" s="88">
        <v>18.600000000000001</v>
      </c>
      <c r="D147" s="89" t="s">
        <v>24</v>
      </c>
      <c r="E147" s="90" t="s">
        <v>13</v>
      </c>
      <c r="F147" s="62">
        <v>2</v>
      </c>
      <c r="G147" s="65" t="s">
        <v>9</v>
      </c>
      <c r="H147" s="66" t="s">
        <v>143</v>
      </c>
      <c r="I147" s="75"/>
      <c r="J147" s="74"/>
    </row>
    <row r="148" spans="2:10" s="8" customFormat="1" ht="15" customHeight="1" x14ac:dyDescent="0.25">
      <c r="B148" s="87" t="s">
        <v>10</v>
      </c>
      <c r="C148" s="88">
        <v>1.3</v>
      </c>
      <c r="D148" s="89" t="s">
        <v>24</v>
      </c>
      <c r="E148" s="90" t="s">
        <v>8</v>
      </c>
      <c r="F148" s="62">
        <v>2</v>
      </c>
      <c r="G148" s="65" t="s">
        <v>9</v>
      </c>
      <c r="H148" s="66" t="s">
        <v>143</v>
      </c>
      <c r="I148" s="75"/>
      <c r="J148" s="74"/>
    </row>
    <row r="149" spans="2:10" s="8" customFormat="1" ht="15" customHeight="1" x14ac:dyDescent="0.25">
      <c r="B149" s="87" t="s">
        <v>79</v>
      </c>
      <c r="C149" s="88">
        <v>9.5</v>
      </c>
      <c r="D149" s="89" t="s">
        <v>24</v>
      </c>
      <c r="E149" s="90" t="s">
        <v>18</v>
      </c>
      <c r="F149" s="62">
        <v>2</v>
      </c>
      <c r="G149" s="65" t="s">
        <v>9</v>
      </c>
      <c r="H149" s="66" t="s">
        <v>143</v>
      </c>
      <c r="I149" s="75"/>
      <c r="J149" s="74"/>
    </row>
    <row r="150" spans="2:10" s="8" customFormat="1" ht="15" customHeight="1" x14ac:dyDescent="0.25">
      <c r="B150" s="87" t="s">
        <v>82</v>
      </c>
      <c r="C150" s="88">
        <v>1</v>
      </c>
      <c r="D150" s="89" t="s">
        <v>24</v>
      </c>
      <c r="E150" s="90" t="s">
        <v>18</v>
      </c>
      <c r="F150" s="62">
        <v>2</v>
      </c>
      <c r="G150" s="65" t="s">
        <v>9</v>
      </c>
      <c r="H150" s="66" t="s">
        <v>143</v>
      </c>
      <c r="I150" s="75"/>
      <c r="J150" s="74"/>
    </row>
    <row r="151" spans="2:10" s="8" customFormat="1" ht="15" customHeight="1" thickBot="1" x14ac:dyDescent="0.3">
      <c r="B151" s="87" t="s">
        <v>83</v>
      </c>
      <c r="C151" s="88">
        <v>1</v>
      </c>
      <c r="D151" s="89" t="s">
        <v>24</v>
      </c>
      <c r="E151" s="90" t="s">
        <v>18</v>
      </c>
      <c r="F151" s="62">
        <v>2</v>
      </c>
      <c r="G151" s="65" t="s">
        <v>9</v>
      </c>
      <c r="H151" s="66" t="s">
        <v>143</v>
      </c>
      <c r="I151" s="75"/>
      <c r="J151" s="74"/>
    </row>
    <row r="152" spans="2:10" s="8" customFormat="1" ht="15" customHeight="1" thickBot="1" x14ac:dyDescent="0.3">
      <c r="B152" s="111" t="s">
        <v>111</v>
      </c>
      <c r="C152" s="112">
        <f>SUM(C147:C151)</f>
        <v>31.400000000000002</v>
      </c>
      <c r="D152" s="113"/>
      <c r="E152" s="114"/>
      <c r="F152" s="115"/>
      <c r="G152" s="115"/>
      <c r="H152" s="115"/>
      <c r="I152" s="160"/>
      <c r="J152" s="74" t="str">
        <f>B152</f>
        <v>Totaal locatie Milieustraat Tiel</v>
      </c>
    </row>
    <row r="153" spans="2:10" s="8" customFormat="1" ht="15" customHeight="1" x14ac:dyDescent="0.25">
      <c r="B153" s="179"/>
      <c r="C153" s="180"/>
      <c r="D153" s="181"/>
      <c r="E153" s="182"/>
      <c r="F153" s="97"/>
      <c r="G153" s="97"/>
      <c r="H153" s="98"/>
      <c r="I153" s="75"/>
      <c r="J153" s="74"/>
    </row>
    <row r="154" spans="2:10" s="8" customFormat="1" ht="15" customHeight="1" x14ac:dyDescent="0.25">
      <c r="B154" s="179"/>
      <c r="C154" s="180"/>
      <c r="D154" s="181"/>
      <c r="E154" s="182"/>
      <c r="F154" s="97"/>
      <c r="G154" s="97"/>
      <c r="H154" s="98"/>
      <c r="I154" s="75"/>
      <c r="J154" s="74"/>
    </row>
    <row r="155" spans="2:10" s="8" customFormat="1" ht="24.95" customHeight="1" x14ac:dyDescent="0.25">
      <c r="B155" s="44" t="s">
        <v>112</v>
      </c>
      <c r="C155" s="60"/>
      <c r="D155" s="164"/>
      <c r="E155" s="46"/>
      <c r="F155" s="47"/>
      <c r="G155" s="47"/>
      <c r="H155" s="48"/>
      <c r="I155" s="75"/>
      <c r="J155" s="74"/>
    </row>
    <row r="156" spans="2:10" s="8" customFormat="1" ht="30" customHeight="1" x14ac:dyDescent="0.25">
      <c r="B156" s="80" t="s">
        <v>1</v>
      </c>
      <c r="C156" s="81" t="s">
        <v>2</v>
      </c>
      <c r="D156" s="89"/>
      <c r="E156" s="90"/>
      <c r="F156" s="84" t="s">
        <v>5</v>
      </c>
      <c r="G156" s="85" t="s">
        <v>6</v>
      </c>
      <c r="H156" s="86"/>
      <c r="I156" s="75"/>
      <c r="J156" s="74"/>
    </row>
    <row r="157" spans="2:10" s="8" customFormat="1" ht="15" customHeight="1" x14ac:dyDescent="0.25">
      <c r="B157" s="87" t="s">
        <v>84</v>
      </c>
      <c r="C157" s="88">
        <v>18.600000000000001</v>
      </c>
      <c r="D157" s="89" t="s">
        <v>24</v>
      </c>
      <c r="E157" s="90" t="s">
        <v>13</v>
      </c>
      <c r="F157" s="62">
        <v>2</v>
      </c>
      <c r="G157" s="65" t="s">
        <v>9</v>
      </c>
      <c r="H157" s="66" t="s">
        <v>143</v>
      </c>
      <c r="I157" s="75"/>
      <c r="J157" s="74"/>
    </row>
    <row r="158" spans="2:10" s="8" customFormat="1" ht="15" customHeight="1" x14ac:dyDescent="0.25">
      <c r="B158" s="87" t="s">
        <v>10</v>
      </c>
      <c r="C158" s="88">
        <v>1.3</v>
      </c>
      <c r="D158" s="89" t="s">
        <v>24</v>
      </c>
      <c r="E158" s="90" t="s">
        <v>8</v>
      </c>
      <c r="F158" s="62">
        <v>2</v>
      </c>
      <c r="G158" s="65" t="s">
        <v>9</v>
      </c>
      <c r="H158" s="66" t="s">
        <v>143</v>
      </c>
      <c r="I158" s="75"/>
      <c r="J158" s="74"/>
    </row>
    <row r="159" spans="2:10" s="8" customFormat="1" ht="15" customHeight="1" x14ac:dyDescent="0.25">
      <c r="B159" s="87" t="s">
        <v>79</v>
      </c>
      <c r="C159" s="88">
        <v>7.1</v>
      </c>
      <c r="D159" s="89" t="s">
        <v>24</v>
      </c>
      <c r="E159" s="90" t="s">
        <v>18</v>
      </c>
      <c r="F159" s="62">
        <v>2</v>
      </c>
      <c r="G159" s="65" t="s">
        <v>9</v>
      </c>
      <c r="H159" s="66" t="s">
        <v>143</v>
      </c>
      <c r="I159" s="75"/>
      <c r="J159" s="74"/>
    </row>
    <row r="160" spans="2:10" s="8" customFormat="1" ht="15" customHeight="1" thickBot="1" x14ac:dyDescent="0.3">
      <c r="B160" s="87" t="s">
        <v>82</v>
      </c>
      <c r="C160" s="88">
        <v>1</v>
      </c>
      <c r="D160" s="89" t="s">
        <v>24</v>
      </c>
      <c r="E160" s="90" t="s">
        <v>18</v>
      </c>
      <c r="F160" s="62">
        <v>2</v>
      </c>
      <c r="G160" s="65" t="s">
        <v>9</v>
      </c>
      <c r="H160" s="66" t="s">
        <v>143</v>
      </c>
      <c r="I160" s="75"/>
      <c r="J160" s="74"/>
    </row>
    <row r="161" spans="2:10" s="8" customFormat="1" ht="15" customHeight="1" thickBot="1" x14ac:dyDescent="0.3">
      <c r="B161" s="111" t="s">
        <v>113</v>
      </c>
      <c r="C161" s="112">
        <f>SUM(C156:C160)</f>
        <v>28</v>
      </c>
      <c r="D161" s="113"/>
      <c r="E161" s="114"/>
      <c r="F161" s="115"/>
      <c r="G161" s="115"/>
      <c r="H161" s="115"/>
      <c r="I161" s="160"/>
      <c r="J161" s="74" t="str">
        <f>B161</f>
        <v>Totaal locatie Milieustraat Culemborg</v>
      </c>
    </row>
    <row r="162" spans="2:10" s="8" customFormat="1" ht="15" customHeight="1" x14ac:dyDescent="0.25">
      <c r="B162" s="179"/>
      <c r="C162" s="180"/>
      <c r="D162" s="181"/>
      <c r="E162" s="182"/>
      <c r="F162" s="97"/>
      <c r="G162" s="97"/>
      <c r="H162" s="98"/>
      <c r="I162" s="75"/>
      <c r="J162" s="74"/>
    </row>
    <row r="163" spans="2:10" s="8" customFormat="1" ht="15" customHeight="1" x14ac:dyDescent="0.25">
      <c r="B163" s="179"/>
      <c r="C163" s="180"/>
      <c r="D163" s="181"/>
      <c r="E163" s="182"/>
      <c r="F163" s="97"/>
      <c r="G163" s="97"/>
      <c r="H163" s="98"/>
      <c r="I163" s="75"/>
      <c r="J163" s="74"/>
    </row>
    <row r="164" spans="2:10" s="8" customFormat="1" ht="24.95" customHeight="1" x14ac:dyDescent="0.25">
      <c r="B164" s="44" t="s">
        <v>118</v>
      </c>
      <c r="C164" s="45"/>
      <c r="D164" s="59"/>
      <c r="E164" s="193"/>
      <c r="F164" s="47"/>
      <c r="G164" s="47"/>
      <c r="H164" s="48"/>
      <c r="I164" s="75"/>
      <c r="J164" s="74"/>
    </row>
    <row r="165" spans="2:10" s="8" customFormat="1" ht="30" customHeight="1" x14ac:dyDescent="0.25">
      <c r="B165" s="80" t="s">
        <v>1</v>
      </c>
      <c r="C165" s="81" t="s">
        <v>2</v>
      </c>
      <c r="D165" s="89"/>
      <c r="E165" s="90"/>
      <c r="F165" s="84" t="s">
        <v>5</v>
      </c>
      <c r="G165" s="85" t="s">
        <v>6</v>
      </c>
      <c r="H165" s="86"/>
      <c r="I165" s="75"/>
      <c r="J165" s="74"/>
    </row>
    <row r="166" spans="2:10" s="8" customFormat="1" ht="15" customHeight="1" x14ac:dyDescent="0.25">
      <c r="B166" s="87" t="s">
        <v>85</v>
      </c>
      <c r="C166" s="88">
        <v>18.600000000000001</v>
      </c>
      <c r="D166" s="89" t="s">
        <v>24</v>
      </c>
      <c r="E166" s="90" t="s">
        <v>13</v>
      </c>
      <c r="F166" s="62">
        <v>2</v>
      </c>
      <c r="G166" s="65" t="s">
        <v>9</v>
      </c>
      <c r="H166" s="66" t="s">
        <v>143</v>
      </c>
      <c r="I166" s="75"/>
      <c r="J166" s="74"/>
    </row>
    <row r="167" spans="2:10" s="8" customFormat="1" ht="15" customHeight="1" x14ac:dyDescent="0.25">
      <c r="B167" s="87" t="s">
        <v>10</v>
      </c>
      <c r="C167" s="88">
        <v>1.3</v>
      </c>
      <c r="D167" s="89" t="s">
        <v>24</v>
      </c>
      <c r="E167" s="90" t="s">
        <v>8</v>
      </c>
      <c r="F167" s="62">
        <v>2</v>
      </c>
      <c r="G167" s="65" t="s">
        <v>9</v>
      </c>
      <c r="H167" s="66" t="s">
        <v>143</v>
      </c>
      <c r="I167" s="75"/>
      <c r="J167" s="74"/>
    </row>
    <row r="168" spans="2:10" s="8" customFormat="1" ht="15" customHeight="1" x14ac:dyDescent="0.25">
      <c r="B168" s="87" t="s">
        <v>79</v>
      </c>
      <c r="C168" s="88">
        <v>9.5</v>
      </c>
      <c r="D168" s="89" t="s">
        <v>24</v>
      </c>
      <c r="E168" s="90" t="s">
        <v>18</v>
      </c>
      <c r="F168" s="62">
        <v>2</v>
      </c>
      <c r="G168" s="65" t="s">
        <v>9</v>
      </c>
      <c r="H168" s="66" t="s">
        <v>143</v>
      </c>
      <c r="I168" s="75"/>
      <c r="J168" s="74"/>
    </row>
    <row r="169" spans="2:10" s="8" customFormat="1" ht="15" customHeight="1" x14ac:dyDescent="0.25">
      <c r="B169" s="87" t="s">
        <v>82</v>
      </c>
      <c r="C169" s="88">
        <v>1</v>
      </c>
      <c r="D169" s="89" t="s">
        <v>24</v>
      </c>
      <c r="E169" s="90" t="s">
        <v>18</v>
      </c>
      <c r="F169" s="62">
        <v>2</v>
      </c>
      <c r="G169" s="65" t="s">
        <v>9</v>
      </c>
      <c r="H169" s="66" t="s">
        <v>143</v>
      </c>
      <c r="I169" s="75"/>
      <c r="J169" s="74"/>
    </row>
    <row r="170" spans="2:10" s="8" customFormat="1" ht="15" customHeight="1" thickBot="1" x14ac:dyDescent="0.3">
      <c r="B170" s="87" t="s">
        <v>83</v>
      </c>
      <c r="C170" s="88">
        <v>1</v>
      </c>
      <c r="D170" s="89" t="s">
        <v>24</v>
      </c>
      <c r="E170" s="90" t="s">
        <v>18</v>
      </c>
      <c r="F170" s="62">
        <v>2</v>
      </c>
      <c r="G170" s="65" t="s">
        <v>9</v>
      </c>
      <c r="H170" s="66" t="s">
        <v>143</v>
      </c>
      <c r="I170" s="75"/>
      <c r="J170" s="74"/>
    </row>
    <row r="171" spans="2:10" s="8" customFormat="1" ht="15" customHeight="1" thickBot="1" x14ac:dyDescent="0.3">
      <c r="B171" s="111" t="s">
        <v>114</v>
      </c>
      <c r="C171" s="112">
        <f>SUM(C166:C170)</f>
        <v>31.400000000000002</v>
      </c>
      <c r="D171" s="113"/>
      <c r="E171" s="114"/>
      <c r="F171" s="115"/>
      <c r="G171" s="115"/>
      <c r="H171" s="115"/>
      <c r="I171" s="160"/>
      <c r="J171" s="74" t="str">
        <f>B171</f>
        <v>Totaal locatie Milieustraat Zaltbommel</v>
      </c>
    </row>
    <row r="172" spans="2:10" s="8" customFormat="1" ht="15" customHeight="1" thickBot="1" x14ac:dyDescent="0.3">
      <c r="B172" s="198"/>
      <c r="C172" s="199"/>
      <c r="D172" s="255"/>
      <c r="E172" s="256"/>
      <c r="F172" s="50"/>
      <c r="G172" s="50"/>
      <c r="H172" s="53"/>
      <c r="I172" s="75"/>
      <c r="J172" s="74"/>
    </row>
    <row r="173" spans="2:10" s="8" customFormat="1" ht="40.5" customHeight="1" thickBot="1" x14ac:dyDescent="0.3">
      <c r="B173" s="257" t="s">
        <v>161</v>
      </c>
      <c r="C173" s="258">
        <f>SUM(C101,C142,C152,C161,C171)</f>
        <v>2505.1500000000005</v>
      </c>
      <c r="D173" s="259"/>
      <c r="E173" s="260"/>
      <c r="F173" s="261"/>
      <c r="G173" s="261"/>
      <c r="H173" s="262"/>
      <c r="I173" s="118">
        <f>SUM(I101,I142,I152,I161,I171)</f>
        <v>0</v>
      </c>
      <c r="J173" s="107" t="str">
        <f>B173</f>
        <v>Totaal schoonmaak alle Avri locaties</v>
      </c>
    </row>
    <row r="174" spans="2:10" s="8" customFormat="1" ht="15" customHeight="1" x14ac:dyDescent="0.25">
      <c r="B174" s="119"/>
      <c r="C174" s="120"/>
      <c r="D174" s="119"/>
      <c r="E174" s="121"/>
      <c r="F174" s="67"/>
      <c r="G174" s="67"/>
      <c r="H174" s="67"/>
      <c r="I174" s="75"/>
      <c r="J174" s="74"/>
    </row>
    <row r="175" spans="2:10" s="8" customFormat="1" ht="15" customHeight="1" x14ac:dyDescent="0.25">
      <c r="B175" s="119"/>
      <c r="C175" s="120"/>
      <c r="D175" s="119"/>
      <c r="E175" s="121"/>
      <c r="F175" s="67"/>
      <c r="G175" s="67"/>
      <c r="H175" s="67"/>
      <c r="I175" s="75"/>
      <c r="J175" s="74"/>
    </row>
    <row r="176" spans="2:10" s="8" customFormat="1" ht="15" customHeight="1" thickBot="1" x14ac:dyDescent="0.3">
      <c r="C176" s="122"/>
      <c r="E176" s="108"/>
      <c r="F176" s="67"/>
      <c r="G176" s="67"/>
      <c r="H176" s="67"/>
      <c r="I176" s="75"/>
      <c r="J176" s="74"/>
    </row>
    <row r="177" spans="2:10" s="8" customFormat="1" ht="37.5" customHeight="1" thickBot="1" x14ac:dyDescent="0.3">
      <c r="B177" s="214" t="s">
        <v>120</v>
      </c>
      <c r="C177" s="212"/>
      <c r="D177" s="215"/>
      <c r="E177" s="216"/>
      <c r="F177" s="212"/>
      <c r="G177" s="212"/>
      <c r="H177" s="212"/>
      <c r="I177" s="231" t="s">
        <v>163</v>
      </c>
      <c r="J177" s="74"/>
    </row>
    <row r="178" spans="2:10" s="8" customFormat="1" ht="15" customHeight="1" x14ac:dyDescent="0.25">
      <c r="B178" s="39"/>
      <c r="C178" s="40"/>
      <c r="D178" s="41"/>
      <c r="E178" s="42"/>
      <c r="F178" s="40"/>
      <c r="G178" s="40"/>
      <c r="H178" s="247"/>
      <c r="I178" s="220"/>
      <c r="J178" s="74"/>
    </row>
    <row r="179" spans="2:10" s="8" customFormat="1" ht="24.95" customHeight="1" x14ac:dyDescent="0.25">
      <c r="B179" s="194" t="s">
        <v>109</v>
      </c>
      <c r="C179" s="217"/>
      <c r="D179" s="218"/>
      <c r="E179" s="219"/>
      <c r="F179" s="217"/>
      <c r="G179" s="217"/>
      <c r="H179" s="48"/>
      <c r="I179" s="75"/>
      <c r="J179" s="74"/>
    </row>
    <row r="180" spans="2:10" s="8" customFormat="1" ht="15" customHeight="1" x14ac:dyDescent="0.25">
      <c r="B180" s="61"/>
      <c r="C180" s="62"/>
      <c r="D180" s="163"/>
      <c r="E180" s="96"/>
      <c r="F180" s="97"/>
      <c r="G180" s="97"/>
      <c r="H180" s="98"/>
      <c r="I180" s="75"/>
      <c r="J180" s="74"/>
    </row>
    <row r="181" spans="2:10" s="8" customFormat="1" ht="15" customHeight="1" x14ac:dyDescent="0.25">
      <c r="B181" s="173" t="s">
        <v>99</v>
      </c>
      <c r="C181" s="177"/>
      <c r="D181" s="175"/>
      <c r="E181" s="176"/>
      <c r="F181" s="177"/>
      <c r="G181" s="177"/>
      <c r="H181" s="178"/>
      <c r="I181" s="75"/>
      <c r="J181" s="74"/>
    </row>
    <row r="182" spans="2:10" s="8" customFormat="1" ht="30" customHeight="1" x14ac:dyDescent="0.25">
      <c r="B182" s="80" t="s">
        <v>52</v>
      </c>
      <c r="C182" s="81" t="s">
        <v>2</v>
      </c>
      <c r="D182" s="123"/>
      <c r="E182" s="124" t="s">
        <v>53</v>
      </c>
      <c r="F182" s="84" t="s">
        <v>5</v>
      </c>
      <c r="G182" s="85" t="s">
        <v>6</v>
      </c>
      <c r="H182" s="86" t="s">
        <v>133</v>
      </c>
      <c r="I182" s="75"/>
      <c r="J182" s="74"/>
    </row>
    <row r="183" spans="2:10" s="8" customFormat="1" ht="15" customHeight="1" x14ac:dyDescent="0.25">
      <c r="B183" s="87" t="s">
        <v>54</v>
      </c>
      <c r="C183" s="88">
        <v>146</v>
      </c>
      <c r="D183" s="63"/>
      <c r="E183" s="64" t="s">
        <v>121</v>
      </c>
      <c r="F183" s="62">
        <v>4</v>
      </c>
      <c r="G183" s="65" t="s">
        <v>55</v>
      </c>
      <c r="H183" s="66" t="s">
        <v>285</v>
      </c>
      <c r="I183" s="75"/>
      <c r="J183" s="74"/>
    </row>
    <row r="184" spans="2:10" s="8" customFormat="1" ht="15" customHeight="1" x14ac:dyDescent="0.25">
      <c r="B184" s="87" t="s">
        <v>54</v>
      </c>
      <c r="C184" s="88" t="s">
        <v>132</v>
      </c>
      <c r="D184" s="63"/>
      <c r="E184" s="64" t="s">
        <v>124</v>
      </c>
      <c r="F184" s="62">
        <v>2</v>
      </c>
      <c r="G184" s="65" t="s">
        <v>55</v>
      </c>
      <c r="H184" s="66" t="s">
        <v>285</v>
      </c>
      <c r="I184" s="75"/>
      <c r="J184" s="74"/>
    </row>
    <row r="185" spans="2:10" s="8" customFormat="1" ht="15" customHeight="1" x14ac:dyDescent="0.25">
      <c r="B185" s="87" t="s">
        <v>56</v>
      </c>
      <c r="C185" s="88">
        <v>172</v>
      </c>
      <c r="D185" s="63"/>
      <c r="E185" s="64" t="s">
        <v>57</v>
      </c>
      <c r="F185" s="62">
        <v>1</v>
      </c>
      <c r="G185" s="65" t="s">
        <v>55</v>
      </c>
      <c r="H185" s="66" t="s">
        <v>285</v>
      </c>
      <c r="I185" s="75"/>
      <c r="J185" s="74"/>
    </row>
    <row r="186" spans="2:10" s="8" customFormat="1" ht="15" customHeight="1" x14ac:dyDescent="0.25">
      <c r="B186" s="87" t="s">
        <v>58</v>
      </c>
      <c r="C186" s="88">
        <v>145</v>
      </c>
      <c r="D186" s="63"/>
      <c r="E186" s="64" t="s">
        <v>59</v>
      </c>
      <c r="F186" s="62">
        <v>2</v>
      </c>
      <c r="G186" s="65" t="s">
        <v>55</v>
      </c>
      <c r="H186" s="66" t="s">
        <v>285</v>
      </c>
      <c r="I186" s="75"/>
      <c r="J186" s="74"/>
    </row>
    <row r="187" spans="2:10" s="8" customFormat="1" ht="15" customHeight="1" x14ac:dyDescent="0.25">
      <c r="B187" s="109" t="s">
        <v>155</v>
      </c>
      <c r="C187" s="211">
        <f>SUM(C183:C186)</f>
        <v>463</v>
      </c>
      <c r="D187" s="117"/>
      <c r="E187" s="170"/>
      <c r="F187" s="171"/>
      <c r="G187" s="171"/>
      <c r="H187" s="172"/>
      <c r="I187" s="125"/>
      <c r="J187" s="74" t="str">
        <f>B187</f>
        <v>Totaal Kantoor</v>
      </c>
    </row>
    <row r="188" spans="2:10" s="8" customFormat="1" ht="15" customHeight="1" x14ac:dyDescent="0.25">
      <c r="B188" s="191"/>
      <c r="C188" s="195"/>
      <c r="D188" s="95"/>
      <c r="E188" s="96"/>
      <c r="F188" s="97"/>
      <c r="G188" s="97"/>
      <c r="H188" s="264"/>
      <c r="I188" s="75"/>
      <c r="J188" s="74"/>
    </row>
    <row r="189" spans="2:10" s="8" customFormat="1" ht="15" customHeight="1" x14ac:dyDescent="0.25">
      <c r="B189" s="173" t="s">
        <v>125</v>
      </c>
      <c r="C189" s="174"/>
      <c r="D189" s="175"/>
      <c r="E189" s="176"/>
      <c r="F189" s="177"/>
      <c r="G189" s="177"/>
      <c r="H189" s="178"/>
      <c r="I189" s="75"/>
      <c r="J189" s="74"/>
    </row>
    <row r="190" spans="2:10" s="8" customFormat="1" ht="15" customHeight="1" x14ac:dyDescent="0.25">
      <c r="B190" s="68" t="s">
        <v>126</v>
      </c>
      <c r="C190" s="92"/>
      <c r="D190" s="63"/>
      <c r="E190" s="64"/>
      <c r="F190" s="62"/>
      <c r="G190" s="65"/>
      <c r="H190" s="98"/>
      <c r="I190" s="75"/>
      <c r="J190" s="74"/>
    </row>
    <row r="191" spans="2:10" s="8" customFormat="1" ht="15" customHeight="1" x14ac:dyDescent="0.25">
      <c r="B191" s="183"/>
      <c r="C191" s="94"/>
      <c r="D191" s="95"/>
      <c r="E191" s="96"/>
      <c r="F191" s="97"/>
      <c r="G191" s="208"/>
      <c r="H191" s="98"/>
      <c r="I191" s="75"/>
      <c r="J191" s="74"/>
    </row>
    <row r="192" spans="2:10" s="8" customFormat="1" ht="15" customHeight="1" x14ac:dyDescent="0.25">
      <c r="B192" s="173" t="s">
        <v>101</v>
      </c>
      <c r="C192" s="174"/>
      <c r="D192" s="175"/>
      <c r="E192" s="176"/>
      <c r="F192" s="177"/>
      <c r="G192" s="177"/>
      <c r="H192" s="178"/>
      <c r="I192" s="75"/>
      <c r="J192" s="74"/>
    </row>
    <row r="193" spans="2:15" s="8" customFormat="1" ht="30" customHeight="1" x14ac:dyDescent="0.25">
      <c r="B193" s="80" t="s">
        <v>52</v>
      </c>
      <c r="C193" s="81" t="s">
        <v>2</v>
      </c>
      <c r="D193" s="123"/>
      <c r="E193" s="124" t="s">
        <v>53</v>
      </c>
      <c r="F193" s="84" t="s">
        <v>5</v>
      </c>
      <c r="G193" s="85" t="s">
        <v>6</v>
      </c>
      <c r="H193" s="86"/>
      <c r="I193" s="75"/>
      <c r="J193" s="74"/>
    </row>
    <row r="194" spans="2:15" s="8" customFormat="1" ht="15" customHeight="1" x14ac:dyDescent="0.25">
      <c r="B194" s="87" t="s">
        <v>54</v>
      </c>
      <c r="C194" s="88">
        <v>39</v>
      </c>
      <c r="D194" s="63"/>
      <c r="E194" s="64" t="s">
        <v>121</v>
      </c>
      <c r="F194" s="62">
        <v>4</v>
      </c>
      <c r="G194" s="65" t="s">
        <v>55</v>
      </c>
      <c r="H194" s="248" t="s">
        <v>285</v>
      </c>
      <c r="I194" s="75"/>
      <c r="J194" s="74"/>
    </row>
    <row r="195" spans="2:15" s="8" customFormat="1" ht="15" customHeight="1" x14ac:dyDescent="0.25">
      <c r="B195" s="87" t="s">
        <v>54</v>
      </c>
      <c r="C195" s="88" t="s">
        <v>132</v>
      </c>
      <c r="D195" s="63"/>
      <c r="E195" s="64" t="s">
        <v>124</v>
      </c>
      <c r="F195" s="62">
        <v>4</v>
      </c>
      <c r="G195" s="65" t="s">
        <v>55</v>
      </c>
      <c r="H195" s="66" t="s">
        <v>285</v>
      </c>
      <c r="I195" s="75"/>
      <c r="J195" s="74"/>
    </row>
    <row r="196" spans="2:15" s="8" customFormat="1" ht="15" customHeight="1" x14ac:dyDescent="0.25">
      <c r="B196" s="87" t="s">
        <v>61</v>
      </c>
      <c r="C196" s="88">
        <v>5</v>
      </c>
      <c r="D196" s="63"/>
      <c r="E196" s="64" t="s">
        <v>93</v>
      </c>
      <c r="F196" s="62">
        <v>4</v>
      </c>
      <c r="G196" s="65" t="s">
        <v>55</v>
      </c>
      <c r="H196" s="66" t="s">
        <v>285</v>
      </c>
      <c r="I196" s="75"/>
      <c r="J196" s="74"/>
    </row>
    <row r="197" spans="2:15" s="8" customFormat="1" ht="15" customHeight="1" x14ac:dyDescent="0.25">
      <c r="B197" s="109" t="s">
        <v>149</v>
      </c>
      <c r="C197" s="109">
        <f>SUM(C194:C196)</f>
        <v>44</v>
      </c>
      <c r="D197" s="117"/>
      <c r="E197" s="170"/>
      <c r="F197" s="171"/>
      <c r="G197" s="171"/>
      <c r="H197" s="172"/>
      <c r="I197" s="125"/>
      <c r="J197" s="74" t="str">
        <f>B197</f>
        <v>Totaal Weegbrug</v>
      </c>
    </row>
    <row r="198" spans="2:15" s="8" customFormat="1" ht="15" customHeight="1" x14ac:dyDescent="0.25">
      <c r="B198" s="191"/>
      <c r="C198" s="195"/>
      <c r="D198" s="95"/>
      <c r="E198" s="96"/>
      <c r="F198" s="97"/>
      <c r="G198" s="97"/>
      <c r="H198" s="53"/>
      <c r="I198" s="210"/>
      <c r="J198" s="74"/>
    </row>
    <row r="199" spans="2:15" s="8" customFormat="1" ht="15" customHeight="1" x14ac:dyDescent="0.25">
      <c r="B199" s="173" t="s">
        <v>102</v>
      </c>
      <c r="C199" s="174"/>
      <c r="D199" s="175"/>
      <c r="E199" s="176"/>
      <c r="F199" s="177"/>
      <c r="G199" s="177"/>
      <c r="H199" s="178"/>
      <c r="I199" s="75"/>
      <c r="J199" s="74"/>
      <c r="K199" s="122"/>
      <c r="M199" s="108"/>
      <c r="N199" s="67"/>
      <c r="O199" s="67"/>
    </row>
    <row r="200" spans="2:15" s="8" customFormat="1" ht="30" customHeight="1" x14ac:dyDescent="0.25">
      <c r="B200" s="80" t="s">
        <v>52</v>
      </c>
      <c r="C200" s="81" t="s">
        <v>2</v>
      </c>
      <c r="D200" s="123"/>
      <c r="E200" s="124" t="s">
        <v>53</v>
      </c>
      <c r="F200" s="84" t="s">
        <v>5</v>
      </c>
      <c r="G200" s="85" t="s">
        <v>6</v>
      </c>
      <c r="H200" s="86"/>
      <c r="I200" s="75"/>
      <c r="J200" s="74"/>
    </row>
    <row r="201" spans="2:15" s="128" customFormat="1" ht="15" customHeight="1" x14ac:dyDescent="0.25">
      <c r="B201" s="126" t="s">
        <v>60</v>
      </c>
      <c r="C201" s="88">
        <v>28</v>
      </c>
      <c r="D201" s="63"/>
      <c r="E201" s="64" t="s">
        <v>121</v>
      </c>
      <c r="F201" s="62">
        <v>3</v>
      </c>
      <c r="G201" s="65" t="s">
        <v>55</v>
      </c>
      <c r="H201" s="66" t="s">
        <v>285</v>
      </c>
      <c r="I201" s="75"/>
      <c r="J201" s="127"/>
    </row>
    <row r="202" spans="2:15" s="128" customFormat="1" ht="15" customHeight="1" x14ac:dyDescent="0.25">
      <c r="B202" s="126" t="s">
        <v>60</v>
      </c>
      <c r="C202" s="88" t="s">
        <v>132</v>
      </c>
      <c r="D202" s="63"/>
      <c r="E202" s="64" t="s">
        <v>124</v>
      </c>
      <c r="F202" s="62">
        <v>3</v>
      </c>
      <c r="G202" s="65" t="s">
        <v>55</v>
      </c>
      <c r="H202" s="66" t="s">
        <v>285</v>
      </c>
      <c r="I202" s="75"/>
      <c r="J202" s="127"/>
    </row>
    <row r="203" spans="2:15" s="128" customFormat="1" ht="15" customHeight="1" x14ac:dyDescent="0.25">
      <c r="B203" s="126" t="s">
        <v>61</v>
      </c>
      <c r="C203" s="88">
        <v>0.5</v>
      </c>
      <c r="D203" s="63"/>
      <c r="E203" s="64" t="s">
        <v>93</v>
      </c>
      <c r="F203" s="62">
        <v>2</v>
      </c>
      <c r="G203" s="65" t="s">
        <v>55</v>
      </c>
      <c r="H203" s="66" t="s">
        <v>285</v>
      </c>
      <c r="I203" s="75"/>
      <c r="J203" s="127"/>
    </row>
    <row r="204" spans="2:15" s="128" customFormat="1" ht="15" customHeight="1" x14ac:dyDescent="0.25">
      <c r="B204" s="126" t="s">
        <v>62</v>
      </c>
      <c r="C204" s="88">
        <v>5.5</v>
      </c>
      <c r="D204" s="63"/>
      <c r="E204" s="64" t="s">
        <v>121</v>
      </c>
      <c r="F204" s="62">
        <v>2</v>
      </c>
      <c r="G204" s="65" t="s">
        <v>55</v>
      </c>
      <c r="H204" s="66" t="s">
        <v>285</v>
      </c>
      <c r="I204" s="75"/>
      <c r="J204" s="127"/>
    </row>
    <row r="205" spans="2:15" s="128" customFormat="1" ht="15" customHeight="1" x14ac:dyDescent="0.25">
      <c r="B205" s="126" t="s">
        <v>62</v>
      </c>
      <c r="C205" s="88"/>
      <c r="D205" s="63"/>
      <c r="E205" s="64" t="s">
        <v>124</v>
      </c>
      <c r="F205" s="62">
        <v>2</v>
      </c>
      <c r="G205" s="65" t="s">
        <v>55</v>
      </c>
      <c r="H205" s="66" t="s">
        <v>285</v>
      </c>
      <c r="I205" s="75"/>
      <c r="J205" s="127"/>
    </row>
    <row r="206" spans="2:15" s="8" customFormat="1" ht="15" customHeight="1" x14ac:dyDescent="0.25">
      <c r="B206" s="109" t="s">
        <v>150</v>
      </c>
      <c r="C206" s="109">
        <f>SUM(C201:C205)</f>
        <v>34</v>
      </c>
      <c r="D206" s="117"/>
      <c r="E206" s="170"/>
      <c r="F206" s="171"/>
      <c r="G206" s="171"/>
      <c r="H206" s="172"/>
      <c r="I206" s="125"/>
      <c r="J206" s="74" t="str">
        <f>B206</f>
        <v>Totaal Kantoor p-unit</v>
      </c>
    </row>
    <row r="207" spans="2:15" s="8" customFormat="1" ht="15" customHeight="1" x14ac:dyDescent="0.25">
      <c r="B207" s="191"/>
      <c r="C207" s="195"/>
      <c r="D207" s="95"/>
      <c r="E207" s="96"/>
      <c r="F207" s="97"/>
      <c r="G207" s="97"/>
      <c r="H207" s="265"/>
      <c r="I207" s="67"/>
      <c r="J207" s="74"/>
    </row>
    <row r="208" spans="2:15" s="8" customFormat="1" ht="15" customHeight="1" x14ac:dyDescent="0.25">
      <c r="B208" s="173" t="s">
        <v>115</v>
      </c>
      <c r="C208" s="174"/>
      <c r="D208" s="175"/>
      <c r="E208" s="176"/>
      <c r="F208" s="177"/>
      <c r="G208" s="177"/>
      <c r="H208" s="178"/>
      <c r="I208" s="75"/>
      <c r="J208" s="74"/>
    </row>
    <row r="209" spans="2:10" s="8" customFormat="1" ht="30" customHeight="1" x14ac:dyDescent="0.25">
      <c r="B209" s="80" t="s">
        <v>103</v>
      </c>
      <c r="C209" s="81" t="s">
        <v>2</v>
      </c>
      <c r="D209" s="123"/>
      <c r="E209" s="124" t="s">
        <v>53</v>
      </c>
      <c r="F209" s="84" t="s">
        <v>5</v>
      </c>
      <c r="G209" s="85" t="s">
        <v>6</v>
      </c>
      <c r="H209" s="86"/>
      <c r="I209" s="75"/>
      <c r="J209" s="74"/>
    </row>
    <row r="210" spans="2:10" s="8" customFormat="1" ht="15" customHeight="1" x14ac:dyDescent="0.25">
      <c r="B210" s="87" t="s">
        <v>86</v>
      </c>
      <c r="C210" s="88">
        <v>9.75</v>
      </c>
      <c r="D210" s="63"/>
      <c r="E210" s="64" t="s">
        <v>121</v>
      </c>
      <c r="F210" s="100">
        <v>3</v>
      </c>
      <c r="G210" s="65" t="s">
        <v>55</v>
      </c>
      <c r="H210" s="66" t="s">
        <v>285</v>
      </c>
      <c r="I210" s="75"/>
      <c r="J210" s="74"/>
    </row>
    <row r="211" spans="2:10" s="8" customFormat="1" ht="15" customHeight="1" x14ac:dyDescent="0.25">
      <c r="B211" s="87" t="s">
        <v>86</v>
      </c>
      <c r="C211" s="88"/>
      <c r="D211" s="63"/>
      <c r="E211" s="64" t="s">
        <v>124</v>
      </c>
      <c r="F211" s="100">
        <v>3</v>
      </c>
      <c r="G211" s="65" t="s">
        <v>55</v>
      </c>
      <c r="H211" s="66" t="s">
        <v>285</v>
      </c>
      <c r="I211" s="75"/>
      <c r="J211" s="74"/>
    </row>
    <row r="212" spans="2:10" s="8" customFormat="1" ht="15" customHeight="1" x14ac:dyDescent="0.25">
      <c r="B212" s="109" t="s">
        <v>151</v>
      </c>
      <c r="C212" s="109">
        <f>SUM(C210:C211)</f>
        <v>9.75</v>
      </c>
      <c r="D212" s="117"/>
      <c r="E212" s="170"/>
      <c r="F212" s="171"/>
      <c r="G212" s="171"/>
      <c r="H212" s="172"/>
      <c r="I212" s="125"/>
      <c r="J212" s="74" t="str">
        <f>B212</f>
        <v>Totaal Milieustraat Geldermalsen</v>
      </c>
    </row>
    <row r="213" spans="2:10" s="8" customFormat="1" ht="15" customHeight="1" x14ac:dyDescent="0.25">
      <c r="B213" s="191"/>
      <c r="C213" s="195"/>
      <c r="D213" s="95"/>
      <c r="E213" s="96"/>
      <c r="F213" s="196"/>
      <c r="G213" s="196"/>
      <c r="H213" s="266"/>
      <c r="I213" s="75"/>
      <c r="J213" s="74"/>
    </row>
    <row r="214" spans="2:10" s="8" customFormat="1" ht="15" customHeight="1" x14ac:dyDescent="0.25">
      <c r="B214" s="111" t="s">
        <v>107</v>
      </c>
      <c r="C214" s="129">
        <f>SUM(C187,C197,C206,C212)</f>
        <v>550.75</v>
      </c>
      <c r="D214" s="113"/>
      <c r="E214" s="114"/>
      <c r="F214" s="115"/>
      <c r="G214" s="115"/>
      <c r="H214" s="130"/>
      <c r="I214" s="131">
        <f>SUM(I187,I197,I206,I212)</f>
        <v>0</v>
      </c>
      <c r="J214" s="74" t="str">
        <f>B214</f>
        <v>Totaal locatie Geldermalsen</v>
      </c>
    </row>
    <row r="215" spans="2:10" s="8" customFormat="1" ht="15" customHeight="1" x14ac:dyDescent="0.25">
      <c r="B215" s="198"/>
      <c r="C215" s="199"/>
      <c r="D215" s="51"/>
      <c r="E215" s="52"/>
      <c r="F215" s="200"/>
      <c r="G215" s="200"/>
      <c r="H215" s="266"/>
      <c r="I215" s="75"/>
      <c r="J215" s="74"/>
    </row>
    <row r="216" spans="2:10" s="8" customFormat="1" ht="15" customHeight="1" x14ac:dyDescent="0.25">
      <c r="B216" s="201"/>
      <c r="C216" s="202"/>
      <c r="D216" s="203"/>
      <c r="E216" s="204"/>
      <c r="F216" s="205"/>
      <c r="G216" s="205"/>
      <c r="H216" s="266"/>
      <c r="I216" s="75"/>
      <c r="J216" s="74"/>
    </row>
    <row r="217" spans="2:10" s="8" customFormat="1" ht="24.95" customHeight="1" x14ac:dyDescent="0.25">
      <c r="B217" s="263" t="s">
        <v>117</v>
      </c>
      <c r="C217" s="47"/>
      <c r="D217" s="164"/>
      <c r="E217" s="46"/>
      <c r="F217" s="47"/>
      <c r="G217" s="47"/>
      <c r="H217" s="48"/>
      <c r="I217" s="75"/>
      <c r="J217" s="74"/>
    </row>
    <row r="218" spans="2:10" s="8" customFormat="1" ht="30" customHeight="1" x14ac:dyDescent="0.25">
      <c r="B218" s="99"/>
      <c r="C218" s="81" t="s">
        <v>2</v>
      </c>
      <c r="D218" s="123"/>
      <c r="E218" s="124" t="s">
        <v>53</v>
      </c>
      <c r="F218" s="84" t="s">
        <v>5</v>
      </c>
      <c r="G218" s="85" t="s">
        <v>6</v>
      </c>
      <c r="H218" s="86"/>
      <c r="I218" s="75"/>
      <c r="J218" s="74"/>
    </row>
    <row r="219" spans="2:10" s="8" customFormat="1" ht="15" customHeight="1" x14ac:dyDescent="0.25">
      <c r="B219" s="132" t="s">
        <v>90</v>
      </c>
      <c r="C219" s="100">
        <v>63</v>
      </c>
      <c r="D219" s="63"/>
      <c r="E219" s="64" t="s">
        <v>121</v>
      </c>
      <c r="F219" s="62">
        <v>4</v>
      </c>
      <c r="G219" s="65" t="s">
        <v>55</v>
      </c>
      <c r="H219" s="66" t="s">
        <v>285</v>
      </c>
      <c r="I219" s="75"/>
      <c r="J219" s="74"/>
    </row>
    <row r="220" spans="2:10" s="8" customFormat="1" ht="15" customHeight="1" x14ac:dyDescent="0.25">
      <c r="B220" s="132"/>
      <c r="C220" s="88" t="s">
        <v>132</v>
      </c>
      <c r="D220" s="63"/>
      <c r="E220" s="64" t="s">
        <v>124</v>
      </c>
      <c r="F220" s="62">
        <v>2</v>
      </c>
      <c r="G220" s="65" t="s">
        <v>55</v>
      </c>
      <c r="H220" s="66" t="s">
        <v>285</v>
      </c>
      <c r="I220" s="75"/>
      <c r="J220" s="74"/>
    </row>
    <row r="221" spans="2:10" s="8" customFormat="1" ht="15" customHeight="1" x14ac:dyDescent="0.25">
      <c r="B221" s="132"/>
      <c r="C221" s="100">
        <v>11</v>
      </c>
      <c r="D221" s="63"/>
      <c r="E221" s="64" t="s">
        <v>93</v>
      </c>
      <c r="F221" s="62">
        <v>2</v>
      </c>
      <c r="G221" s="65" t="s">
        <v>55</v>
      </c>
      <c r="H221" s="66" t="s">
        <v>285</v>
      </c>
      <c r="I221" s="75"/>
      <c r="J221" s="74"/>
    </row>
    <row r="222" spans="2:10" s="8" customFormat="1" ht="15" customHeight="1" x14ac:dyDescent="0.25">
      <c r="B222" s="109" t="s">
        <v>152</v>
      </c>
      <c r="C222" s="109">
        <f>SUM(C219:C221)</f>
        <v>74</v>
      </c>
      <c r="D222" s="117"/>
      <c r="E222" s="170"/>
      <c r="F222" s="171"/>
      <c r="G222" s="171"/>
      <c r="H222" s="172"/>
      <c r="I222" s="125"/>
      <c r="J222" s="74" t="str">
        <f>B222</f>
        <v>Totaal Gebouw 4</v>
      </c>
    </row>
    <row r="223" spans="2:10" s="8" customFormat="1" ht="15" customHeight="1" x14ac:dyDescent="0.25">
      <c r="B223" s="132" t="s">
        <v>91</v>
      </c>
      <c r="C223" s="100">
        <v>180</v>
      </c>
      <c r="D223" s="63"/>
      <c r="E223" s="64" t="s">
        <v>121</v>
      </c>
      <c r="F223" s="62">
        <v>4</v>
      </c>
      <c r="G223" s="65" t="s">
        <v>55</v>
      </c>
      <c r="H223" s="66" t="s">
        <v>285</v>
      </c>
      <c r="I223" s="75"/>
      <c r="J223" s="74"/>
    </row>
    <row r="224" spans="2:10" s="8" customFormat="1" ht="15" customHeight="1" x14ac:dyDescent="0.25">
      <c r="B224" s="132"/>
      <c r="C224" s="88" t="s">
        <v>132</v>
      </c>
      <c r="D224" s="63"/>
      <c r="E224" s="64" t="s">
        <v>124</v>
      </c>
      <c r="F224" s="62">
        <v>2</v>
      </c>
      <c r="G224" s="65" t="s">
        <v>55</v>
      </c>
      <c r="H224" s="66" t="s">
        <v>285</v>
      </c>
      <c r="I224" s="75"/>
      <c r="J224" s="74"/>
    </row>
    <row r="225" spans="2:10" s="8" customFormat="1" ht="15" customHeight="1" x14ac:dyDescent="0.25">
      <c r="B225" s="132"/>
      <c r="C225" s="100">
        <v>12</v>
      </c>
      <c r="D225" s="63"/>
      <c r="E225" s="64" t="s">
        <v>93</v>
      </c>
      <c r="F225" s="62">
        <v>2</v>
      </c>
      <c r="G225" s="65" t="s">
        <v>55</v>
      </c>
      <c r="H225" s="66" t="s">
        <v>285</v>
      </c>
      <c r="I225" s="75"/>
      <c r="J225" s="74"/>
    </row>
    <row r="226" spans="2:10" s="8" customFormat="1" ht="15" customHeight="1" x14ac:dyDescent="0.25">
      <c r="B226" s="109" t="s">
        <v>153</v>
      </c>
      <c r="C226" s="109">
        <f>SUM(C223:C225)</f>
        <v>192</v>
      </c>
      <c r="D226" s="117"/>
      <c r="E226" s="170"/>
      <c r="F226" s="171"/>
      <c r="G226" s="171"/>
      <c r="H226" s="172"/>
      <c r="I226" s="125"/>
      <c r="J226" s="74" t="str">
        <f>B226</f>
        <v>Totaal Gebouw 6</v>
      </c>
    </row>
    <row r="227" spans="2:10" s="8" customFormat="1" ht="15" customHeight="1" x14ac:dyDescent="0.25">
      <c r="B227" s="132" t="s">
        <v>92</v>
      </c>
      <c r="C227" s="100">
        <v>16</v>
      </c>
      <c r="D227" s="63"/>
      <c r="E227" s="64" t="s">
        <v>121</v>
      </c>
      <c r="F227" s="62">
        <v>4</v>
      </c>
      <c r="G227" s="65" t="s">
        <v>55</v>
      </c>
      <c r="H227" s="66" t="s">
        <v>285</v>
      </c>
      <c r="I227" s="75"/>
      <c r="J227" s="74"/>
    </row>
    <row r="228" spans="2:10" s="8" customFormat="1" ht="15" customHeight="1" x14ac:dyDescent="0.25">
      <c r="B228" s="132"/>
      <c r="C228" s="88" t="s">
        <v>132</v>
      </c>
      <c r="D228" s="63"/>
      <c r="E228" s="64" t="s">
        <v>124</v>
      </c>
      <c r="F228" s="62">
        <v>2</v>
      </c>
      <c r="G228" s="65" t="s">
        <v>55</v>
      </c>
      <c r="H228" s="66" t="s">
        <v>285</v>
      </c>
      <c r="I228" s="75"/>
      <c r="J228" s="74"/>
    </row>
    <row r="229" spans="2:10" s="8" customFormat="1" ht="15" customHeight="1" x14ac:dyDescent="0.25">
      <c r="B229" s="132"/>
      <c r="C229" s="100">
        <v>7</v>
      </c>
      <c r="D229" s="63"/>
      <c r="E229" s="64" t="s">
        <v>93</v>
      </c>
      <c r="F229" s="62">
        <v>2</v>
      </c>
      <c r="G229" s="65" t="s">
        <v>55</v>
      </c>
      <c r="H229" s="66" t="s">
        <v>285</v>
      </c>
      <c r="I229" s="75"/>
      <c r="J229" s="74"/>
    </row>
    <row r="230" spans="2:10" s="8" customFormat="1" ht="15" customHeight="1" x14ac:dyDescent="0.25">
      <c r="B230" s="109" t="s">
        <v>154</v>
      </c>
      <c r="C230" s="109">
        <f>SUM(C227:C229)</f>
        <v>23</v>
      </c>
      <c r="D230" s="117"/>
      <c r="E230" s="170"/>
      <c r="F230" s="171"/>
      <c r="G230" s="171"/>
      <c r="H230" s="172"/>
      <c r="I230" s="125"/>
      <c r="J230" s="74" t="str">
        <f>B230</f>
        <v>Totaal Gebouw 8</v>
      </c>
    </row>
    <row r="231" spans="2:10" s="8" customFormat="1" ht="15" customHeight="1" x14ac:dyDescent="0.25">
      <c r="B231" s="191"/>
      <c r="C231" s="195"/>
      <c r="D231" s="95"/>
      <c r="E231" s="96"/>
      <c r="F231" s="97"/>
      <c r="G231" s="97"/>
      <c r="H231" s="264"/>
      <c r="I231" s="75"/>
      <c r="J231" s="74"/>
    </row>
    <row r="232" spans="2:10" s="8" customFormat="1" ht="15" customHeight="1" x14ac:dyDescent="0.25">
      <c r="B232" s="111" t="s">
        <v>108</v>
      </c>
      <c r="C232" s="133">
        <f>SUM(C219:C229)</f>
        <v>555</v>
      </c>
      <c r="D232" s="113"/>
      <c r="E232" s="114"/>
      <c r="F232" s="115"/>
      <c r="G232" s="115"/>
      <c r="H232" s="130"/>
      <c r="I232" s="131">
        <f>SUM(I222,I226,I230)</f>
        <v>0</v>
      </c>
      <c r="J232" s="74" t="str">
        <f>B232</f>
        <v>Totaal locatie Tiel</v>
      </c>
    </row>
    <row r="233" spans="2:10" s="8" customFormat="1" ht="15" customHeight="1" x14ac:dyDescent="0.25">
      <c r="B233" s="206"/>
      <c r="C233" s="200"/>
      <c r="D233" s="51"/>
      <c r="E233" s="52"/>
      <c r="F233" s="50"/>
      <c r="G233" s="50"/>
      <c r="H233" s="264"/>
      <c r="I233" s="75"/>
      <c r="J233" s="74"/>
    </row>
    <row r="234" spans="2:10" s="8" customFormat="1" ht="15" customHeight="1" x14ac:dyDescent="0.25">
      <c r="B234" s="207"/>
      <c r="C234" s="205"/>
      <c r="D234" s="203"/>
      <c r="E234" s="204"/>
      <c r="F234" s="208"/>
      <c r="G234" s="208"/>
      <c r="H234" s="264"/>
      <c r="I234" s="75"/>
      <c r="J234" s="74"/>
    </row>
    <row r="235" spans="2:10" s="8" customFormat="1" ht="24.95" customHeight="1" x14ac:dyDescent="0.25">
      <c r="B235" s="76" t="s">
        <v>110</v>
      </c>
      <c r="C235" s="47"/>
      <c r="D235" s="164"/>
      <c r="E235" s="46"/>
      <c r="F235" s="47"/>
      <c r="G235" s="47"/>
      <c r="H235" s="48"/>
      <c r="I235" s="75"/>
      <c r="J235" s="74"/>
    </row>
    <row r="236" spans="2:10" s="8" customFormat="1" ht="30" customHeight="1" x14ac:dyDescent="0.25">
      <c r="B236" s="132"/>
      <c r="C236" s="81" t="s">
        <v>2</v>
      </c>
      <c r="D236" s="123"/>
      <c r="E236" s="124" t="s">
        <v>53</v>
      </c>
      <c r="F236" s="84" t="s">
        <v>5</v>
      </c>
      <c r="G236" s="85" t="s">
        <v>6</v>
      </c>
      <c r="H236" s="86"/>
      <c r="I236" s="75"/>
      <c r="J236" s="74"/>
    </row>
    <row r="237" spans="2:10" s="8" customFormat="1" ht="15" customHeight="1" x14ac:dyDescent="0.25">
      <c r="B237" s="132" t="s">
        <v>88</v>
      </c>
      <c r="C237" s="100">
        <v>12</v>
      </c>
      <c r="D237" s="63"/>
      <c r="E237" s="64" t="s">
        <v>121</v>
      </c>
      <c r="F237" s="100">
        <v>3</v>
      </c>
      <c r="G237" s="65" t="s">
        <v>55</v>
      </c>
      <c r="H237" s="66" t="s">
        <v>285</v>
      </c>
      <c r="I237" s="75"/>
      <c r="J237" s="74"/>
    </row>
    <row r="238" spans="2:10" s="8" customFormat="1" ht="15" customHeight="1" x14ac:dyDescent="0.25">
      <c r="B238" s="132" t="s">
        <v>88</v>
      </c>
      <c r="C238" s="88" t="s">
        <v>132</v>
      </c>
      <c r="D238" s="63"/>
      <c r="E238" s="64" t="s">
        <v>124</v>
      </c>
      <c r="F238" s="100">
        <v>3</v>
      </c>
      <c r="G238" s="65" t="s">
        <v>55</v>
      </c>
      <c r="H238" s="66" t="s">
        <v>285</v>
      </c>
      <c r="I238" s="75"/>
      <c r="J238" s="74"/>
    </row>
    <row r="239" spans="2:10" s="8" customFormat="1" ht="15" customHeight="1" x14ac:dyDescent="0.25">
      <c r="B239" s="132"/>
      <c r="C239" s="100"/>
      <c r="D239" s="63"/>
      <c r="E239" s="64"/>
      <c r="F239" s="100"/>
      <c r="G239" s="155"/>
      <c r="H239" s="98"/>
      <c r="I239" s="75"/>
      <c r="J239" s="74"/>
    </row>
    <row r="240" spans="2:10" s="8" customFormat="1" ht="15" customHeight="1" x14ac:dyDescent="0.25">
      <c r="B240" s="111" t="s">
        <v>111</v>
      </c>
      <c r="C240" s="133">
        <f>SUM(C237:C238)</f>
        <v>12</v>
      </c>
      <c r="D240" s="113"/>
      <c r="E240" s="114"/>
      <c r="F240" s="134"/>
      <c r="G240" s="134"/>
      <c r="H240" s="213"/>
      <c r="I240" s="131"/>
      <c r="J240" s="74" t="str">
        <f>B240</f>
        <v>Totaal locatie Milieustraat Tiel</v>
      </c>
    </row>
    <row r="241" spans="2:10" s="8" customFormat="1" ht="15" customHeight="1" x14ac:dyDescent="0.25">
      <c r="B241" s="206"/>
      <c r="C241" s="200"/>
      <c r="D241" s="51"/>
      <c r="E241" s="52"/>
      <c r="F241" s="200"/>
      <c r="G241" s="200"/>
      <c r="H241" s="266"/>
      <c r="I241" s="75"/>
      <c r="J241" s="74"/>
    </row>
    <row r="242" spans="2:10" s="8" customFormat="1" ht="15" customHeight="1" x14ac:dyDescent="0.25">
      <c r="B242" s="207"/>
      <c r="C242" s="205"/>
      <c r="D242" s="203"/>
      <c r="E242" s="204"/>
      <c r="F242" s="205"/>
      <c r="G242" s="205"/>
      <c r="H242" s="266"/>
      <c r="I242" s="75"/>
      <c r="J242" s="74"/>
    </row>
    <row r="243" spans="2:10" s="8" customFormat="1" ht="24.95" customHeight="1" x14ac:dyDescent="0.25">
      <c r="B243" s="76" t="s">
        <v>112</v>
      </c>
      <c r="C243" s="47"/>
      <c r="D243" s="164"/>
      <c r="E243" s="46"/>
      <c r="F243" s="47"/>
      <c r="G243" s="47"/>
      <c r="H243" s="48"/>
      <c r="I243" s="75"/>
      <c r="J243" s="74"/>
    </row>
    <row r="244" spans="2:10" s="8" customFormat="1" ht="30" customHeight="1" x14ac:dyDescent="0.25">
      <c r="B244" s="132"/>
      <c r="C244" s="81" t="s">
        <v>2</v>
      </c>
      <c r="D244" s="123"/>
      <c r="E244" s="124" t="s">
        <v>53</v>
      </c>
      <c r="F244" s="84" t="s">
        <v>5</v>
      </c>
      <c r="G244" s="85" t="s">
        <v>6</v>
      </c>
      <c r="H244" s="86"/>
      <c r="I244" s="75"/>
      <c r="J244" s="74"/>
    </row>
    <row r="245" spans="2:10" s="8" customFormat="1" ht="15" customHeight="1" x14ac:dyDescent="0.25">
      <c r="B245" s="132" t="s">
        <v>87</v>
      </c>
      <c r="C245" s="100">
        <v>12</v>
      </c>
      <c r="D245" s="63"/>
      <c r="E245" s="64" t="s">
        <v>121</v>
      </c>
      <c r="F245" s="100">
        <v>3</v>
      </c>
      <c r="G245" s="65" t="s">
        <v>55</v>
      </c>
      <c r="H245" s="66" t="s">
        <v>285</v>
      </c>
      <c r="I245" s="75"/>
      <c r="J245" s="74"/>
    </row>
    <row r="246" spans="2:10" s="8" customFormat="1" ht="15" customHeight="1" x14ac:dyDescent="0.25">
      <c r="B246" s="132" t="s">
        <v>87</v>
      </c>
      <c r="C246" s="88" t="s">
        <v>132</v>
      </c>
      <c r="D246" s="63"/>
      <c r="E246" s="64" t="s">
        <v>124</v>
      </c>
      <c r="F246" s="100">
        <v>3</v>
      </c>
      <c r="G246" s="65" t="s">
        <v>55</v>
      </c>
      <c r="H246" s="66" t="s">
        <v>285</v>
      </c>
      <c r="I246" s="75"/>
      <c r="J246" s="74"/>
    </row>
    <row r="247" spans="2:10" s="8" customFormat="1" ht="15" customHeight="1" x14ac:dyDescent="0.25">
      <c r="B247" s="132"/>
      <c r="C247" s="100"/>
      <c r="D247" s="63"/>
      <c r="E247" s="64"/>
      <c r="F247" s="100"/>
      <c r="G247" s="155"/>
      <c r="H247" s="197"/>
      <c r="I247" s="75"/>
      <c r="J247" s="74"/>
    </row>
    <row r="248" spans="2:10" s="8" customFormat="1" ht="15" customHeight="1" x14ac:dyDescent="0.25">
      <c r="B248" s="111" t="s">
        <v>113</v>
      </c>
      <c r="C248" s="133">
        <f>SUM(C245:C246)</f>
        <v>12</v>
      </c>
      <c r="D248" s="113"/>
      <c r="E248" s="114"/>
      <c r="F248" s="134"/>
      <c r="G248" s="134"/>
      <c r="H248" s="213"/>
      <c r="I248" s="131"/>
      <c r="J248" s="74" t="str">
        <f>B248</f>
        <v>Totaal locatie Milieustraat Culemborg</v>
      </c>
    </row>
    <row r="249" spans="2:10" s="8" customFormat="1" ht="15" customHeight="1" x14ac:dyDescent="0.25">
      <c r="B249" s="209"/>
      <c r="C249" s="200"/>
      <c r="D249" s="51"/>
      <c r="E249" s="52"/>
      <c r="F249" s="200"/>
      <c r="G249" s="200"/>
      <c r="H249" s="266"/>
      <c r="I249" s="75"/>
      <c r="J249" s="74"/>
    </row>
    <row r="250" spans="2:10" s="8" customFormat="1" ht="15" customHeight="1" x14ac:dyDescent="0.25">
      <c r="B250" s="207"/>
      <c r="C250" s="205"/>
      <c r="D250" s="203"/>
      <c r="E250" s="204"/>
      <c r="F250" s="205"/>
      <c r="G250" s="205"/>
      <c r="H250" s="266"/>
      <c r="I250" s="75"/>
      <c r="J250" s="74"/>
    </row>
    <row r="251" spans="2:10" s="8" customFormat="1" ht="24.95" customHeight="1" x14ac:dyDescent="0.25">
      <c r="B251" s="76" t="s">
        <v>118</v>
      </c>
      <c r="C251" s="47"/>
      <c r="D251" s="164"/>
      <c r="E251" s="46"/>
      <c r="F251" s="47"/>
      <c r="G251" s="47"/>
      <c r="H251" s="48"/>
      <c r="I251" s="75"/>
      <c r="J251" s="74"/>
    </row>
    <row r="252" spans="2:10" s="8" customFormat="1" ht="30" customHeight="1" x14ac:dyDescent="0.25">
      <c r="B252" s="61"/>
      <c r="C252" s="81" t="s">
        <v>2</v>
      </c>
      <c r="D252" s="123"/>
      <c r="E252" s="124" t="s">
        <v>53</v>
      </c>
      <c r="F252" s="84" t="s">
        <v>5</v>
      </c>
      <c r="G252" s="85" t="s">
        <v>6</v>
      </c>
      <c r="H252" s="86"/>
      <c r="I252" s="75"/>
      <c r="J252" s="74"/>
    </row>
    <row r="253" spans="2:10" s="8" customFormat="1" ht="15" customHeight="1" x14ac:dyDescent="0.25">
      <c r="B253" s="132" t="s">
        <v>89</v>
      </c>
      <c r="C253" s="100">
        <v>12</v>
      </c>
      <c r="D253" s="63"/>
      <c r="E253" s="64" t="s">
        <v>121</v>
      </c>
      <c r="F253" s="100">
        <v>3</v>
      </c>
      <c r="G253" s="65" t="s">
        <v>55</v>
      </c>
      <c r="H253" s="66" t="s">
        <v>285</v>
      </c>
      <c r="I253" s="75"/>
      <c r="J253" s="74"/>
    </row>
    <row r="254" spans="2:10" s="8" customFormat="1" ht="15" customHeight="1" x14ac:dyDescent="0.25">
      <c r="B254" s="132" t="s">
        <v>89</v>
      </c>
      <c r="C254" s="88" t="s">
        <v>132</v>
      </c>
      <c r="D254" s="63"/>
      <c r="E254" s="64" t="s">
        <v>124</v>
      </c>
      <c r="F254" s="100">
        <v>3</v>
      </c>
      <c r="G254" s="65" t="s">
        <v>55</v>
      </c>
      <c r="H254" s="66" t="s">
        <v>285</v>
      </c>
      <c r="I254" s="75"/>
      <c r="J254" s="74"/>
    </row>
    <row r="255" spans="2:10" s="8" customFormat="1" ht="15" customHeight="1" x14ac:dyDescent="0.25">
      <c r="B255" s="132"/>
      <c r="C255" s="100"/>
      <c r="D255" s="63"/>
      <c r="E255" s="64"/>
      <c r="F255" s="100"/>
      <c r="G255" s="155"/>
      <c r="H255" s="197"/>
      <c r="I255" s="75"/>
      <c r="J255" s="74"/>
    </row>
    <row r="256" spans="2:10" s="8" customFormat="1" ht="15" customHeight="1" x14ac:dyDescent="0.25">
      <c r="B256" s="111" t="s">
        <v>114</v>
      </c>
      <c r="C256" s="133">
        <f>SUM(C253:C254)</f>
        <v>12</v>
      </c>
      <c r="D256" s="249"/>
      <c r="E256" s="114"/>
      <c r="F256" s="134"/>
      <c r="G256" s="134"/>
      <c r="H256" s="213"/>
      <c r="I256" s="131"/>
      <c r="J256" s="74" t="str">
        <f>B256</f>
        <v>Totaal locatie Milieustraat Zaltbommel</v>
      </c>
    </row>
    <row r="257" spans="2:10" s="8" customFormat="1" ht="15" customHeight="1" thickBot="1" x14ac:dyDescent="0.3">
      <c r="B257" s="206"/>
      <c r="C257" s="200"/>
      <c r="D257" s="51"/>
      <c r="E257" s="52"/>
      <c r="F257" s="200"/>
      <c r="G257" s="200"/>
      <c r="H257" s="267"/>
      <c r="I257" s="75"/>
      <c r="J257" s="74"/>
    </row>
    <row r="258" spans="2:10" s="8" customFormat="1" ht="37.5" customHeight="1" thickBot="1" x14ac:dyDescent="0.3">
      <c r="B258" s="251" t="s">
        <v>162</v>
      </c>
      <c r="C258" s="252">
        <f>SUM(C214,C232,C240,C248,C256)</f>
        <v>1141.75</v>
      </c>
      <c r="D258" s="253"/>
      <c r="E258" s="216"/>
      <c r="F258" s="212"/>
      <c r="G258" s="212"/>
      <c r="H258" s="254"/>
      <c r="I258" s="250">
        <f>SUM(I232,I240,I248,I256)</f>
        <v>0</v>
      </c>
      <c r="J258" s="135" t="str">
        <f>B258</f>
        <v>Totaal glasbewassing alle Avri locaties</v>
      </c>
    </row>
    <row r="259" spans="2:10" s="8" customFormat="1" ht="15" customHeight="1" x14ac:dyDescent="0.25">
      <c r="B259" s="284"/>
      <c r="C259" s="120"/>
      <c r="E259" s="108"/>
      <c r="F259" s="67"/>
      <c r="G259" s="67"/>
      <c r="H259" s="67"/>
      <c r="I259" s="75"/>
      <c r="J259" s="74"/>
    </row>
    <row r="260" spans="2:10" s="8" customFormat="1" ht="15" customHeight="1" x14ac:dyDescent="0.25">
      <c r="B260" s="285"/>
      <c r="C260" s="120"/>
      <c r="E260" s="108"/>
      <c r="F260" s="67"/>
      <c r="G260" s="67"/>
      <c r="H260" s="67"/>
      <c r="I260" s="75"/>
      <c r="J260" s="74"/>
    </row>
    <row r="261" spans="2:10" s="8" customFormat="1" ht="15" customHeight="1" thickBot="1" x14ac:dyDescent="0.3">
      <c r="B261" s="136"/>
      <c r="C261" s="137"/>
      <c r="D261" s="137"/>
      <c r="E261" s="108"/>
      <c r="F261" s="67"/>
      <c r="G261" s="67"/>
      <c r="H261" s="67"/>
      <c r="I261" s="75"/>
      <c r="J261" s="74"/>
    </row>
    <row r="262" spans="2:10" s="8" customFormat="1" ht="37.5" customHeight="1" thickBot="1" x14ac:dyDescent="0.3">
      <c r="B262" s="268" t="s">
        <v>165</v>
      </c>
      <c r="C262" s="269"/>
      <c r="D262" s="270"/>
      <c r="E262" s="271"/>
      <c r="F262" s="272"/>
      <c r="G262" s="272"/>
      <c r="H262" s="272"/>
      <c r="I262" s="283"/>
      <c r="J262" s="69"/>
    </row>
    <row r="263" spans="2:10" s="8" customFormat="1" ht="30" customHeight="1" x14ac:dyDescent="0.25">
      <c r="B263" s="307" t="s">
        <v>159</v>
      </c>
      <c r="C263" s="308"/>
      <c r="D263" s="309"/>
      <c r="E263" s="278" t="s">
        <v>53</v>
      </c>
      <c r="F263" s="279" t="s">
        <v>166</v>
      </c>
      <c r="G263" s="280" t="s">
        <v>179</v>
      </c>
      <c r="H263" s="281" t="s">
        <v>286</v>
      </c>
      <c r="I263" s="282" t="s">
        <v>293</v>
      </c>
      <c r="J263" s="74"/>
    </row>
    <row r="264" spans="2:10" s="8" customFormat="1" ht="15" customHeight="1" x14ac:dyDescent="0.25">
      <c r="B264" s="314" t="s">
        <v>287</v>
      </c>
      <c r="C264" s="315"/>
      <c r="D264" s="316"/>
      <c r="E264" s="140" t="s">
        <v>173</v>
      </c>
      <c r="F264" s="141"/>
      <c r="G264" s="65" t="s">
        <v>177</v>
      </c>
      <c r="H264" s="142"/>
      <c r="I264" s="276"/>
      <c r="J264" s="74"/>
    </row>
    <row r="265" spans="2:10" s="8" customFormat="1" ht="15" customHeight="1" x14ac:dyDescent="0.25">
      <c r="B265" s="312" t="s">
        <v>288</v>
      </c>
      <c r="C265" s="313"/>
      <c r="D265" s="313"/>
      <c r="E265" s="64" t="s">
        <v>172</v>
      </c>
      <c r="F265" s="62"/>
      <c r="G265" s="65" t="s">
        <v>177</v>
      </c>
      <c r="H265" s="142"/>
      <c r="I265" s="276"/>
      <c r="J265" s="74"/>
    </row>
    <row r="266" spans="2:10" s="8" customFormat="1" ht="15" customHeight="1" x14ac:dyDescent="0.25">
      <c r="B266" s="312" t="s">
        <v>289</v>
      </c>
      <c r="C266" s="313"/>
      <c r="D266" s="313"/>
      <c r="E266" s="64" t="s">
        <v>171</v>
      </c>
      <c r="F266" s="62"/>
      <c r="G266" s="65" t="s">
        <v>177</v>
      </c>
      <c r="H266" s="142"/>
      <c r="I266" s="276"/>
      <c r="J266" s="74"/>
    </row>
    <row r="267" spans="2:10" s="8" customFormat="1" ht="15" customHeight="1" x14ac:dyDescent="0.25">
      <c r="B267" s="312" t="s">
        <v>290</v>
      </c>
      <c r="C267" s="313"/>
      <c r="D267" s="313"/>
      <c r="E267" s="64" t="s">
        <v>170</v>
      </c>
      <c r="F267" s="62"/>
      <c r="G267" s="65" t="s">
        <v>177</v>
      </c>
      <c r="H267" s="142"/>
      <c r="I267" s="276"/>
      <c r="J267" s="74"/>
    </row>
    <row r="268" spans="2:10" s="8" customFormat="1" ht="30" customHeight="1" x14ac:dyDescent="0.25">
      <c r="B268" s="312" t="s">
        <v>291</v>
      </c>
      <c r="C268" s="313"/>
      <c r="D268" s="313"/>
      <c r="E268" s="64" t="s">
        <v>178</v>
      </c>
      <c r="F268" s="62"/>
      <c r="G268" s="65" t="s">
        <v>177</v>
      </c>
      <c r="H268" s="142"/>
      <c r="I268" s="276"/>
      <c r="J268" s="74"/>
    </row>
    <row r="269" spans="2:10" s="8" customFormat="1" ht="45" x14ac:dyDescent="0.25">
      <c r="B269" s="312" t="s">
        <v>297</v>
      </c>
      <c r="C269" s="319"/>
      <c r="D269" s="313"/>
      <c r="E269" s="64" t="s">
        <v>301</v>
      </c>
      <c r="F269" s="62"/>
      <c r="G269" s="65" t="s">
        <v>180</v>
      </c>
      <c r="H269" s="142"/>
      <c r="I269" s="276"/>
      <c r="J269" s="74"/>
    </row>
    <row r="270" spans="2:10" s="8" customFormat="1" ht="45" x14ac:dyDescent="0.25">
      <c r="B270" s="236" t="s">
        <v>297</v>
      </c>
      <c r="C270" s="286"/>
      <c r="D270" s="237"/>
      <c r="E270" s="64" t="s">
        <v>302</v>
      </c>
      <c r="F270" s="62"/>
      <c r="G270" s="65" t="s">
        <v>180</v>
      </c>
      <c r="H270" s="142"/>
      <c r="I270" s="276"/>
      <c r="J270" s="74"/>
    </row>
    <row r="271" spans="2:10" s="8" customFormat="1" ht="30" x14ac:dyDescent="0.25">
      <c r="B271" s="314" t="s">
        <v>298</v>
      </c>
      <c r="C271" s="315"/>
      <c r="D271" s="316"/>
      <c r="E271" s="64" t="s">
        <v>295</v>
      </c>
      <c r="F271" s="62"/>
      <c r="G271" s="65" t="s">
        <v>292</v>
      </c>
      <c r="H271" s="142"/>
      <c r="I271" s="276"/>
      <c r="J271" s="74"/>
    </row>
    <row r="272" spans="2:10" s="8" customFormat="1" ht="30" x14ac:dyDescent="0.25">
      <c r="B272" s="314" t="s">
        <v>298</v>
      </c>
      <c r="C272" s="315"/>
      <c r="D272" s="316"/>
      <c r="E272" s="64" t="s">
        <v>296</v>
      </c>
      <c r="F272" s="62"/>
      <c r="G272" s="65" t="s">
        <v>175</v>
      </c>
      <c r="H272" s="142"/>
      <c r="I272" s="276"/>
      <c r="J272" s="74"/>
    </row>
    <row r="273" spans="2:10" s="8" customFormat="1" ht="15" customHeight="1" x14ac:dyDescent="0.25">
      <c r="B273" s="312" t="s">
        <v>168</v>
      </c>
      <c r="C273" s="313"/>
      <c r="D273" s="313"/>
      <c r="E273" s="144" t="s">
        <v>169</v>
      </c>
      <c r="F273" s="145"/>
      <c r="G273" s="245" t="s">
        <v>176</v>
      </c>
      <c r="H273" s="146"/>
      <c r="I273" s="276"/>
      <c r="J273" s="74"/>
    </row>
    <row r="274" spans="2:10" s="8" customFormat="1" ht="15" customHeight="1" thickBot="1" x14ac:dyDescent="0.3">
      <c r="B274" s="322" t="s">
        <v>174</v>
      </c>
      <c r="C274" s="323"/>
      <c r="D274" s="323"/>
      <c r="E274" s="147"/>
      <c r="F274" s="148"/>
      <c r="G274" s="246" t="s">
        <v>177</v>
      </c>
      <c r="H274" s="149"/>
      <c r="I274" s="277"/>
      <c r="J274" s="74"/>
    </row>
    <row r="275" spans="2:10" s="8" customFormat="1" ht="38.25" thickBot="1" x14ac:dyDescent="0.3">
      <c r="B275" s="294" t="s">
        <v>300</v>
      </c>
      <c r="C275" s="295"/>
      <c r="D275" s="295"/>
      <c r="E275" s="296"/>
      <c r="F275" s="297">
        <f>SUM(F264:F274)</f>
        <v>0</v>
      </c>
      <c r="G275" s="298"/>
      <c r="H275" s="299"/>
      <c r="I275" s="161">
        <f>SUM(I264:I274)</f>
        <v>0</v>
      </c>
      <c r="J275" s="300" t="str">
        <f>B275</f>
        <v>Totaal sanitaire voorzieningen en navulproducten</v>
      </c>
    </row>
    <row r="276" spans="2:10" s="8" customFormat="1" ht="15" customHeight="1" x14ac:dyDescent="0.25">
      <c r="B276" s="244" t="s">
        <v>167</v>
      </c>
      <c r="C276" s="137"/>
      <c r="D276" s="137"/>
      <c r="E276" s="108"/>
      <c r="F276" s="67"/>
      <c r="G276" s="67"/>
      <c r="H276" s="67"/>
      <c r="I276" s="292"/>
      <c r="J276" s="74"/>
    </row>
    <row r="277" spans="2:10" s="8" customFormat="1" ht="15" customHeight="1" thickBot="1" x14ac:dyDescent="0.3">
      <c r="B277" s="288" t="s">
        <v>299</v>
      </c>
      <c r="C277" s="289"/>
      <c r="D277" s="289"/>
      <c r="E277" s="290"/>
      <c r="F277" s="291"/>
      <c r="G277" s="291"/>
      <c r="H277" s="291"/>
      <c r="I277" s="293"/>
      <c r="J277" s="74"/>
    </row>
    <row r="278" spans="2:10" s="8" customFormat="1" ht="15" customHeight="1" x14ac:dyDescent="0.25">
      <c r="B278" s="136"/>
      <c r="C278" s="137"/>
      <c r="D278" s="137"/>
      <c r="E278" s="108"/>
      <c r="F278" s="67"/>
      <c r="G278" s="67"/>
      <c r="H278" s="67"/>
      <c r="I278" s="75"/>
      <c r="J278" s="74"/>
    </row>
    <row r="279" spans="2:10" s="8" customFormat="1" ht="15" customHeight="1" x14ac:dyDescent="0.25">
      <c r="B279" s="136"/>
      <c r="C279" s="137"/>
      <c r="D279" s="137"/>
      <c r="E279" s="108"/>
      <c r="F279" s="67"/>
      <c r="G279" s="67"/>
      <c r="H279" s="67"/>
      <c r="I279" s="75"/>
      <c r="J279" s="74"/>
    </row>
    <row r="280" spans="2:10" s="8" customFormat="1" ht="15" customHeight="1" thickBot="1" x14ac:dyDescent="0.3">
      <c r="B280" s="287"/>
      <c r="C280" s="137"/>
      <c r="D280" s="137"/>
      <c r="E280" s="108"/>
      <c r="F280" s="67"/>
      <c r="G280" s="67"/>
      <c r="H280" s="67"/>
      <c r="I280" s="75"/>
      <c r="J280" s="74"/>
    </row>
    <row r="281" spans="2:10" s="8" customFormat="1" ht="37.5" customHeight="1" thickBot="1" x14ac:dyDescent="0.3">
      <c r="B281" s="273" t="s">
        <v>146</v>
      </c>
      <c r="C281" s="274"/>
      <c r="D281" s="274"/>
      <c r="E281" s="274"/>
      <c r="F281" s="274"/>
      <c r="G281" s="274"/>
      <c r="H281" s="274"/>
      <c r="I281" s="275"/>
      <c r="J281" s="74"/>
    </row>
    <row r="282" spans="2:10" s="8" customFormat="1" ht="30" customHeight="1" x14ac:dyDescent="0.25">
      <c r="B282" s="320" t="s">
        <v>159</v>
      </c>
      <c r="C282" s="321"/>
      <c r="D282" s="151" t="s">
        <v>63</v>
      </c>
      <c r="E282" s="152" t="s">
        <v>53</v>
      </c>
      <c r="F282" s="153" t="s">
        <v>5</v>
      </c>
      <c r="G282" s="138" t="s">
        <v>6</v>
      </c>
      <c r="H282" s="243"/>
      <c r="I282" s="139" t="s">
        <v>181</v>
      </c>
      <c r="J282" s="74"/>
    </row>
    <row r="283" spans="2:10" s="8" customFormat="1" ht="15" customHeight="1" x14ac:dyDescent="0.25">
      <c r="B283" s="310" t="s">
        <v>156</v>
      </c>
      <c r="C283" s="311"/>
      <c r="D283" s="101" t="s">
        <v>64</v>
      </c>
      <c r="E283" s="140" t="s">
        <v>157</v>
      </c>
      <c r="F283" s="154">
        <v>1</v>
      </c>
      <c r="G283" s="155" t="s">
        <v>55</v>
      </c>
      <c r="H283" s="142"/>
      <c r="I283" s="143"/>
      <c r="J283" s="74"/>
    </row>
    <row r="284" spans="2:10" s="8" customFormat="1" ht="15" customHeight="1" x14ac:dyDescent="0.25">
      <c r="B284" s="310" t="s">
        <v>156</v>
      </c>
      <c r="C284" s="311"/>
      <c r="D284" s="101" t="s">
        <v>64</v>
      </c>
      <c r="E284" s="140" t="s">
        <v>127</v>
      </c>
      <c r="F284" s="154">
        <v>1</v>
      </c>
      <c r="G284" s="155" t="s">
        <v>55</v>
      </c>
      <c r="H284" s="142"/>
      <c r="I284" s="143"/>
      <c r="J284" s="74"/>
    </row>
    <row r="285" spans="2:10" s="8" customFormat="1" ht="15" customHeight="1" x14ac:dyDescent="0.25">
      <c r="B285" s="310" t="s">
        <v>11</v>
      </c>
      <c r="C285" s="311"/>
      <c r="D285" s="101" t="s">
        <v>64</v>
      </c>
      <c r="E285" s="140" t="s">
        <v>158</v>
      </c>
      <c r="F285" s="154">
        <v>2</v>
      </c>
      <c r="G285" s="155" t="s">
        <v>55</v>
      </c>
      <c r="H285" s="142"/>
      <c r="I285" s="143"/>
      <c r="J285" s="74"/>
    </row>
    <row r="286" spans="2:10" s="8" customFormat="1" ht="15" customHeight="1" x14ac:dyDescent="0.25">
      <c r="B286" s="310" t="s">
        <v>28</v>
      </c>
      <c r="C286" s="311"/>
      <c r="D286" s="101" t="s">
        <v>64</v>
      </c>
      <c r="E286" s="140" t="s">
        <v>160</v>
      </c>
      <c r="F286" s="154">
        <v>1</v>
      </c>
      <c r="G286" s="155" t="s">
        <v>55</v>
      </c>
      <c r="H286" s="142"/>
      <c r="I286" s="143"/>
      <c r="J286" s="74"/>
    </row>
    <row r="287" spans="2:10" s="8" customFormat="1" ht="15" customHeight="1" thickBot="1" x14ac:dyDescent="0.3">
      <c r="B287" s="317" t="s">
        <v>164</v>
      </c>
      <c r="C287" s="318"/>
      <c r="D287" s="156" t="s">
        <v>64</v>
      </c>
      <c r="E287" s="157" t="s">
        <v>65</v>
      </c>
      <c r="F287" s="158">
        <v>1</v>
      </c>
      <c r="G287" s="159" t="s">
        <v>55</v>
      </c>
      <c r="H287" s="149"/>
      <c r="I287" s="150"/>
      <c r="J287" s="74"/>
    </row>
    <row r="288" spans="2:10" s="8" customFormat="1" ht="15" customHeight="1" x14ac:dyDescent="0.25">
      <c r="B288" s="136"/>
      <c r="C288" s="137"/>
      <c r="D288" s="137"/>
      <c r="E288" s="108"/>
      <c r="F288" s="67"/>
      <c r="G288" s="67"/>
      <c r="H288" s="67"/>
      <c r="I288" s="75"/>
      <c r="J288" s="74"/>
    </row>
  </sheetData>
  <mergeCells count="22">
    <mergeCell ref="B284:C284"/>
    <mergeCell ref="B287:C287"/>
    <mergeCell ref="B286:C286"/>
    <mergeCell ref="B285:C285"/>
    <mergeCell ref="B269:D269"/>
    <mergeCell ref="B272:D272"/>
    <mergeCell ref="B282:C282"/>
    <mergeCell ref="B274:D274"/>
    <mergeCell ref="B273:D273"/>
    <mergeCell ref="B263:D263"/>
    <mergeCell ref="B283:C283"/>
    <mergeCell ref="B268:D268"/>
    <mergeCell ref="B264:D264"/>
    <mergeCell ref="B265:D265"/>
    <mergeCell ref="B266:D266"/>
    <mergeCell ref="B267:D267"/>
    <mergeCell ref="B271:D271"/>
    <mergeCell ref="B32:C32"/>
    <mergeCell ref="B9:D9"/>
    <mergeCell ref="B4:G4"/>
    <mergeCell ref="B38:D38"/>
    <mergeCell ref="B55:D55"/>
  </mergeCells>
  <pageMargins left="0.25" right="0.25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36B3-5FA6-4D19-B617-21F2C5DF88F9}">
  <sheetPr>
    <tabColor rgb="FF92D050"/>
  </sheetPr>
  <dimension ref="A1:F85"/>
  <sheetViews>
    <sheetView showGridLines="0" topLeftCell="A42" workbookViewId="0">
      <selection activeCell="J69" sqref="J69"/>
    </sheetView>
  </sheetViews>
  <sheetFormatPr defaultRowHeight="15" x14ac:dyDescent="0.25"/>
  <cols>
    <col min="1" max="1" width="3.140625" customWidth="1"/>
    <col min="2" max="2" width="10.85546875" customWidth="1"/>
    <col min="3" max="3" width="48.85546875" customWidth="1"/>
    <col min="4" max="4" width="11.140625" bestFit="1" customWidth="1"/>
    <col min="5" max="5" width="21.42578125" bestFit="1" customWidth="1"/>
  </cols>
  <sheetData>
    <row r="1" spans="1:5" ht="18.75" x14ac:dyDescent="0.3">
      <c r="A1" s="7" t="s">
        <v>275</v>
      </c>
    </row>
    <row r="4" spans="1:5" s="5" customFormat="1" ht="37.5" customHeight="1" x14ac:dyDescent="0.25">
      <c r="A4" s="324" t="str">
        <f>Ruimtestaat!B4</f>
        <v>1. Reguliere schoonmaak werkzaamheden (inclusief maandelijkse en periodieke werkzaamheden)</v>
      </c>
      <c r="B4" s="325"/>
      <c r="C4" s="325"/>
      <c r="D4" s="325"/>
      <c r="E4" s="325"/>
    </row>
    <row r="5" spans="1:5" x14ac:dyDescent="0.25">
      <c r="E5" s="6" t="str">
        <f>Ruimtestaat!I6</f>
        <v>Bedrag in € per maand</v>
      </c>
    </row>
    <row r="6" spans="1:5" x14ac:dyDescent="0.25">
      <c r="B6" s="2" t="str">
        <f>Ruimtestaat!B6</f>
        <v>A. Locatie Geldermalsen, Meersteeg 15-17, Geldermalsen</v>
      </c>
      <c r="C6" s="2"/>
      <c r="D6" s="2"/>
    </row>
    <row r="7" spans="1:5" x14ac:dyDescent="0.25">
      <c r="C7" t="str">
        <f>Ruimtestaat!B61</f>
        <v>Totaal Kantoor</v>
      </c>
      <c r="E7">
        <f>Ruimtestaat!I61</f>
        <v>0</v>
      </c>
    </row>
    <row r="8" spans="1:5" x14ac:dyDescent="0.25">
      <c r="C8" t="str">
        <f>Ruimtestaat!B68</f>
        <v>Totaal Garage</v>
      </c>
      <c r="E8">
        <f>Ruimtestaat!I68</f>
        <v>0</v>
      </c>
    </row>
    <row r="9" spans="1:5" x14ac:dyDescent="0.25">
      <c r="C9" t="str">
        <f>Ruimtestaat!B78</f>
        <v>Totaal Weegbrug</v>
      </c>
      <c r="E9">
        <f>Ruimtestaat!I78</f>
        <v>0</v>
      </c>
    </row>
    <row r="10" spans="1:5" x14ac:dyDescent="0.25">
      <c r="C10" t="str">
        <f>Ruimtestaat!B91</f>
        <v>Totaal Kantoor p-unit</v>
      </c>
      <c r="E10">
        <f>Ruimtestaat!I91</f>
        <v>0</v>
      </c>
    </row>
    <row r="11" spans="1:5" x14ac:dyDescent="0.25">
      <c r="C11" s="1" t="str">
        <f>Ruimtestaat!B99</f>
        <v>Totaal Milieustraat Geldermalsen</v>
      </c>
      <c r="D11" s="1"/>
      <c r="E11" s="1">
        <f>Ruimtestaat!I99</f>
        <v>0</v>
      </c>
    </row>
    <row r="12" spans="1:5" x14ac:dyDescent="0.25">
      <c r="C12" t="str">
        <f>Ruimtestaat!B101</f>
        <v>Totaal locatie Geldermalsen</v>
      </c>
      <c r="E12">
        <f>Ruimtestaat!I91</f>
        <v>0</v>
      </c>
    </row>
    <row r="14" spans="1:5" x14ac:dyDescent="0.25">
      <c r="B14" s="2" t="str">
        <f>Ruimtestaat!B104</f>
        <v>B. Locatie werf Tiel, Industrieweg 4-6, Tiel</v>
      </c>
      <c r="C14" s="2"/>
      <c r="D14" s="2"/>
    </row>
    <row r="15" spans="1:5" x14ac:dyDescent="0.25">
      <c r="C15" t="str">
        <f>Ruimtestaat!B122</f>
        <v>Totaal Gebouw 4</v>
      </c>
      <c r="E15">
        <f>Ruimtestaat!I122</f>
        <v>0</v>
      </c>
    </row>
    <row r="16" spans="1:5" x14ac:dyDescent="0.25">
      <c r="C16" t="str">
        <f>Ruimtestaat!B130</f>
        <v>Totaal Gebouw 6</v>
      </c>
      <c r="E16">
        <f>Ruimtestaat!I130</f>
        <v>0</v>
      </c>
    </row>
    <row r="17" spans="1:5" x14ac:dyDescent="0.25">
      <c r="C17" s="1" t="str">
        <f>Ruimtestaat!B140</f>
        <v>Totaal Gebouw 8</v>
      </c>
      <c r="D17" s="1"/>
      <c r="E17" s="1">
        <f>Ruimtestaat!I140</f>
        <v>0</v>
      </c>
    </row>
    <row r="18" spans="1:5" x14ac:dyDescent="0.25">
      <c r="C18" t="str">
        <f>Ruimtestaat!B142</f>
        <v>Totaal locatie Tiel</v>
      </c>
      <c r="E18">
        <f>Ruimtestaat!I142</f>
        <v>0</v>
      </c>
    </row>
    <row r="20" spans="1:5" x14ac:dyDescent="0.25">
      <c r="B20" s="2" t="str">
        <f>Ruimtestaat!B145</f>
        <v xml:space="preserve">C. Locatie Milieustraat Tiel, De Riemsdijk 10, 4004 LC Tiel </v>
      </c>
      <c r="C20" s="2"/>
      <c r="D20" s="2"/>
    </row>
    <row r="21" spans="1:5" x14ac:dyDescent="0.25">
      <c r="C21" t="str">
        <f>Ruimtestaat!B152</f>
        <v>Totaal locatie Milieustraat Tiel</v>
      </c>
      <c r="E21">
        <f>Ruimtestaat!I152</f>
        <v>0</v>
      </c>
    </row>
    <row r="23" spans="1:5" x14ac:dyDescent="0.25">
      <c r="B23" s="2" t="str">
        <f>Ruimtestaat!B155</f>
        <v>D. Locatie Milieustraat Culemborg, Randweg 7, 4104 AC Culemborg</v>
      </c>
      <c r="C23" s="2"/>
      <c r="D23" s="2"/>
    </row>
    <row r="24" spans="1:5" x14ac:dyDescent="0.25">
      <c r="C24" t="str">
        <f>Ruimtestaat!B161</f>
        <v>Totaal locatie Milieustraat Culemborg</v>
      </c>
      <c r="E24">
        <f>Ruimtestaat!I157</f>
        <v>0</v>
      </c>
    </row>
    <row r="26" spans="1:5" x14ac:dyDescent="0.25">
      <c r="B26" s="2" t="str">
        <f>Ruimtestaat!B164</f>
        <v>E. Locatie Milieustraat Zaltbommel, Dwarsweg 26, 5301 KT Zaltbommel</v>
      </c>
      <c r="C26" s="2"/>
      <c r="D26" s="2"/>
    </row>
    <row r="27" spans="1:5" x14ac:dyDescent="0.25">
      <c r="C27" t="str">
        <f>Ruimtestaat!B171</f>
        <v>Totaal locatie Milieustraat Zaltbommel</v>
      </c>
      <c r="E27">
        <f>Ruimtestaat!I171</f>
        <v>0</v>
      </c>
    </row>
    <row r="28" spans="1:5" ht="15.75" thickBot="1" x14ac:dyDescent="0.3">
      <c r="E28" s="3"/>
    </row>
    <row r="29" spans="1:5" s="8" customFormat="1" ht="24.95" customHeight="1" x14ac:dyDescent="0.25">
      <c r="B29" s="232" t="str">
        <f>Ruimtestaat!B173</f>
        <v>Totaal schoonmaak alle Avri locaties</v>
      </c>
      <c r="C29" s="233"/>
      <c r="E29" s="8">
        <f>Ruimtestaat!I173</f>
        <v>0</v>
      </c>
    </row>
    <row r="31" spans="1:5" ht="37.5" customHeight="1" x14ac:dyDescent="0.25">
      <c r="A31" s="16" t="str">
        <f>Ruimtestaat!B177</f>
        <v>2. Glasbewassing - periodieke werkzaamheden</v>
      </c>
      <c r="B31" s="17"/>
      <c r="C31" s="18"/>
      <c r="D31" s="18"/>
      <c r="E31" s="19"/>
    </row>
    <row r="32" spans="1:5" x14ac:dyDescent="0.25">
      <c r="E32" s="6" t="str">
        <f>Ruimtestaat!I6</f>
        <v>Bedrag in € per maand</v>
      </c>
    </row>
    <row r="33" spans="2:5" x14ac:dyDescent="0.25">
      <c r="B33" s="2" t="str">
        <f>Ruimtestaat!B179</f>
        <v>A. Locatie Geldermalsen, Meersteeg 15-17, Geldermalsen</v>
      </c>
      <c r="C33" s="2"/>
      <c r="D33" s="2"/>
    </row>
    <row r="34" spans="2:5" x14ac:dyDescent="0.25">
      <c r="C34" t="str">
        <f>Ruimtestaat!B187</f>
        <v>Totaal Kantoor</v>
      </c>
      <c r="E34">
        <f>Ruimtestaat!I187</f>
        <v>0</v>
      </c>
    </row>
    <row r="35" spans="2:5" x14ac:dyDescent="0.25">
      <c r="C35" t="str">
        <f>Ruimtestaat!B197</f>
        <v>Totaal Weegbrug</v>
      </c>
      <c r="E35">
        <f>Ruimtestaat!I197</f>
        <v>0</v>
      </c>
    </row>
    <row r="36" spans="2:5" x14ac:dyDescent="0.25">
      <c r="C36" t="str">
        <f>Ruimtestaat!B206</f>
        <v>Totaal Kantoor p-unit</v>
      </c>
      <c r="E36">
        <f>Ruimtestaat!I206</f>
        <v>0</v>
      </c>
    </row>
    <row r="37" spans="2:5" x14ac:dyDescent="0.25">
      <c r="C37" s="1" t="str">
        <f>Ruimtestaat!B212</f>
        <v>Totaal Milieustraat Geldermalsen</v>
      </c>
      <c r="D37" s="1"/>
      <c r="E37" s="1">
        <f>Ruimtestaat!I212</f>
        <v>0</v>
      </c>
    </row>
    <row r="38" spans="2:5" x14ac:dyDescent="0.25">
      <c r="C38" t="str">
        <f>Ruimtestaat!B214</f>
        <v>Totaal locatie Geldermalsen</v>
      </c>
      <c r="E38">
        <f>Ruimtestaat!I214</f>
        <v>0</v>
      </c>
    </row>
    <row r="40" spans="2:5" x14ac:dyDescent="0.25">
      <c r="B40" s="2" t="str">
        <f>Ruimtestaat!B217</f>
        <v>B. Locatie Werf Tiel, Industrieweg 4-6, Tiel</v>
      </c>
      <c r="C40" s="2"/>
      <c r="D40" s="2"/>
    </row>
    <row r="41" spans="2:5" x14ac:dyDescent="0.25">
      <c r="C41" t="str">
        <f>Ruimtestaat!B222</f>
        <v>Totaal Gebouw 4</v>
      </c>
      <c r="E41">
        <f>Ruimtestaat!I222</f>
        <v>0</v>
      </c>
    </row>
    <row r="42" spans="2:5" x14ac:dyDescent="0.25">
      <c r="C42" t="str">
        <f>Ruimtestaat!B226</f>
        <v>Totaal Gebouw 6</v>
      </c>
      <c r="E42">
        <f>Ruimtestaat!I226</f>
        <v>0</v>
      </c>
    </row>
    <row r="43" spans="2:5" x14ac:dyDescent="0.25">
      <c r="C43" s="1" t="str">
        <f>Ruimtestaat!B230</f>
        <v>Totaal Gebouw 8</v>
      </c>
      <c r="D43" s="1"/>
      <c r="E43" s="1">
        <f>Ruimtestaat!I230</f>
        <v>0</v>
      </c>
    </row>
    <row r="44" spans="2:5" x14ac:dyDescent="0.25">
      <c r="C44" t="str">
        <f>Ruimtestaat!B232</f>
        <v>Totaal locatie Tiel</v>
      </c>
      <c r="E44">
        <f>Ruimtestaat!I232</f>
        <v>0</v>
      </c>
    </row>
    <row r="46" spans="2:5" x14ac:dyDescent="0.25">
      <c r="B46" s="2" t="str">
        <f>Ruimtestaat!B235</f>
        <v xml:space="preserve">C. Locatie Milieustraat Tiel, De Riemsdijk 10, 4004 LC Tiel </v>
      </c>
      <c r="C46" s="2"/>
      <c r="D46" s="2"/>
    </row>
    <row r="47" spans="2:5" x14ac:dyDescent="0.25">
      <c r="C47" t="str">
        <f>Ruimtestaat!B240</f>
        <v>Totaal locatie Milieustraat Tiel</v>
      </c>
      <c r="E47">
        <f>Ruimtestaat!I240</f>
        <v>0</v>
      </c>
    </row>
    <row r="49" spans="1:6" x14ac:dyDescent="0.25">
      <c r="B49" s="2" t="str">
        <f>Ruimtestaat!B243</f>
        <v>D. Locatie Milieustraat Culemborg, Randweg 7, 4104 AC Culemborg</v>
      </c>
      <c r="C49" s="2"/>
      <c r="D49" s="2"/>
    </row>
    <row r="50" spans="1:6" x14ac:dyDescent="0.25">
      <c r="C50" t="str">
        <f>Ruimtestaat!B248</f>
        <v>Totaal locatie Milieustraat Culemborg</v>
      </c>
      <c r="E50">
        <f>Ruimtestaat!I248</f>
        <v>0</v>
      </c>
    </row>
    <row r="52" spans="1:6" x14ac:dyDescent="0.25">
      <c r="B52" s="2" t="str">
        <f>Ruimtestaat!B251</f>
        <v>E. Locatie Milieustraat Zaltbommel, Dwarsweg 26, 5301 KT Zaltbommel</v>
      </c>
      <c r="C52" s="2"/>
      <c r="D52" s="2"/>
    </row>
    <row r="53" spans="1:6" x14ac:dyDescent="0.25">
      <c r="C53" t="str">
        <f>Ruimtestaat!B256</f>
        <v>Totaal locatie Milieustraat Zaltbommel</v>
      </c>
      <c r="E53">
        <f>Ruimtestaat!I256</f>
        <v>0</v>
      </c>
    </row>
    <row r="54" spans="1:6" x14ac:dyDescent="0.25">
      <c r="E54" s="1"/>
    </row>
    <row r="55" spans="1:6" ht="24.95" customHeight="1" x14ac:dyDescent="0.25">
      <c r="B55" s="234" t="str">
        <f>Ruimtestaat!B258</f>
        <v>Totaal glasbewassing alle Avri locaties</v>
      </c>
      <c r="C55" s="235"/>
      <c r="E55" s="8">
        <f>Ruimtestaat!I258</f>
        <v>0</v>
      </c>
    </row>
    <row r="58" spans="1:6" ht="37.5" customHeight="1" x14ac:dyDescent="0.25">
      <c r="A58" s="13" t="str">
        <f>Ruimtestaat!B262</f>
        <v>3. Sanitaire voorzieningen en navulproducten</v>
      </c>
      <c r="B58" s="20"/>
      <c r="C58" s="20"/>
      <c r="D58" s="20"/>
      <c r="E58" s="20"/>
    </row>
    <row r="59" spans="1:6" ht="15" customHeight="1" x14ac:dyDescent="0.25">
      <c r="A59" s="14"/>
    </row>
    <row r="60" spans="1:6" x14ac:dyDescent="0.25">
      <c r="B60" s="2" t="str">
        <f>Ruimtestaat!B263</f>
        <v>Soort</v>
      </c>
      <c r="D60" s="2" t="str">
        <f>Ruimtestaat!G263</f>
        <v>Eenheid</v>
      </c>
      <c r="E60" s="6" t="str">
        <f>Ruimtestaat!I263</f>
        <v>Bedrag in €  per maand</v>
      </c>
    </row>
    <row r="61" spans="1:6" x14ac:dyDescent="0.25">
      <c r="B61" t="str">
        <f>Ruimtestaat!B264</f>
        <v xml:space="preserve">Toiletrolhouders * </v>
      </c>
      <c r="D61" t="str">
        <f>Ruimtestaat!G264</f>
        <v>per stuk</v>
      </c>
      <c r="E61">
        <f>Ruimtestaat!I264</f>
        <v>0</v>
      </c>
      <c r="F61" s="2"/>
    </row>
    <row r="62" spans="1:6" x14ac:dyDescent="0.25">
      <c r="B62" t="str">
        <f>Ruimtestaat!B265</f>
        <v>Handdoekautomaten *</v>
      </c>
      <c r="D62" t="str">
        <f>Ruimtestaat!G265</f>
        <v>per stuk</v>
      </c>
      <c r="E62">
        <f>Ruimtestaat!I265</f>
        <v>0</v>
      </c>
      <c r="F62" s="2"/>
    </row>
    <row r="63" spans="1:6" x14ac:dyDescent="0.25">
      <c r="B63" t="str">
        <f>Ruimtestaat!B266</f>
        <v>Handzeepdispensers *</v>
      </c>
      <c r="D63" t="str">
        <f>Ruimtestaat!G266</f>
        <v>per stuk</v>
      </c>
      <c r="E63">
        <f>Ruimtestaat!I266</f>
        <v>0</v>
      </c>
      <c r="F63" s="2"/>
    </row>
    <row r="64" spans="1:6" x14ac:dyDescent="0.25">
      <c r="B64" t="str">
        <f>Ruimtestaat!B267</f>
        <v>Hygiëneboxen *</v>
      </c>
      <c r="D64" t="str">
        <f>Ruimtestaat!G267</f>
        <v>per stuk</v>
      </c>
      <c r="E64">
        <f>Ruimtestaat!I267</f>
        <v>0</v>
      </c>
      <c r="F64" s="2"/>
    </row>
    <row r="65" spans="1:5" x14ac:dyDescent="0.25">
      <c r="B65" t="str">
        <f>Ruimtestaat!B268</f>
        <v xml:space="preserve">Geurdispensers * </v>
      </c>
      <c r="D65" t="str">
        <f>Ruimtestaat!G268</f>
        <v>per stuk</v>
      </c>
      <c r="E65">
        <f>Ruimtestaat!I268</f>
        <v>0</v>
      </c>
    </row>
    <row r="66" spans="1:5" x14ac:dyDescent="0.25">
      <c r="B66" t="str">
        <f>Ruimtestaat!B269</f>
        <v>Toiletpapier **</v>
      </c>
      <c r="D66" t="str">
        <f>Ruimtestaat!G269</f>
        <v>per 4 rollen</v>
      </c>
      <c r="E66">
        <f>Ruimtestaat!I269</f>
        <v>0</v>
      </c>
    </row>
    <row r="67" spans="1:5" x14ac:dyDescent="0.25">
      <c r="B67" t="str">
        <f>Ruimtestaat!B270</f>
        <v>Toiletpapier **</v>
      </c>
      <c r="D67" t="str">
        <f>Ruimtestaat!G270</f>
        <v>per 4 rollen</v>
      </c>
      <c r="E67">
        <f>Ruimtestaat!I270</f>
        <v>0</v>
      </c>
    </row>
    <row r="68" spans="1:5" x14ac:dyDescent="0.25">
      <c r="B68" t="str">
        <f>Ruimtestaat!B271</f>
        <v>Vouwhanddoek **</v>
      </c>
      <c r="D68" t="str">
        <f>Ruimtestaat!G271</f>
        <v>Per doos</v>
      </c>
      <c r="E68">
        <f>Ruimtestaat!I271</f>
        <v>0</v>
      </c>
    </row>
    <row r="69" spans="1:5" x14ac:dyDescent="0.25">
      <c r="B69" t="str">
        <f>Ruimtestaat!B272</f>
        <v>Vouwhanddoek **</v>
      </c>
      <c r="D69" t="str">
        <f>Ruimtestaat!G272</f>
        <v>per doos</v>
      </c>
      <c r="E69">
        <f>Ruimtestaat!I272</f>
        <v>0</v>
      </c>
    </row>
    <row r="70" spans="1:5" x14ac:dyDescent="0.25">
      <c r="B70" t="str">
        <f>Ruimtestaat!B273</f>
        <v>Handzeep</v>
      </c>
      <c r="D70" t="str">
        <f>Ruimtestaat!G273</f>
        <v>per 5 liter</v>
      </c>
      <c r="E70">
        <f>Ruimtestaat!I273</f>
        <v>0</v>
      </c>
    </row>
    <row r="71" spans="1:5" x14ac:dyDescent="0.25">
      <c r="B71" t="str">
        <f>Ruimtestaat!B274</f>
        <v>Geur</v>
      </c>
      <c r="D71" t="str">
        <f>Ruimtestaat!G274</f>
        <v>per stuk</v>
      </c>
      <c r="E71" s="1">
        <f>Ruimtestaat!I274</f>
        <v>0</v>
      </c>
    </row>
    <row r="72" spans="1:5" ht="18.75" x14ac:dyDescent="0.25">
      <c r="B72" s="326" t="str">
        <f>Ruimtestaat!B275</f>
        <v>Totaal sanitaire voorzieningen en navulproducten</v>
      </c>
      <c r="C72" s="326"/>
      <c r="E72">
        <f>Ruimtestaat!I275</f>
        <v>0</v>
      </c>
    </row>
    <row r="73" spans="1:5" x14ac:dyDescent="0.25">
      <c r="B73" t="str">
        <f>Ruimtestaat!B276</f>
        <v>* Onder all-in wordt verstaan: levering, plaatsing, onderhoud, vervanging en demontagen en afvoer van betreffende voorziening</v>
      </c>
    </row>
    <row r="74" spans="1:5" x14ac:dyDescent="0.25">
      <c r="B74" t="str">
        <f>Ruimtestaat!B277</f>
        <v>** Uitvraag van 2 type toiletpapier en 2 type vouwhanddoek om te vergelijken, geen garantie welk type afgenomen word</v>
      </c>
    </row>
    <row r="78" spans="1:5" ht="37.5" customHeight="1" x14ac:dyDescent="0.25">
      <c r="A78" s="15" t="str">
        <f>Ruimtestaat!B281</f>
        <v>4. Extra werkzaamheden - op afroep</v>
      </c>
      <c r="B78" s="21"/>
      <c r="C78" s="21"/>
      <c r="D78" s="21"/>
      <c r="E78" s="21"/>
    </row>
    <row r="79" spans="1:5" ht="15" customHeight="1" x14ac:dyDescent="0.25">
      <c r="A79" s="14"/>
    </row>
    <row r="80" spans="1:5" x14ac:dyDescent="0.25">
      <c r="B80" s="2" t="str">
        <f>Ruimtestaat!B282</f>
        <v>Soort</v>
      </c>
      <c r="C80" s="2" t="str">
        <f>Ruimtestaat!E282</f>
        <v>Uitvoering</v>
      </c>
      <c r="D80" s="2"/>
      <c r="E80" s="6" t="str">
        <f>Ruimtestaat!I282</f>
        <v>Prijs per m2
 all-in</v>
      </c>
    </row>
    <row r="81" spans="2:5" x14ac:dyDescent="0.25">
      <c r="B81" t="str">
        <f>Ruimtestaat!B283</f>
        <v>Linoleum</v>
      </c>
      <c r="C81" t="str">
        <f>Ruimtestaat!E283</f>
        <v>Polymeren</v>
      </c>
      <c r="E81">
        <f>Ruimtestaat!I283</f>
        <v>0</v>
      </c>
    </row>
    <row r="82" spans="2:5" x14ac:dyDescent="0.25">
      <c r="B82" t="str">
        <f>Ruimtestaat!B284</f>
        <v>Linoleum</v>
      </c>
      <c r="C82" t="str">
        <f>Ruimtestaat!E284</f>
        <v>Highspeed opwrijven</v>
      </c>
      <c r="E82">
        <f>Ruimtestaat!I284</f>
        <v>0</v>
      </c>
    </row>
    <row r="83" spans="2:5" x14ac:dyDescent="0.25">
      <c r="B83" t="str">
        <f>Ruimtestaat!B285</f>
        <v>Tapijt</v>
      </c>
      <c r="C83" t="str">
        <f>Ruimtestaat!E285</f>
        <v>Machinaal vlekken verwijderen</v>
      </c>
      <c r="E83">
        <f>Ruimtestaat!I285</f>
        <v>0</v>
      </c>
    </row>
    <row r="84" spans="2:5" x14ac:dyDescent="0.25">
      <c r="B84" t="str">
        <f>Ruimtestaat!B286</f>
        <v>Tegels</v>
      </c>
      <c r="C84" t="str">
        <f>Ruimtestaat!E286</f>
        <v>Schrobben/zuigen</v>
      </c>
      <c r="E84">
        <f>Ruimtestaat!I286</f>
        <v>0</v>
      </c>
    </row>
    <row r="85" spans="2:5" x14ac:dyDescent="0.25">
      <c r="B85" t="str">
        <f>Ruimtestaat!B287</f>
        <v>Gevels</v>
      </c>
      <c r="C85" t="str">
        <f>Ruimtestaat!E287</f>
        <v>Reinigen gevel</v>
      </c>
      <c r="E85">
        <f>Ruimtestaat!I287</f>
        <v>0</v>
      </c>
    </row>
  </sheetData>
  <mergeCells count="2">
    <mergeCell ref="A4:E4"/>
    <mergeCell ref="B72:C72"/>
  </mergeCells>
  <pageMargins left="0.7" right="0.7" top="0.75" bottom="0.75" header="0.3" footer="0.3"/>
  <pageSetup paperSize="9" orientation="portrait" r:id="rId1"/>
  <ignoredErrors>
    <ignoredError sqref="E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BE7D-017D-4B34-BC2A-3A440C7D2382}">
  <sheetPr>
    <tabColor rgb="FF92D050"/>
  </sheetPr>
  <dimension ref="A1:W204"/>
  <sheetViews>
    <sheetView showGridLines="0" topLeftCell="A144" workbookViewId="0">
      <selection activeCell="J201" sqref="J201"/>
    </sheetView>
  </sheetViews>
  <sheetFormatPr defaultRowHeight="15" x14ac:dyDescent="0.25"/>
  <cols>
    <col min="1" max="1" width="6.42578125" customWidth="1"/>
    <col min="2" max="2" width="81" bestFit="1" customWidth="1"/>
    <col min="3" max="7" width="9.140625" style="4"/>
    <col min="10" max="10" width="56.85546875" customWidth="1"/>
    <col min="18" max="18" width="74.140625" bestFit="1" customWidth="1"/>
  </cols>
  <sheetData>
    <row r="1" spans="1:19" ht="18.75" x14ac:dyDescent="0.3">
      <c r="A1" s="7" t="s">
        <v>276</v>
      </c>
      <c r="B1" s="2"/>
      <c r="C1" s="5"/>
      <c r="K1" s="5"/>
    </row>
    <row r="2" spans="1:19" ht="18.75" x14ac:dyDescent="0.3">
      <c r="A2" s="7"/>
      <c r="B2" s="2"/>
      <c r="C2" s="5"/>
      <c r="K2" s="5"/>
    </row>
    <row r="3" spans="1:19" ht="15.75" thickBot="1" x14ac:dyDescent="0.3">
      <c r="C3" s="5"/>
      <c r="K3" s="5"/>
    </row>
    <row r="4" spans="1:19" ht="19.5" thickBot="1" x14ac:dyDescent="0.35">
      <c r="B4" s="221" t="s">
        <v>182</v>
      </c>
      <c r="C4" s="222"/>
      <c r="D4" s="222"/>
      <c r="E4" s="222"/>
      <c r="F4" s="222"/>
      <c r="G4" s="223"/>
      <c r="J4" s="2"/>
      <c r="N4" s="2"/>
    </row>
    <row r="5" spans="1:19" x14ac:dyDescent="0.25">
      <c r="B5" s="22" t="s">
        <v>183</v>
      </c>
      <c r="C5" s="23" t="s">
        <v>184</v>
      </c>
      <c r="D5" s="23" t="s">
        <v>185</v>
      </c>
      <c r="E5" s="23" t="s">
        <v>186</v>
      </c>
      <c r="F5" s="23" t="s">
        <v>187</v>
      </c>
      <c r="G5" s="24" t="s">
        <v>188</v>
      </c>
      <c r="J5" s="2"/>
      <c r="K5" s="25"/>
      <c r="L5" s="25"/>
      <c r="M5" s="25"/>
      <c r="N5" s="25"/>
      <c r="O5" s="25"/>
      <c r="R5" s="2"/>
    </row>
    <row r="6" spans="1:19" x14ac:dyDescent="0.25">
      <c r="B6" s="10" t="s">
        <v>189</v>
      </c>
      <c r="C6" s="26" t="s">
        <v>190</v>
      </c>
      <c r="D6" s="26" t="s">
        <v>190</v>
      </c>
      <c r="E6" s="26" t="s">
        <v>190</v>
      </c>
      <c r="F6" s="26" t="s">
        <v>190</v>
      </c>
      <c r="G6" s="27" t="s">
        <v>190</v>
      </c>
      <c r="K6" s="4"/>
      <c r="L6" s="4"/>
      <c r="M6" s="4"/>
      <c r="N6" s="4"/>
      <c r="O6" s="4"/>
    </row>
    <row r="7" spans="1:19" x14ac:dyDescent="0.25">
      <c r="B7" s="10" t="s">
        <v>191</v>
      </c>
      <c r="C7" s="26" t="s">
        <v>190</v>
      </c>
      <c r="D7" s="26" t="s">
        <v>190</v>
      </c>
      <c r="E7" s="26" t="s">
        <v>190</v>
      </c>
      <c r="F7" s="26" t="s">
        <v>190</v>
      </c>
      <c r="G7" s="27" t="s">
        <v>190</v>
      </c>
      <c r="K7" s="4"/>
      <c r="L7" s="4"/>
      <c r="M7" s="4"/>
      <c r="N7" s="4"/>
      <c r="O7" s="4"/>
    </row>
    <row r="8" spans="1:19" x14ac:dyDescent="0.25">
      <c r="B8" s="10" t="s">
        <v>192</v>
      </c>
      <c r="C8" s="26" t="s">
        <v>190</v>
      </c>
      <c r="D8" s="26" t="s">
        <v>190</v>
      </c>
      <c r="E8" s="26" t="s">
        <v>190</v>
      </c>
      <c r="F8" s="26" t="s">
        <v>190</v>
      </c>
      <c r="G8" s="27" t="s">
        <v>190</v>
      </c>
      <c r="K8" s="4"/>
      <c r="L8" s="4"/>
      <c r="M8" s="4"/>
      <c r="N8" s="4"/>
      <c r="O8" s="4"/>
    </row>
    <row r="9" spans="1:19" x14ac:dyDescent="0.25">
      <c r="B9" s="10" t="s">
        <v>193</v>
      </c>
      <c r="C9" s="26" t="s">
        <v>190</v>
      </c>
      <c r="D9" s="26" t="s">
        <v>190</v>
      </c>
      <c r="E9" s="26" t="s">
        <v>190</v>
      </c>
      <c r="F9" s="26" t="s">
        <v>190</v>
      </c>
      <c r="G9" s="27" t="s">
        <v>190</v>
      </c>
      <c r="K9" s="4"/>
      <c r="L9" s="4"/>
      <c r="M9" s="4"/>
      <c r="N9" s="4"/>
      <c r="O9" s="4"/>
    </row>
    <row r="10" spans="1:19" x14ac:dyDescent="0.25">
      <c r="B10" s="10" t="s">
        <v>194</v>
      </c>
      <c r="C10" s="26" t="s">
        <v>190</v>
      </c>
      <c r="D10" s="26" t="s">
        <v>190</v>
      </c>
      <c r="E10" s="26" t="s">
        <v>190</v>
      </c>
      <c r="F10" s="26" t="s">
        <v>190</v>
      </c>
      <c r="G10" s="27" t="s">
        <v>190</v>
      </c>
      <c r="K10" s="4"/>
      <c r="L10" s="4"/>
      <c r="M10" s="4"/>
      <c r="N10" s="4"/>
      <c r="O10" s="4"/>
    </row>
    <row r="11" spans="1:19" x14ac:dyDescent="0.25">
      <c r="B11" s="10" t="s">
        <v>195</v>
      </c>
      <c r="C11" s="26" t="s">
        <v>190</v>
      </c>
      <c r="D11" s="26"/>
      <c r="E11" s="26" t="s">
        <v>190</v>
      </c>
      <c r="F11" s="26"/>
      <c r="G11" s="27"/>
      <c r="K11" s="4"/>
      <c r="L11" s="4"/>
      <c r="M11" s="4"/>
      <c r="N11" s="4"/>
      <c r="O11" s="4"/>
    </row>
    <row r="12" spans="1:19" x14ac:dyDescent="0.25">
      <c r="B12" s="10" t="s">
        <v>196</v>
      </c>
      <c r="C12" s="26" t="s">
        <v>190</v>
      </c>
      <c r="D12" s="26" t="s">
        <v>190</v>
      </c>
      <c r="E12" s="26" t="s">
        <v>190</v>
      </c>
      <c r="F12" s="26" t="s">
        <v>190</v>
      </c>
      <c r="G12" s="27" t="s">
        <v>190</v>
      </c>
      <c r="K12" s="4"/>
      <c r="L12" s="4"/>
      <c r="M12" s="4"/>
      <c r="N12" s="4"/>
      <c r="O12" s="4"/>
    </row>
    <row r="13" spans="1:19" x14ac:dyDescent="0.25">
      <c r="B13" s="10" t="s">
        <v>197</v>
      </c>
      <c r="C13" s="26" t="s">
        <v>190</v>
      </c>
      <c r="D13" s="26" t="s">
        <v>190</v>
      </c>
      <c r="E13" s="26" t="s">
        <v>190</v>
      </c>
      <c r="F13" s="26" t="s">
        <v>190</v>
      </c>
      <c r="G13" s="27" t="s">
        <v>190</v>
      </c>
      <c r="K13" s="4"/>
      <c r="L13" s="4"/>
      <c r="M13" s="4"/>
      <c r="N13" s="4"/>
      <c r="O13" s="4"/>
    </row>
    <row r="14" spans="1:19" x14ac:dyDescent="0.25">
      <c r="B14" s="10" t="s">
        <v>198</v>
      </c>
      <c r="C14" s="26" t="s">
        <v>190</v>
      </c>
      <c r="D14" s="26" t="s">
        <v>190</v>
      </c>
      <c r="E14" s="26" t="s">
        <v>190</v>
      </c>
      <c r="F14" s="26" t="s">
        <v>190</v>
      </c>
      <c r="G14" s="27" t="s">
        <v>190</v>
      </c>
      <c r="K14" s="4"/>
      <c r="L14" s="4"/>
      <c r="M14" s="4"/>
      <c r="N14" s="4"/>
      <c r="O14" s="4"/>
    </row>
    <row r="15" spans="1:19" x14ac:dyDescent="0.25">
      <c r="B15" s="10" t="s">
        <v>199</v>
      </c>
      <c r="C15" s="26" t="s">
        <v>190</v>
      </c>
      <c r="D15" s="26" t="s">
        <v>190</v>
      </c>
      <c r="E15" s="26" t="s">
        <v>190</v>
      </c>
      <c r="F15" s="26" t="s">
        <v>190</v>
      </c>
      <c r="G15" s="27" t="s">
        <v>190</v>
      </c>
      <c r="R15" s="2"/>
      <c r="S15" s="4"/>
    </row>
    <row r="16" spans="1:19" x14ac:dyDescent="0.25">
      <c r="B16" s="10" t="s">
        <v>200</v>
      </c>
      <c r="C16" s="26" t="s">
        <v>190</v>
      </c>
      <c r="D16" s="26" t="s">
        <v>190</v>
      </c>
      <c r="E16" s="26" t="s">
        <v>190</v>
      </c>
      <c r="F16" s="26" t="s">
        <v>190</v>
      </c>
      <c r="G16" s="27" t="s">
        <v>190</v>
      </c>
      <c r="K16" s="4"/>
      <c r="L16" s="4"/>
      <c r="M16" s="4"/>
      <c r="N16" s="4"/>
      <c r="O16" s="4"/>
    </row>
    <row r="17" spans="2:19" x14ac:dyDescent="0.25">
      <c r="B17" s="10" t="s">
        <v>201</v>
      </c>
      <c r="C17" s="26"/>
      <c r="D17" s="26" t="s">
        <v>190</v>
      </c>
      <c r="E17" s="26"/>
      <c r="F17" s="26"/>
      <c r="G17" s="27" t="s">
        <v>190</v>
      </c>
      <c r="K17" s="4"/>
      <c r="L17" s="4"/>
      <c r="M17" s="4"/>
      <c r="N17" s="4"/>
      <c r="O17" s="4"/>
    </row>
    <row r="18" spans="2:19" x14ac:dyDescent="0.25">
      <c r="B18" s="10" t="s">
        <v>202</v>
      </c>
      <c r="C18" s="26" t="s">
        <v>190</v>
      </c>
      <c r="D18" s="26"/>
      <c r="E18" s="26" t="s">
        <v>190</v>
      </c>
      <c r="F18" s="26" t="s">
        <v>190</v>
      </c>
      <c r="G18" s="27"/>
      <c r="K18" s="4"/>
      <c r="L18" s="4"/>
      <c r="M18" s="4"/>
      <c r="N18" s="4"/>
      <c r="O18" s="4"/>
    </row>
    <row r="19" spans="2:19" x14ac:dyDescent="0.25">
      <c r="B19" s="10" t="s">
        <v>203</v>
      </c>
      <c r="C19" s="26" t="s">
        <v>190</v>
      </c>
      <c r="D19" s="26" t="s">
        <v>190</v>
      </c>
      <c r="E19" s="26" t="s">
        <v>190</v>
      </c>
      <c r="F19" s="26" t="s">
        <v>190</v>
      </c>
      <c r="G19" s="27" t="s">
        <v>190</v>
      </c>
      <c r="K19" s="4"/>
      <c r="L19" s="4"/>
      <c r="M19" s="4"/>
      <c r="N19" s="4"/>
      <c r="O19" s="4"/>
    </row>
    <row r="20" spans="2:19" x14ac:dyDescent="0.25">
      <c r="B20" s="10" t="s">
        <v>204</v>
      </c>
      <c r="C20" s="26" t="s">
        <v>190</v>
      </c>
      <c r="D20" s="26" t="s">
        <v>190</v>
      </c>
      <c r="E20" s="26" t="s">
        <v>190</v>
      </c>
      <c r="F20" s="26" t="s">
        <v>190</v>
      </c>
      <c r="G20" s="27" t="s">
        <v>190</v>
      </c>
      <c r="K20" s="4"/>
      <c r="L20" s="4"/>
      <c r="M20" s="4"/>
      <c r="N20" s="4"/>
      <c r="O20" s="4"/>
    </row>
    <row r="21" spans="2:19" x14ac:dyDescent="0.25">
      <c r="B21" s="28"/>
      <c r="G21" s="29"/>
      <c r="K21" s="4"/>
      <c r="L21" s="4"/>
      <c r="M21" s="4"/>
      <c r="N21" s="4"/>
      <c r="O21" s="4"/>
    </row>
    <row r="22" spans="2:19" s="4" customFormat="1" x14ac:dyDescent="0.25">
      <c r="B22" s="30" t="s">
        <v>205</v>
      </c>
      <c r="G22" s="29"/>
      <c r="H22"/>
      <c r="I22"/>
      <c r="J22" s="2"/>
      <c r="R22"/>
    </row>
    <row r="23" spans="2:19" s="4" customFormat="1" x14ac:dyDescent="0.25">
      <c r="B23" s="10" t="s">
        <v>216</v>
      </c>
      <c r="C23" s="327" t="s">
        <v>217</v>
      </c>
      <c r="D23" s="328"/>
      <c r="E23" s="328"/>
      <c r="F23" s="328"/>
      <c r="G23" s="329"/>
      <c r="H23"/>
      <c r="I23"/>
      <c r="J23"/>
      <c r="K23" s="5"/>
      <c r="R23"/>
    </row>
    <row r="24" spans="2:19" s="4" customFormat="1" x14ac:dyDescent="0.25">
      <c r="B24" s="10" t="s">
        <v>220</v>
      </c>
      <c r="C24" s="327" t="s">
        <v>221</v>
      </c>
      <c r="D24" s="328"/>
      <c r="E24" s="328"/>
      <c r="F24" s="328"/>
      <c r="G24" s="329"/>
      <c r="H24"/>
      <c r="I24"/>
      <c r="J24"/>
      <c r="K24"/>
      <c r="R24"/>
    </row>
    <row r="25" spans="2:19" s="4" customFormat="1" x14ac:dyDescent="0.25">
      <c r="B25" s="10" t="s">
        <v>222</v>
      </c>
      <c r="C25" s="327" t="s">
        <v>223</v>
      </c>
      <c r="D25" s="328"/>
      <c r="E25" s="328"/>
      <c r="F25" s="328"/>
      <c r="G25" s="329"/>
      <c r="H25"/>
      <c r="I25"/>
      <c r="J25"/>
      <c r="K25" s="5"/>
      <c r="R25"/>
    </row>
    <row r="26" spans="2:19" x14ac:dyDescent="0.25">
      <c r="B26" s="28"/>
      <c r="G26" s="29"/>
      <c r="K26" s="4"/>
    </row>
    <row r="27" spans="2:19" s="4" customFormat="1" x14ac:dyDescent="0.25">
      <c r="B27" s="30" t="s">
        <v>206</v>
      </c>
      <c r="G27" s="29"/>
      <c r="H27"/>
      <c r="I27"/>
      <c r="J27" s="2"/>
    </row>
    <row r="28" spans="2:19" s="4" customFormat="1" x14ac:dyDescent="0.25">
      <c r="B28" s="10" t="s">
        <v>207</v>
      </c>
      <c r="C28" s="327" t="s">
        <v>208</v>
      </c>
      <c r="D28" s="328"/>
      <c r="E28" s="328"/>
      <c r="F28" s="328"/>
      <c r="G28" s="329"/>
      <c r="H28"/>
      <c r="I28"/>
      <c r="J28"/>
      <c r="K28" s="5"/>
    </row>
    <row r="29" spans="2:19" s="4" customFormat="1" x14ac:dyDescent="0.25">
      <c r="B29" s="10" t="s">
        <v>209</v>
      </c>
      <c r="C29" s="327" t="s">
        <v>208</v>
      </c>
      <c r="D29" s="328"/>
      <c r="E29" s="328"/>
      <c r="F29" s="328"/>
      <c r="G29" s="329"/>
      <c r="H29"/>
      <c r="I29"/>
      <c r="J29"/>
      <c r="K29" s="5"/>
      <c r="R29" s="2"/>
    </row>
    <row r="30" spans="2:19" s="4" customFormat="1" x14ac:dyDescent="0.25">
      <c r="B30" s="10" t="s">
        <v>210</v>
      </c>
      <c r="C30" s="327" t="s">
        <v>208</v>
      </c>
      <c r="D30" s="328"/>
      <c r="E30" s="328"/>
      <c r="F30" s="328"/>
      <c r="G30" s="329"/>
      <c r="H30"/>
      <c r="I30"/>
      <c r="J30"/>
      <c r="K30" s="5"/>
      <c r="R30"/>
      <c r="S30" s="5"/>
    </row>
    <row r="31" spans="2:19" s="4" customFormat="1" ht="15.75" thickBot="1" x14ac:dyDescent="0.3">
      <c r="B31" s="12" t="s">
        <v>211</v>
      </c>
      <c r="C31" s="330" t="s">
        <v>208</v>
      </c>
      <c r="D31" s="331"/>
      <c r="E31" s="331"/>
      <c r="F31" s="331"/>
      <c r="G31" s="332"/>
      <c r="H31"/>
      <c r="I31"/>
      <c r="J31"/>
      <c r="K31" s="5"/>
      <c r="R31"/>
    </row>
    <row r="32" spans="2:19" x14ac:dyDescent="0.25">
      <c r="R32" s="2"/>
      <c r="S32" s="4"/>
    </row>
    <row r="33" spans="2:19" ht="15.75" thickBot="1" x14ac:dyDescent="0.3">
      <c r="R33" s="2"/>
      <c r="S33" s="4"/>
    </row>
    <row r="34" spans="2:19" ht="19.5" thickBot="1" x14ac:dyDescent="0.35">
      <c r="B34" s="221" t="s">
        <v>212</v>
      </c>
      <c r="C34" s="224"/>
      <c r="D34" s="224"/>
      <c r="E34" s="224"/>
      <c r="F34" s="225"/>
      <c r="G34" s="226"/>
      <c r="R34" s="2"/>
      <c r="S34" s="4"/>
    </row>
    <row r="35" spans="2:19" x14ac:dyDescent="0.25">
      <c r="B35" s="22" t="s">
        <v>213</v>
      </c>
      <c r="C35" s="23" t="s">
        <v>184</v>
      </c>
      <c r="D35" s="23" t="s">
        <v>185</v>
      </c>
      <c r="E35" s="23" t="s">
        <v>186</v>
      </c>
      <c r="F35" s="23" t="s">
        <v>187</v>
      </c>
      <c r="G35" s="24" t="s">
        <v>188</v>
      </c>
      <c r="R35" s="2"/>
      <c r="S35" s="4"/>
    </row>
    <row r="36" spans="2:19" x14ac:dyDescent="0.25">
      <c r="B36" s="10" t="s">
        <v>189</v>
      </c>
      <c r="C36" s="26" t="s">
        <v>190</v>
      </c>
      <c r="D36" s="26"/>
      <c r="E36" s="26" t="s">
        <v>190</v>
      </c>
      <c r="F36" s="26"/>
      <c r="G36" s="27" t="s">
        <v>190</v>
      </c>
      <c r="R36" s="2"/>
      <c r="S36" s="4"/>
    </row>
    <row r="37" spans="2:19" x14ac:dyDescent="0.25">
      <c r="B37" s="10" t="s">
        <v>214</v>
      </c>
      <c r="C37" s="26" t="s">
        <v>190</v>
      </c>
      <c r="D37" s="26"/>
      <c r="E37" s="26" t="s">
        <v>190</v>
      </c>
      <c r="F37" s="26"/>
      <c r="G37" s="27" t="s">
        <v>190</v>
      </c>
      <c r="R37" s="2"/>
      <c r="S37" s="4"/>
    </row>
    <row r="38" spans="2:19" x14ac:dyDescent="0.25">
      <c r="B38" s="10" t="s">
        <v>192</v>
      </c>
      <c r="C38" s="26" t="s">
        <v>190</v>
      </c>
      <c r="D38" s="26"/>
      <c r="E38" s="26" t="s">
        <v>190</v>
      </c>
      <c r="F38" s="26"/>
      <c r="G38" s="27" t="s">
        <v>190</v>
      </c>
      <c r="R38" s="2"/>
      <c r="S38" s="4"/>
    </row>
    <row r="39" spans="2:19" x14ac:dyDescent="0.25">
      <c r="B39" s="10" t="s">
        <v>193</v>
      </c>
      <c r="C39" s="26" t="s">
        <v>190</v>
      </c>
      <c r="D39" s="26"/>
      <c r="E39" s="26" t="s">
        <v>190</v>
      </c>
      <c r="F39" s="26"/>
      <c r="G39" s="27" t="s">
        <v>190</v>
      </c>
      <c r="R39" s="2"/>
      <c r="S39" s="4"/>
    </row>
    <row r="40" spans="2:19" x14ac:dyDescent="0.25">
      <c r="B40" s="10" t="s">
        <v>194</v>
      </c>
      <c r="C40" s="26" t="s">
        <v>190</v>
      </c>
      <c r="D40" s="26"/>
      <c r="E40" s="26" t="s">
        <v>190</v>
      </c>
      <c r="F40" s="26"/>
      <c r="G40" s="27" t="s">
        <v>190</v>
      </c>
      <c r="R40" s="2"/>
      <c r="S40" s="4"/>
    </row>
    <row r="41" spans="2:19" x14ac:dyDescent="0.25">
      <c r="B41" s="10" t="s">
        <v>195</v>
      </c>
      <c r="C41" s="26" t="s">
        <v>190</v>
      </c>
      <c r="D41" s="26"/>
      <c r="E41" s="26"/>
      <c r="F41" s="26"/>
      <c r="G41" s="27"/>
      <c r="R41" s="2"/>
      <c r="S41" s="4"/>
    </row>
    <row r="42" spans="2:19" x14ac:dyDescent="0.25">
      <c r="B42" s="10" t="s">
        <v>196</v>
      </c>
      <c r="C42" s="26"/>
      <c r="D42" s="26"/>
      <c r="E42" s="26" t="s">
        <v>190</v>
      </c>
      <c r="F42" s="26"/>
      <c r="G42" s="27"/>
      <c r="R42" s="2"/>
      <c r="S42" s="4"/>
    </row>
    <row r="43" spans="2:19" x14ac:dyDescent="0.25">
      <c r="B43" s="10" t="s">
        <v>197</v>
      </c>
      <c r="C43" s="26"/>
      <c r="D43" s="26"/>
      <c r="E43" s="26" t="s">
        <v>190</v>
      </c>
      <c r="F43" s="26"/>
      <c r="G43" s="27"/>
      <c r="R43" s="2"/>
      <c r="S43" s="4"/>
    </row>
    <row r="44" spans="2:19" x14ac:dyDescent="0.25">
      <c r="B44" s="10" t="s">
        <v>198</v>
      </c>
      <c r="C44" s="26"/>
      <c r="D44" s="26"/>
      <c r="E44" s="26" t="s">
        <v>190</v>
      </c>
      <c r="F44" s="26"/>
      <c r="G44" s="27"/>
      <c r="R44" s="2"/>
      <c r="S44" s="4"/>
    </row>
    <row r="45" spans="2:19" x14ac:dyDescent="0.25">
      <c r="B45" s="10" t="s">
        <v>199</v>
      </c>
      <c r="C45" s="26" t="s">
        <v>190</v>
      </c>
      <c r="D45" s="26"/>
      <c r="E45" s="26" t="s">
        <v>190</v>
      </c>
      <c r="F45" s="26"/>
      <c r="G45" s="27" t="s">
        <v>190</v>
      </c>
      <c r="R45" s="2"/>
      <c r="S45" s="4"/>
    </row>
    <row r="46" spans="2:19" x14ac:dyDescent="0.25">
      <c r="B46" s="10" t="s">
        <v>200</v>
      </c>
      <c r="C46" s="26"/>
      <c r="D46" s="26"/>
      <c r="E46" s="26" t="s">
        <v>190</v>
      </c>
      <c r="F46" s="26"/>
      <c r="G46" s="27"/>
      <c r="R46" s="2"/>
      <c r="S46" s="4"/>
    </row>
    <row r="47" spans="2:19" x14ac:dyDescent="0.25">
      <c r="B47" s="10" t="s">
        <v>201</v>
      </c>
      <c r="C47" s="26"/>
      <c r="D47" s="26"/>
      <c r="E47" s="26"/>
      <c r="F47" s="26"/>
      <c r="G47" s="27" t="s">
        <v>190</v>
      </c>
      <c r="R47" s="2"/>
      <c r="S47" s="4"/>
    </row>
    <row r="48" spans="2:19" x14ac:dyDescent="0.25">
      <c r="B48" s="10" t="s">
        <v>202</v>
      </c>
      <c r="C48" s="26" t="s">
        <v>190</v>
      </c>
      <c r="D48" s="26"/>
      <c r="E48" s="26" t="s">
        <v>190</v>
      </c>
      <c r="F48" s="26"/>
      <c r="G48" s="27"/>
      <c r="R48" s="2"/>
      <c r="S48" s="4"/>
    </row>
    <row r="49" spans="2:19" x14ac:dyDescent="0.25">
      <c r="B49" s="10" t="s">
        <v>204</v>
      </c>
      <c r="C49" s="26" t="s">
        <v>190</v>
      </c>
      <c r="D49" s="26"/>
      <c r="E49" s="26"/>
      <c r="F49" s="26"/>
      <c r="G49" s="27" t="s">
        <v>190</v>
      </c>
      <c r="R49" s="2"/>
      <c r="S49" s="4"/>
    </row>
    <row r="50" spans="2:19" x14ac:dyDescent="0.25">
      <c r="B50" s="10" t="s">
        <v>215</v>
      </c>
      <c r="C50" s="26"/>
      <c r="D50" s="26"/>
      <c r="E50" s="26" t="s">
        <v>190</v>
      </c>
      <c r="F50" s="26"/>
      <c r="G50" s="27"/>
      <c r="R50" s="2"/>
      <c r="S50" s="4"/>
    </row>
    <row r="51" spans="2:19" x14ac:dyDescent="0.25">
      <c r="B51" s="28"/>
      <c r="G51" s="29"/>
      <c r="R51" s="2"/>
      <c r="S51" s="4"/>
    </row>
    <row r="52" spans="2:19" x14ac:dyDescent="0.25">
      <c r="B52" s="30" t="s">
        <v>205</v>
      </c>
      <c r="G52" s="29"/>
      <c r="R52" s="2"/>
      <c r="S52" s="4"/>
    </row>
    <row r="53" spans="2:19" s="4" customFormat="1" x14ac:dyDescent="0.25">
      <c r="B53" s="10" t="s">
        <v>216</v>
      </c>
      <c r="C53" s="327" t="s">
        <v>217</v>
      </c>
      <c r="D53" s="328"/>
      <c r="E53" s="328"/>
      <c r="F53" s="328"/>
      <c r="G53" s="329"/>
      <c r="H53"/>
      <c r="I53"/>
      <c r="J53"/>
      <c r="K53" s="5"/>
      <c r="R53"/>
    </row>
    <row r="54" spans="2:19" s="4" customFormat="1" x14ac:dyDescent="0.25">
      <c r="B54" s="10" t="s">
        <v>218</v>
      </c>
      <c r="C54" s="327" t="s">
        <v>219</v>
      </c>
      <c r="D54" s="328"/>
      <c r="E54" s="328"/>
      <c r="F54" s="328"/>
      <c r="G54" s="329"/>
      <c r="H54"/>
      <c r="I54"/>
      <c r="J54"/>
      <c r="K54" s="5"/>
      <c r="R54"/>
    </row>
    <row r="55" spans="2:19" s="4" customFormat="1" x14ac:dyDescent="0.25">
      <c r="B55" s="10" t="s">
        <v>220</v>
      </c>
      <c r="C55" s="327" t="s">
        <v>221</v>
      </c>
      <c r="D55" s="328"/>
      <c r="E55" s="328"/>
      <c r="F55" s="328"/>
      <c r="G55" s="329"/>
      <c r="H55"/>
      <c r="I55"/>
      <c r="J55"/>
      <c r="K55"/>
      <c r="R55"/>
    </row>
    <row r="56" spans="2:19" s="4" customFormat="1" x14ac:dyDescent="0.25">
      <c r="B56" s="10" t="s">
        <v>222</v>
      </c>
      <c r="C56" s="327" t="s">
        <v>223</v>
      </c>
      <c r="D56" s="328"/>
      <c r="E56" s="328"/>
      <c r="F56" s="328"/>
      <c r="G56" s="329"/>
      <c r="H56"/>
      <c r="I56"/>
      <c r="J56"/>
      <c r="K56" s="5"/>
      <c r="R56"/>
    </row>
    <row r="57" spans="2:19" x14ac:dyDescent="0.25">
      <c r="B57" s="28"/>
      <c r="D57"/>
      <c r="E57"/>
      <c r="F57"/>
      <c r="G57" s="31"/>
      <c r="R57" s="2"/>
      <c r="S57" s="4"/>
    </row>
    <row r="58" spans="2:19" x14ac:dyDescent="0.25">
      <c r="B58" s="30" t="s">
        <v>206</v>
      </c>
      <c r="G58" s="29"/>
      <c r="R58" s="2"/>
      <c r="S58" s="4"/>
    </row>
    <row r="59" spans="2:19" x14ac:dyDescent="0.25">
      <c r="B59" s="10" t="s">
        <v>207</v>
      </c>
      <c r="C59" s="327" t="s">
        <v>208</v>
      </c>
      <c r="D59" s="328"/>
      <c r="E59" s="328"/>
      <c r="F59" s="328"/>
      <c r="G59" s="329"/>
      <c r="R59" s="2"/>
      <c r="S59" s="4"/>
    </row>
    <row r="60" spans="2:19" x14ac:dyDescent="0.25">
      <c r="B60" s="10" t="s">
        <v>209</v>
      </c>
      <c r="C60" s="327" t="s">
        <v>208</v>
      </c>
      <c r="D60" s="328"/>
      <c r="E60" s="328"/>
      <c r="F60" s="328"/>
      <c r="G60" s="329"/>
      <c r="R60" s="2"/>
      <c r="S60" s="4"/>
    </row>
    <row r="61" spans="2:19" x14ac:dyDescent="0.25">
      <c r="B61" s="10" t="s">
        <v>210</v>
      </c>
      <c r="C61" s="327" t="s">
        <v>208</v>
      </c>
      <c r="D61" s="328"/>
      <c r="E61" s="328"/>
      <c r="F61" s="328"/>
      <c r="G61" s="329"/>
      <c r="R61" s="2"/>
      <c r="S61" s="4"/>
    </row>
    <row r="62" spans="2:19" ht="15.75" thickBot="1" x14ac:dyDescent="0.3">
      <c r="B62" s="12" t="s">
        <v>211</v>
      </c>
      <c r="C62" s="330" t="s">
        <v>208</v>
      </c>
      <c r="D62" s="331"/>
      <c r="E62" s="331"/>
      <c r="F62" s="331"/>
      <c r="G62" s="332"/>
      <c r="R62" s="2"/>
      <c r="S62" s="4"/>
    </row>
    <row r="63" spans="2:19" x14ac:dyDescent="0.25">
      <c r="R63" s="2"/>
      <c r="S63" s="4"/>
    </row>
    <row r="64" spans="2:19" ht="15.75" thickBot="1" x14ac:dyDescent="0.3">
      <c r="R64" s="2"/>
      <c r="S64" s="4"/>
    </row>
    <row r="65" spans="2:19" ht="19.5" thickBot="1" x14ac:dyDescent="0.35">
      <c r="B65" s="221" t="s">
        <v>224</v>
      </c>
      <c r="C65" s="222"/>
      <c r="D65" s="222"/>
      <c r="E65" s="222"/>
      <c r="F65" s="222"/>
      <c r="G65" s="223"/>
      <c r="N65" s="4"/>
      <c r="O65" s="4"/>
      <c r="S65" s="5"/>
    </row>
    <row r="66" spans="2:19" s="2" customFormat="1" x14ac:dyDescent="0.25">
      <c r="B66" s="22" t="s">
        <v>225</v>
      </c>
      <c r="C66" s="23" t="s">
        <v>184</v>
      </c>
      <c r="D66" s="23" t="s">
        <v>185</v>
      </c>
      <c r="E66" s="23" t="s">
        <v>186</v>
      </c>
      <c r="F66" s="23" t="s">
        <v>187</v>
      </c>
      <c r="G66" s="24" t="s">
        <v>188</v>
      </c>
      <c r="N66" s="25"/>
      <c r="O66" s="25"/>
      <c r="R66"/>
      <c r="S66" s="5"/>
    </row>
    <row r="67" spans="2:19" x14ac:dyDescent="0.25">
      <c r="B67" s="10" t="s">
        <v>202</v>
      </c>
      <c r="C67" s="26" t="s">
        <v>190</v>
      </c>
      <c r="D67" s="26"/>
      <c r="E67" s="26" t="s">
        <v>190</v>
      </c>
      <c r="F67" s="26" t="s">
        <v>190</v>
      </c>
      <c r="G67" s="27"/>
      <c r="N67" s="4"/>
      <c r="O67" s="4"/>
      <c r="S67" s="5"/>
    </row>
    <row r="68" spans="2:19" x14ac:dyDescent="0.25">
      <c r="B68" s="10" t="s">
        <v>192</v>
      </c>
      <c r="C68" s="26" t="s">
        <v>190</v>
      </c>
      <c r="D68" s="26"/>
      <c r="E68" s="26" t="s">
        <v>190</v>
      </c>
      <c r="F68" s="26" t="s">
        <v>190</v>
      </c>
      <c r="G68" s="27"/>
      <c r="R68" s="2"/>
      <c r="S68" s="4"/>
    </row>
    <row r="69" spans="2:19" x14ac:dyDescent="0.25">
      <c r="B69" s="10" t="s">
        <v>226</v>
      </c>
      <c r="C69" s="26" t="s">
        <v>190</v>
      </c>
      <c r="D69" s="26"/>
      <c r="E69" s="26" t="s">
        <v>190</v>
      </c>
      <c r="F69" s="26" t="s">
        <v>190</v>
      </c>
      <c r="G69" s="27"/>
      <c r="N69" s="4"/>
      <c r="O69" s="4"/>
    </row>
    <row r="70" spans="2:19" x14ac:dyDescent="0.25">
      <c r="B70" s="10" t="s">
        <v>196</v>
      </c>
      <c r="C70" s="26"/>
      <c r="D70" s="26"/>
      <c r="E70" s="26" t="s">
        <v>190</v>
      </c>
      <c r="F70" s="26"/>
      <c r="G70" s="27"/>
      <c r="R70" s="2"/>
      <c r="S70" s="4"/>
    </row>
    <row r="71" spans="2:19" x14ac:dyDescent="0.25">
      <c r="B71" s="10" t="s">
        <v>199</v>
      </c>
      <c r="C71" s="26" t="s">
        <v>190</v>
      </c>
      <c r="D71" s="26"/>
      <c r="E71" s="26" t="s">
        <v>190</v>
      </c>
      <c r="F71" s="26" t="s">
        <v>190</v>
      </c>
      <c r="G71" s="27"/>
      <c r="R71" s="2"/>
      <c r="S71" s="4"/>
    </row>
    <row r="72" spans="2:19" x14ac:dyDescent="0.25">
      <c r="B72" s="10" t="s">
        <v>227</v>
      </c>
      <c r="C72" s="26" t="s">
        <v>190</v>
      </c>
      <c r="D72" s="26"/>
      <c r="E72" s="26" t="s">
        <v>190</v>
      </c>
      <c r="F72" s="26" t="s">
        <v>190</v>
      </c>
      <c r="G72" s="27"/>
      <c r="K72" s="4"/>
      <c r="L72" s="4"/>
      <c r="M72" s="4"/>
      <c r="N72" s="4"/>
      <c r="O72" s="4"/>
    </row>
    <row r="73" spans="2:19" x14ac:dyDescent="0.25">
      <c r="B73" s="10" t="s">
        <v>204</v>
      </c>
      <c r="C73" s="26" t="s">
        <v>190</v>
      </c>
      <c r="D73" s="26"/>
      <c r="E73" s="26" t="s">
        <v>190</v>
      </c>
      <c r="F73" s="26" t="s">
        <v>190</v>
      </c>
      <c r="G73" s="27"/>
      <c r="N73" s="4"/>
      <c r="O73" s="4"/>
    </row>
    <row r="74" spans="2:19" x14ac:dyDescent="0.25">
      <c r="B74" s="10" t="s">
        <v>228</v>
      </c>
      <c r="C74" s="26" t="s">
        <v>190</v>
      </c>
      <c r="D74" s="26" t="s">
        <v>190</v>
      </c>
      <c r="E74" s="26" t="s">
        <v>190</v>
      </c>
      <c r="F74" s="26" t="s">
        <v>190</v>
      </c>
      <c r="G74" s="27" t="s">
        <v>190</v>
      </c>
      <c r="K74" s="4"/>
      <c r="L74" s="4"/>
      <c r="M74" s="4"/>
      <c r="N74" s="4"/>
      <c r="O74" s="4"/>
    </row>
    <row r="75" spans="2:19" x14ac:dyDescent="0.25">
      <c r="B75" s="28"/>
      <c r="G75" s="29"/>
      <c r="R75" s="2"/>
      <c r="S75" s="4"/>
    </row>
    <row r="76" spans="2:19" x14ac:dyDescent="0.25">
      <c r="B76" s="30" t="s">
        <v>205</v>
      </c>
      <c r="G76" s="29"/>
      <c r="R76" s="2"/>
      <c r="S76" s="4"/>
    </row>
    <row r="77" spans="2:19" s="4" customFormat="1" x14ac:dyDescent="0.25">
      <c r="B77" s="10" t="s">
        <v>216</v>
      </c>
      <c r="C77" s="327" t="s">
        <v>217</v>
      </c>
      <c r="D77" s="328"/>
      <c r="E77" s="328"/>
      <c r="F77" s="328"/>
      <c r="G77" s="329"/>
      <c r="H77"/>
      <c r="I77"/>
      <c r="J77"/>
      <c r="K77" s="5"/>
      <c r="R77"/>
    </row>
    <row r="78" spans="2:19" s="4" customFormat="1" x14ac:dyDescent="0.25">
      <c r="B78" s="10" t="s">
        <v>218</v>
      </c>
      <c r="C78" s="327" t="s">
        <v>219</v>
      </c>
      <c r="D78" s="328"/>
      <c r="E78" s="328"/>
      <c r="F78" s="328"/>
      <c r="G78" s="329"/>
      <c r="H78"/>
      <c r="I78"/>
      <c r="J78"/>
      <c r="K78" s="5"/>
      <c r="R78"/>
    </row>
    <row r="79" spans="2:19" s="4" customFormat="1" x14ac:dyDescent="0.25">
      <c r="B79" s="10" t="s">
        <v>220</v>
      </c>
      <c r="C79" s="327" t="s">
        <v>221</v>
      </c>
      <c r="D79" s="328"/>
      <c r="E79" s="328"/>
      <c r="F79" s="328"/>
      <c r="G79" s="329"/>
      <c r="H79"/>
      <c r="I79"/>
      <c r="J79"/>
      <c r="K79"/>
      <c r="R79"/>
    </row>
    <row r="80" spans="2:19" s="4" customFormat="1" x14ac:dyDescent="0.25">
      <c r="B80" s="10" t="s">
        <v>222</v>
      </c>
      <c r="C80" s="327" t="s">
        <v>223</v>
      </c>
      <c r="D80" s="328"/>
      <c r="E80" s="328"/>
      <c r="F80" s="328"/>
      <c r="G80" s="329"/>
      <c r="H80"/>
      <c r="I80"/>
      <c r="J80"/>
      <c r="K80" s="5"/>
      <c r="R80"/>
    </row>
    <row r="81" spans="2:19" x14ac:dyDescent="0.25">
      <c r="B81" s="28"/>
      <c r="G81" s="29"/>
      <c r="K81" s="4"/>
      <c r="L81" s="4"/>
      <c r="M81" s="4"/>
      <c r="N81" s="4"/>
      <c r="O81" s="4"/>
    </row>
    <row r="82" spans="2:19" x14ac:dyDescent="0.25">
      <c r="B82" s="30" t="s">
        <v>206</v>
      </c>
      <c r="G82" s="29"/>
      <c r="R82" s="2"/>
      <c r="S82" s="4"/>
    </row>
    <row r="83" spans="2:19" x14ac:dyDescent="0.25">
      <c r="B83" s="10" t="s">
        <v>207</v>
      </c>
      <c r="C83" s="327" t="s">
        <v>208</v>
      </c>
      <c r="D83" s="328"/>
      <c r="E83" s="328"/>
      <c r="F83" s="328"/>
      <c r="G83" s="329"/>
      <c r="R83" s="2"/>
      <c r="S83" s="4"/>
    </row>
    <row r="84" spans="2:19" x14ac:dyDescent="0.25">
      <c r="B84" s="10" t="s">
        <v>209</v>
      </c>
      <c r="C84" s="327" t="s">
        <v>208</v>
      </c>
      <c r="D84" s="328"/>
      <c r="E84" s="328"/>
      <c r="F84" s="328"/>
      <c r="G84" s="329"/>
      <c r="R84" s="2"/>
      <c r="S84" s="4"/>
    </row>
    <row r="85" spans="2:19" x14ac:dyDescent="0.25">
      <c r="B85" s="10" t="s">
        <v>210</v>
      </c>
      <c r="C85" s="327" t="s">
        <v>208</v>
      </c>
      <c r="D85" s="328"/>
      <c r="E85" s="328"/>
      <c r="F85" s="328"/>
      <c r="G85" s="329"/>
      <c r="R85" s="2"/>
      <c r="S85" s="4"/>
    </row>
    <row r="86" spans="2:19" ht="15.75" thickBot="1" x14ac:dyDescent="0.3">
      <c r="B86" s="12" t="s">
        <v>211</v>
      </c>
      <c r="C86" s="330" t="s">
        <v>208</v>
      </c>
      <c r="D86" s="331"/>
      <c r="E86" s="331"/>
      <c r="F86" s="331"/>
      <c r="G86" s="332"/>
      <c r="R86" s="2"/>
      <c r="S86" s="4"/>
    </row>
    <row r="87" spans="2:19" x14ac:dyDescent="0.25">
      <c r="K87" s="4"/>
      <c r="L87" s="4"/>
      <c r="M87" s="4"/>
      <c r="N87" s="4"/>
      <c r="O87" s="4"/>
    </row>
    <row r="88" spans="2:19" ht="15.75" thickBot="1" x14ac:dyDescent="0.3">
      <c r="K88" s="4"/>
      <c r="L88" s="4"/>
      <c r="M88" s="4"/>
      <c r="N88" s="4"/>
      <c r="O88" s="4"/>
    </row>
    <row r="89" spans="2:19" ht="19.5" thickBot="1" x14ac:dyDescent="0.35">
      <c r="B89" s="221" t="s">
        <v>229</v>
      </c>
      <c r="C89" s="222"/>
      <c r="D89" s="222"/>
      <c r="E89" s="222"/>
      <c r="F89" s="222"/>
      <c r="G89" s="223"/>
      <c r="K89" s="4"/>
      <c r="L89" s="4"/>
      <c r="M89" s="4"/>
      <c r="N89" s="4"/>
      <c r="O89" s="4"/>
    </row>
    <row r="90" spans="2:19" x14ac:dyDescent="0.25">
      <c r="B90" s="22" t="s">
        <v>230</v>
      </c>
      <c r="C90" s="333"/>
      <c r="D90" s="334"/>
      <c r="E90" s="334"/>
      <c r="F90" s="334"/>
      <c r="G90" s="335"/>
      <c r="K90" s="4"/>
      <c r="L90" s="4"/>
      <c r="M90" s="4"/>
      <c r="N90" s="4"/>
      <c r="O90" s="4"/>
    </row>
    <row r="91" spans="2:19" x14ac:dyDescent="0.25">
      <c r="B91" s="10" t="s">
        <v>231</v>
      </c>
      <c r="C91" s="327" t="s">
        <v>232</v>
      </c>
      <c r="D91" s="328"/>
      <c r="E91" s="328"/>
      <c r="F91" s="328"/>
      <c r="G91" s="329"/>
      <c r="K91" s="4"/>
      <c r="L91" s="4"/>
      <c r="M91" s="4"/>
      <c r="N91" s="4"/>
      <c r="O91" s="4"/>
    </row>
    <row r="92" spans="2:19" x14ac:dyDescent="0.25">
      <c r="B92" s="10" t="s">
        <v>226</v>
      </c>
      <c r="C92" s="327" t="s">
        <v>232</v>
      </c>
      <c r="D92" s="328"/>
      <c r="E92" s="328"/>
      <c r="F92" s="328"/>
      <c r="G92" s="329"/>
      <c r="K92" s="4"/>
      <c r="L92" s="4"/>
      <c r="M92" s="4"/>
      <c r="N92" s="4"/>
      <c r="O92" s="4"/>
    </row>
    <row r="93" spans="2:19" x14ac:dyDescent="0.25">
      <c r="B93" s="10" t="s">
        <v>233</v>
      </c>
      <c r="C93" s="327" t="s">
        <v>232</v>
      </c>
      <c r="D93" s="328"/>
      <c r="E93" s="328"/>
      <c r="F93" s="328"/>
      <c r="G93" s="329"/>
      <c r="K93" s="4"/>
      <c r="L93" s="4"/>
      <c r="M93" s="4"/>
      <c r="N93" s="4"/>
      <c r="O93" s="4"/>
    </row>
    <row r="94" spans="2:19" ht="15.75" thickBot="1" x14ac:dyDescent="0.3">
      <c r="B94" s="12" t="s">
        <v>204</v>
      </c>
      <c r="C94" s="330" t="s">
        <v>232</v>
      </c>
      <c r="D94" s="331"/>
      <c r="E94" s="331"/>
      <c r="F94" s="331"/>
      <c r="G94" s="332"/>
      <c r="K94" s="4"/>
      <c r="L94" s="4"/>
      <c r="M94" s="4"/>
      <c r="N94" s="4"/>
      <c r="O94" s="4"/>
    </row>
    <row r="95" spans="2:19" x14ac:dyDescent="0.25">
      <c r="K95" s="4"/>
      <c r="L95" s="4"/>
      <c r="M95" s="4"/>
      <c r="N95" s="4"/>
      <c r="O95" s="4"/>
    </row>
    <row r="96" spans="2:19" ht="15.75" thickBot="1" x14ac:dyDescent="0.3">
      <c r="K96" s="4"/>
      <c r="L96" s="4"/>
      <c r="M96" s="4"/>
      <c r="N96" s="4"/>
      <c r="O96" s="4"/>
    </row>
    <row r="97" spans="2:19" ht="19.5" thickBot="1" x14ac:dyDescent="0.35">
      <c r="B97" s="221" t="s">
        <v>234</v>
      </c>
      <c r="C97" s="222"/>
      <c r="D97" s="222"/>
      <c r="E97" s="222"/>
      <c r="F97" s="222"/>
      <c r="G97" s="223"/>
      <c r="J97" s="2"/>
      <c r="K97" s="25"/>
      <c r="L97" s="25"/>
      <c r="M97" s="25"/>
      <c r="N97" s="25"/>
      <c r="O97" s="25"/>
    </row>
    <row r="98" spans="2:19" x14ac:dyDescent="0.25">
      <c r="B98" s="22" t="s">
        <v>39</v>
      </c>
      <c r="C98" s="23" t="s">
        <v>184</v>
      </c>
      <c r="D98" s="23" t="s">
        <v>185</v>
      </c>
      <c r="E98" s="23" t="s">
        <v>186</v>
      </c>
      <c r="F98" s="23" t="s">
        <v>187</v>
      </c>
      <c r="G98" s="24" t="s">
        <v>188</v>
      </c>
      <c r="J98" s="2"/>
      <c r="K98" s="25"/>
      <c r="L98" s="25"/>
      <c r="M98" s="25"/>
      <c r="N98" s="25"/>
      <c r="O98" s="25"/>
    </row>
    <row r="99" spans="2:19" x14ac:dyDescent="0.25">
      <c r="B99" s="10" t="s">
        <v>228</v>
      </c>
      <c r="C99" s="26" t="s">
        <v>190</v>
      </c>
      <c r="D99" s="26" t="s">
        <v>190</v>
      </c>
      <c r="E99" s="26" t="s">
        <v>190</v>
      </c>
      <c r="F99" s="26" t="s">
        <v>190</v>
      </c>
      <c r="G99" s="27" t="s">
        <v>190</v>
      </c>
      <c r="K99" s="4"/>
      <c r="L99" s="4"/>
      <c r="M99" s="4"/>
      <c r="N99" s="4"/>
      <c r="O99" s="4"/>
    </row>
    <row r="100" spans="2:19" x14ac:dyDescent="0.25">
      <c r="B100" s="10" t="s">
        <v>235</v>
      </c>
      <c r="C100" s="26" t="s">
        <v>190</v>
      </c>
      <c r="D100" s="26" t="s">
        <v>190</v>
      </c>
      <c r="E100" s="26" t="s">
        <v>190</v>
      </c>
      <c r="F100" s="26" t="s">
        <v>190</v>
      </c>
      <c r="G100" s="27" t="s">
        <v>190</v>
      </c>
      <c r="K100" s="4"/>
      <c r="L100" s="4"/>
      <c r="M100" s="4"/>
      <c r="N100" s="4"/>
      <c r="O100" s="4"/>
    </row>
    <row r="101" spans="2:19" x14ac:dyDescent="0.25">
      <c r="B101" s="10" t="s">
        <v>236</v>
      </c>
      <c r="C101" s="26" t="s">
        <v>190</v>
      </c>
      <c r="D101" s="26" t="s">
        <v>190</v>
      </c>
      <c r="E101" s="26" t="s">
        <v>190</v>
      </c>
      <c r="F101" s="26" t="s">
        <v>190</v>
      </c>
      <c r="G101" s="27" t="s">
        <v>190</v>
      </c>
      <c r="K101" s="4"/>
      <c r="L101" s="4"/>
      <c r="M101" s="4"/>
      <c r="N101" s="4"/>
      <c r="O101" s="4"/>
    </row>
    <row r="102" spans="2:19" x14ac:dyDescent="0.25">
      <c r="B102" s="10" t="s">
        <v>196</v>
      </c>
      <c r="C102" s="26" t="s">
        <v>190</v>
      </c>
      <c r="D102" s="26"/>
      <c r="E102" s="26" t="s">
        <v>190</v>
      </c>
      <c r="F102" s="26"/>
      <c r="G102" s="27"/>
      <c r="R102" s="2"/>
      <c r="S102" s="4"/>
    </row>
    <row r="103" spans="2:19" x14ac:dyDescent="0.25">
      <c r="B103" s="10" t="s">
        <v>199</v>
      </c>
      <c r="C103" s="26" t="s">
        <v>190</v>
      </c>
      <c r="D103" s="26"/>
      <c r="E103" s="26" t="s">
        <v>190</v>
      </c>
      <c r="F103" s="26"/>
      <c r="G103" s="27"/>
      <c r="R103" s="2"/>
      <c r="S103" s="4"/>
    </row>
    <row r="104" spans="2:19" x14ac:dyDescent="0.25">
      <c r="B104" s="10" t="s">
        <v>227</v>
      </c>
      <c r="C104" s="26" t="s">
        <v>190</v>
      </c>
      <c r="D104" s="26"/>
      <c r="E104" s="26" t="s">
        <v>190</v>
      </c>
      <c r="F104" s="26"/>
      <c r="G104" s="27"/>
      <c r="K104" s="4"/>
      <c r="L104" s="4"/>
      <c r="M104" s="4"/>
      <c r="N104" s="4"/>
      <c r="O104" s="4"/>
    </row>
    <row r="105" spans="2:19" x14ac:dyDescent="0.25">
      <c r="B105" s="10" t="s">
        <v>204</v>
      </c>
      <c r="C105" s="26" t="s">
        <v>190</v>
      </c>
      <c r="D105" s="26" t="s">
        <v>190</v>
      </c>
      <c r="E105" s="26" t="s">
        <v>190</v>
      </c>
      <c r="F105" s="26" t="s">
        <v>190</v>
      </c>
      <c r="G105" s="27" t="s">
        <v>190</v>
      </c>
      <c r="K105" s="4"/>
      <c r="L105" s="4"/>
      <c r="M105" s="4"/>
      <c r="N105" s="4"/>
      <c r="O105" s="4"/>
    </row>
    <row r="106" spans="2:19" x14ac:dyDescent="0.25">
      <c r="B106" s="10" t="s">
        <v>237</v>
      </c>
      <c r="C106" s="26" t="s">
        <v>190</v>
      </c>
      <c r="D106" s="26" t="s">
        <v>190</v>
      </c>
      <c r="E106" s="26" t="s">
        <v>190</v>
      </c>
      <c r="F106" s="26" t="s">
        <v>190</v>
      </c>
      <c r="G106" s="27" t="s">
        <v>190</v>
      </c>
    </row>
    <row r="107" spans="2:19" ht="15.75" thickBot="1" x14ac:dyDescent="0.3">
      <c r="B107" s="12" t="s">
        <v>238</v>
      </c>
      <c r="C107" s="32" t="s">
        <v>190</v>
      </c>
      <c r="D107" s="32" t="s">
        <v>190</v>
      </c>
      <c r="E107" s="32" t="s">
        <v>190</v>
      </c>
      <c r="F107" s="32" t="s">
        <v>190</v>
      </c>
      <c r="G107" s="33" t="s">
        <v>190</v>
      </c>
    </row>
    <row r="109" spans="2:19" ht="15.75" thickBot="1" x14ac:dyDescent="0.3"/>
    <row r="110" spans="2:19" ht="19.5" thickBot="1" x14ac:dyDescent="0.35">
      <c r="B110" s="34" t="s">
        <v>239</v>
      </c>
      <c r="C110" s="227"/>
      <c r="D110" s="227"/>
      <c r="E110" s="227"/>
      <c r="F110" s="227"/>
      <c r="G110" s="228"/>
    </row>
    <row r="111" spans="2:19" x14ac:dyDescent="0.25">
      <c r="B111" s="22" t="s">
        <v>21</v>
      </c>
      <c r="C111" s="23" t="s">
        <v>184</v>
      </c>
      <c r="D111" s="23" t="s">
        <v>185</v>
      </c>
      <c r="E111" s="23" t="s">
        <v>186</v>
      </c>
      <c r="F111" s="23" t="s">
        <v>187</v>
      </c>
      <c r="G111" s="24" t="s">
        <v>188</v>
      </c>
    </row>
    <row r="112" spans="2:19" x14ac:dyDescent="0.25">
      <c r="B112" s="10" t="s">
        <v>228</v>
      </c>
      <c r="C112" s="26" t="s">
        <v>190</v>
      </c>
      <c r="D112" s="26" t="s">
        <v>190</v>
      </c>
      <c r="E112" s="26"/>
      <c r="F112" s="26" t="s">
        <v>190</v>
      </c>
      <c r="G112" s="27"/>
    </row>
    <row r="113" spans="2:19" x14ac:dyDescent="0.25">
      <c r="B113" s="10" t="s">
        <v>235</v>
      </c>
      <c r="C113" s="26" t="s">
        <v>190</v>
      </c>
      <c r="D113" s="26" t="s">
        <v>190</v>
      </c>
      <c r="E113" s="26"/>
      <c r="F113" s="26" t="s">
        <v>190</v>
      </c>
      <c r="G113" s="27"/>
    </row>
    <row r="114" spans="2:19" x14ac:dyDescent="0.25">
      <c r="B114" s="10" t="s">
        <v>240</v>
      </c>
      <c r="C114" s="26" t="s">
        <v>190</v>
      </c>
      <c r="D114" s="26" t="s">
        <v>190</v>
      </c>
      <c r="E114" s="26"/>
      <c r="F114" s="26" t="s">
        <v>190</v>
      </c>
      <c r="G114" s="27"/>
    </row>
    <row r="115" spans="2:19" x14ac:dyDescent="0.25">
      <c r="B115" s="10" t="s">
        <v>241</v>
      </c>
      <c r="C115" s="26" t="s">
        <v>190</v>
      </c>
      <c r="D115" s="26" t="s">
        <v>190</v>
      </c>
      <c r="E115" s="26"/>
      <c r="F115" s="26" t="s">
        <v>190</v>
      </c>
      <c r="G115" s="27"/>
    </row>
    <row r="116" spans="2:19" x14ac:dyDescent="0.25">
      <c r="B116" s="10" t="s">
        <v>196</v>
      </c>
      <c r="C116" s="26" t="s">
        <v>190</v>
      </c>
      <c r="D116" s="26"/>
      <c r="E116" s="26" t="s">
        <v>190</v>
      </c>
      <c r="F116" s="26"/>
      <c r="G116" s="27"/>
      <c r="R116" s="2"/>
      <c r="S116" s="4"/>
    </row>
    <row r="117" spans="2:19" x14ac:dyDescent="0.25">
      <c r="B117" s="10" t="s">
        <v>199</v>
      </c>
      <c r="C117" s="26" t="s">
        <v>190</v>
      </c>
      <c r="D117" s="26"/>
      <c r="E117" s="26" t="s">
        <v>190</v>
      </c>
      <c r="F117" s="26"/>
      <c r="G117" s="27"/>
      <c r="R117" s="2"/>
      <c r="S117" s="4"/>
    </row>
    <row r="118" spans="2:19" x14ac:dyDescent="0.25">
      <c r="B118" s="10" t="s">
        <v>227</v>
      </c>
      <c r="C118" s="26" t="s">
        <v>190</v>
      </c>
      <c r="D118" s="26"/>
      <c r="E118" s="26" t="s">
        <v>190</v>
      </c>
      <c r="F118" s="26"/>
      <c r="G118" s="27"/>
      <c r="K118" s="4"/>
      <c r="L118" s="4"/>
      <c r="M118" s="4"/>
      <c r="N118" s="4"/>
      <c r="O118" s="4"/>
    </row>
    <row r="119" spans="2:19" ht="15.75" thickBot="1" x14ac:dyDescent="0.3">
      <c r="B119" s="12" t="s">
        <v>204</v>
      </c>
      <c r="C119" s="32" t="s">
        <v>190</v>
      </c>
      <c r="D119" s="32" t="s">
        <v>190</v>
      </c>
      <c r="E119" s="32"/>
      <c r="F119" s="32" t="s">
        <v>190</v>
      </c>
      <c r="G119" s="33"/>
      <c r="K119" s="4"/>
      <c r="L119" s="4"/>
      <c r="M119" s="4"/>
      <c r="N119" s="4"/>
      <c r="O119" s="4"/>
    </row>
    <row r="121" spans="2:19" ht="15.75" thickBot="1" x14ac:dyDescent="0.3"/>
    <row r="122" spans="2:19" ht="19.5" thickBot="1" x14ac:dyDescent="0.35">
      <c r="B122" s="221" t="s">
        <v>242</v>
      </c>
      <c r="C122" s="222"/>
      <c r="D122" s="222"/>
      <c r="E122" s="222"/>
      <c r="F122" s="222"/>
      <c r="G122" s="223"/>
    </row>
    <row r="123" spans="2:19" x14ac:dyDescent="0.25">
      <c r="B123" s="22" t="s">
        <v>243</v>
      </c>
      <c r="C123" s="23" t="s">
        <v>184</v>
      </c>
      <c r="D123" s="23" t="s">
        <v>185</v>
      </c>
      <c r="E123" s="23" t="s">
        <v>186</v>
      </c>
      <c r="F123" s="23" t="s">
        <v>187</v>
      </c>
      <c r="G123" s="24" t="s">
        <v>188</v>
      </c>
    </row>
    <row r="124" spans="2:19" x14ac:dyDescent="0.25">
      <c r="B124" s="10" t="s">
        <v>189</v>
      </c>
      <c r="C124" s="26" t="s">
        <v>190</v>
      </c>
      <c r="D124" s="26"/>
      <c r="E124" s="35"/>
      <c r="F124" s="26" t="s">
        <v>190</v>
      </c>
      <c r="G124" s="9"/>
    </row>
    <row r="125" spans="2:19" x14ac:dyDescent="0.25">
      <c r="B125" s="10" t="s">
        <v>244</v>
      </c>
      <c r="C125" s="26" t="s">
        <v>190</v>
      </c>
      <c r="D125" s="26"/>
      <c r="E125" s="26"/>
      <c r="F125" s="26" t="s">
        <v>190</v>
      </c>
      <c r="G125" s="11"/>
    </row>
    <row r="126" spans="2:19" x14ac:dyDescent="0.25">
      <c r="B126" s="10" t="s">
        <v>245</v>
      </c>
      <c r="C126" s="26" t="s">
        <v>190</v>
      </c>
      <c r="D126" s="26"/>
      <c r="E126" s="26"/>
      <c r="F126" s="26" t="s">
        <v>190</v>
      </c>
      <c r="G126" s="11"/>
    </row>
    <row r="127" spans="2:19" x14ac:dyDescent="0.25">
      <c r="B127" s="10" t="s">
        <v>193</v>
      </c>
      <c r="C127" s="26" t="s">
        <v>190</v>
      </c>
      <c r="D127" s="26"/>
      <c r="E127" s="26"/>
      <c r="F127" s="26" t="s">
        <v>190</v>
      </c>
      <c r="G127" s="11"/>
    </row>
    <row r="128" spans="2:19" x14ac:dyDescent="0.25">
      <c r="B128" s="10" t="s">
        <v>194</v>
      </c>
      <c r="C128" s="26" t="s">
        <v>190</v>
      </c>
      <c r="D128" s="26"/>
      <c r="E128" s="26"/>
      <c r="F128" s="26" t="s">
        <v>190</v>
      </c>
      <c r="G128" s="11"/>
    </row>
    <row r="129" spans="2:22" x14ac:dyDescent="0.25">
      <c r="B129" s="10" t="s">
        <v>195</v>
      </c>
      <c r="C129" s="26" t="s">
        <v>190</v>
      </c>
      <c r="D129" s="26"/>
      <c r="E129" s="26"/>
      <c r="F129" s="26" t="s">
        <v>190</v>
      </c>
      <c r="G129" s="11"/>
    </row>
    <row r="130" spans="2:22" x14ac:dyDescent="0.25">
      <c r="B130" s="10" t="s">
        <v>196</v>
      </c>
      <c r="C130" s="26" t="s">
        <v>190</v>
      </c>
      <c r="D130" s="26"/>
      <c r="E130" s="26"/>
      <c r="F130" s="26" t="s">
        <v>190</v>
      </c>
      <c r="G130" s="11"/>
    </row>
    <row r="131" spans="2:22" x14ac:dyDescent="0.25">
      <c r="B131" s="10" t="s">
        <v>198</v>
      </c>
      <c r="C131" s="26" t="s">
        <v>190</v>
      </c>
      <c r="D131" s="26"/>
      <c r="E131" s="26"/>
      <c r="F131" s="26" t="s">
        <v>190</v>
      </c>
      <c r="G131" s="11"/>
    </row>
    <row r="132" spans="2:22" x14ac:dyDescent="0.25">
      <c r="B132" s="10" t="s">
        <v>199</v>
      </c>
      <c r="C132" s="26" t="s">
        <v>190</v>
      </c>
      <c r="D132" s="26"/>
      <c r="E132" s="26"/>
      <c r="F132" s="26" t="s">
        <v>190</v>
      </c>
      <c r="G132" s="27"/>
      <c r="R132" s="2"/>
      <c r="S132" s="4"/>
    </row>
    <row r="133" spans="2:22" x14ac:dyDescent="0.25">
      <c r="B133" s="10" t="s">
        <v>197</v>
      </c>
      <c r="C133" s="26" t="s">
        <v>190</v>
      </c>
      <c r="D133" s="26"/>
      <c r="E133" s="26"/>
      <c r="F133" s="26" t="s">
        <v>190</v>
      </c>
      <c r="G133" s="11"/>
    </row>
    <row r="134" spans="2:22" x14ac:dyDescent="0.25">
      <c r="B134" s="10" t="s">
        <v>246</v>
      </c>
      <c r="C134" s="26" t="s">
        <v>190</v>
      </c>
      <c r="D134" s="26"/>
      <c r="E134" s="26"/>
      <c r="F134" s="26" t="s">
        <v>190</v>
      </c>
      <c r="G134" s="11"/>
    </row>
    <row r="135" spans="2:22" x14ac:dyDescent="0.25">
      <c r="B135" s="10" t="s">
        <v>203</v>
      </c>
      <c r="C135" s="26" t="s">
        <v>190</v>
      </c>
      <c r="D135" s="26"/>
      <c r="E135" s="26"/>
      <c r="F135" s="26" t="s">
        <v>190</v>
      </c>
      <c r="G135" s="11"/>
    </row>
    <row r="136" spans="2:22" x14ac:dyDescent="0.25">
      <c r="B136" s="10" t="s">
        <v>204</v>
      </c>
      <c r="C136" s="26" t="s">
        <v>190</v>
      </c>
      <c r="D136" s="26"/>
      <c r="E136" s="26"/>
      <c r="F136" s="26" t="s">
        <v>190</v>
      </c>
      <c r="G136" s="11"/>
    </row>
    <row r="137" spans="2:22" x14ac:dyDescent="0.25">
      <c r="B137" s="10" t="s">
        <v>215</v>
      </c>
      <c r="C137" s="26" t="s">
        <v>190</v>
      </c>
      <c r="D137" s="26"/>
      <c r="E137" s="26"/>
      <c r="F137" s="26" t="s">
        <v>190</v>
      </c>
      <c r="G137" s="11"/>
    </row>
    <row r="138" spans="2:22" x14ac:dyDescent="0.25">
      <c r="B138" s="10" t="s">
        <v>247</v>
      </c>
      <c r="C138" s="26" t="s">
        <v>190</v>
      </c>
      <c r="D138" s="26"/>
      <c r="E138" s="26"/>
      <c r="F138" s="26" t="s">
        <v>190</v>
      </c>
      <c r="G138" s="11"/>
    </row>
    <row r="139" spans="2:22" x14ac:dyDescent="0.25">
      <c r="B139" s="10" t="s">
        <v>248</v>
      </c>
      <c r="C139" s="26" t="s">
        <v>190</v>
      </c>
      <c r="D139" s="26"/>
      <c r="E139" s="26"/>
      <c r="F139" s="26" t="s">
        <v>190</v>
      </c>
      <c r="G139" s="11"/>
    </row>
    <row r="140" spans="2:22" x14ac:dyDescent="0.25">
      <c r="B140" s="10" t="s">
        <v>249</v>
      </c>
      <c r="C140" s="26" t="s">
        <v>190</v>
      </c>
      <c r="D140" s="26"/>
      <c r="E140" s="26"/>
      <c r="F140" s="26" t="s">
        <v>190</v>
      </c>
      <c r="G140" s="27"/>
    </row>
    <row r="141" spans="2:22" x14ac:dyDescent="0.25">
      <c r="B141" s="10" t="s">
        <v>250</v>
      </c>
      <c r="C141" s="26" t="s">
        <v>190</v>
      </c>
      <c r="D141" s="26"/>
      <c r="E141" s="26"/>
      <c r="F141" s="26" t="s">
        <v>190</v>
      </c>
      <c r="G141" s="27"/>
    </row>
    <row r="142" spans="2:22" x14ac:dyDescent="0.25">
      <c r="B142" s="10" t="s">
        <v>251</v>
      </c>
      <c r="C142" s="26" t="s">
        <v>190</v>
      </c>
      <c r="D142" s="26"/>
      <c r="E142" s="26"/>
      <c r="F142" s="26" t="s">
        <v>190</v>
      </c>
      <c r="G142" s="27"/>
    </row>
    <row r="143" spans="2:22" x14ac:dyDescent="0.25">
      <c r="B143" s="10" t="s">
        <v>252</v>
      </c>
      <c r="C143" s="26" t="s">
        <v>190</v>
      </c>
      <c r="D143" s="26"/>
      <c r="E143" s="26"/>
      <c r="F143" s="26" t="s">
        <v>190</v>
      </c>
      <c r="G143" s="27"/>
      <c r="K143" s="4"/>
      <c r="L143" s="4"/>
      <c r="M143" s="4"/>
      <c r="N143" s="4"/>
      <c r="O143" s="4"/>
      <c r="S143" s="4"/>
      <c r="T143" s="4"/>
      <c r="U143" s="4"/>
      <c r="V143" s="4"/>
    </row>
    <row r="144" spans="2:22" x14ac:dyDescent="0.25">
      <c r="B144" s="10" t="s">
        <v>253</v>
      </c>
      <c r="C144" s="26" t="s">
        <v>190</v>
      </c>
      <c r="D144" s="26"/>
      <c r="E144" s="26"/>
      <c r="F144" s="26" t="s">
        <v>190</v>
      </c>
      <c r="G144" s="27"/>
      <c r="K144" s="4"/>
      <c r="L144" s="4"/>
      <c r="M144" s="4"/>
      <c r="N144" s="4"/>
      <c r="O144" s="4"/>
      <c r="S144" s="4"/>
      <c r="T144" s="4"/>
      <c r="U144" s="4"/>
      <c r="V144" s="4"/>
    </row>
    <row r="145" spans="2:22" x14ac:dyDescent="0.25">
      <c r="B145" s="10" t="s">
        <v>254</v>
      </c>
      <c r="C145" s="26" t="s">
        <v>190</v>
      </c>
      <c r="D145" s="26"/>
      <c r="E145" s="26"/>
      <c r="F145" s="26" t="s">
        <v>190</v>
      </c>
      <c r="G145" s="27"/>
      <c r="K145" s="4"/>
      <c r="L145" s="4"/>
      <c r="M145" s="4"/>
      <c r="N145" s="4"/>
      <c r="O145" s="4"/>
      <c r="S145" s="4"/>
      <c r="T145" s="4"/>
      <c r="U145" s="4"/>
      <c r="V145" s="4"/>
    </row>
    <row r="146" spans="2:22" x14ac:dyDescent="0.25">
      <c r="B146" s="10" t="s">
        <v>255</v>
      </c>
      <c r="C146" s="26" t="s">
        <v>190</v>
      </c>
      <c r="D146" s="26"/>
      <c r="E146" s="26"/>
      <c r="F146" s="26" t="s">
        <v>190</v>
      </c>
      <c r="G146" s="11"/>
    </row>
    <row r="147" spans="2:22" x14ac:dyDescent="0.25">
      <c r="B147" s="10" t="s">
        <v>256</v>
      </c>
      <c r="C147" s="26" t="s">
        <v>190</v>
      </c>
      <c r="D147" s="26"/>
      <c r="E147" s="26"/>
      <c r="F147" s="26" t="s">
        <v>190</v>
      </c>
      <c r="G147" s="11"/>
    </row>
    <row r="148" spans="2:22" x14ac:dyDescent="0.25">
      <c r="B148" s="36"/>
      <c r="E148"/>
      <c r="F148"/>
      <c r="G148" s="31"/>
    </row>
    <row r="149" spans="2:22" x14ac:dyDescent="0.25">
      <c r="B149" s="30" t="s">
        <v>205</v>
      </c>
      <c r="G149" s="29"/>
      <c r="R149" s="2"/>
      <c r="S149" s="4"/>
    </row>
    <row r="150" spans="2:22" s="4" customFormat="1" x14ac:dyDescent="0.25">
      <c r="B150" s="10" t="s">
        <v>216</v>
      </c>
      <c r="C150" s="327" t="s">
        <v>217</v>
      </c>
      <c r="D150" s="328"/>
      <c r="E150" s="328"/>
      <c r="F150" s="328"/>
      <c r="G150" s="329"/>
      <c r="H150"/>
      <c r="I150"/>
      <c r="J150"/>
      <c r="K150" s="5"/>
      <c r="R150"/>
    </row>
    <row r="151" spans="2:22" s="4" customFormat="1" x14ac:dyDescent="0.25">
      <c r="B151" s="10" t="s">
        <v>218</v>
      </c>
      <c r="C151" s="327" t="s">
        <v>219</v>
      </c>
      <c r="D151" s="328"/>
      <c r="E151" s="328"/>
      <c r="F151" s="328"/>
      <c r="G151" s="329"/>
      <c r="H151"/>
      <c r="I151"/>
      <c r="J151"/>
      <c r="K151" s="5"/>
      <c r="R151"/>
    </row>
    <row r="152" spans="2:22" s="4" customFormat="1" x14ac:dyDescent="0.25">
      <c r="B152" s="10" t="s">
        <v>220</v>
      </c>
      <c r="C152" s="327" t="s">
        <v>221</v>
      </c>
      <c r="D152" s="328"/>
      <c r="E152" s="328"/>
      <c r="F152" s="328"/>
      <c r="G152" s="329"/>
      <c r="H152"/>
      <c r="I152"/>
      <c r="J152"/>
      <c r="K152"/>
      <c r="R152"/>
    </row>
    <row r="153" spans="2:22" s="4" customFormat="1" x14ac:dyDescent="0.25">
      <c r="B153" s="10" t="s">
        <v>222</v>
      </c>
      <c r="C153" s="327" t="s">
        <v>223</v>
      </c>
      <c r="D153" s="328"/>
      <c r="E153" s="328"/>
      <c r="F153" s="328"/>
      <c r="G153" s="329"/>
      <c r="H153"/>
      <c r="I153"/>
      <c r="J153"/>
      <c r="K153" s="5"/>
      <c r="R153"/>
    </row>
    <row r="154" spans="2:22" x14ac:dyDescent="0.25">
      <c r="B154" s="28"/>
      <c r="C154"/>
      <c r="D154"/>
      <c r="E154"/>
      <c r="F154"/>
      <c r="G154" s="31"/>
    </row>
    <row r="155" spans="2:22" x14ac:dyDescent="0.25">
      <c r="B155" s="30" t="s">
        <v>206</v>
      </c>
      <c r="D155"/>
      <c r="E155"/>
      <c r="F155"/>
      <c r="G155" s="31"/>
    </row>
    <row r="156" spans="2:22" x14ac:dyDescent="0.25">
      <c r="B156" s="10" t="s">
        <v>257</v>
      </c>
      <c r="C156" s="327" t="s">
        <v>258</v>
      </c>
      <c r="D156" s="328"/>
      <c r="E156" s="328"/>
      <c r="F156" s="328"/>
      <c r="G156" s="329"/>
      <c r="J156" s="2"/>
      <c r="K156" s="4"/>
      <c r="S156" s="4"/>
      <c r="T156" s="4"/>
      <c r="U156" s="4"/>
      <c r="V156" s="4"/>
    </row>
    <row r="157" spans="2:22" x14ac:dyDescent="0.25">
      <c r="B157" s="10" t="s">
        <v>207</v>
      </c>
      <c r="C157" s="327" t="s">
        <v>208</v>
      </c>
      <c r="D157" s="328"/>
      <c r="E157" s="328"/>
      <c r="F157" s="328"/>
      <c r="G157" s="329"/>
    </row>
    <row r="158" spans="2:22" x14ac:dyDescent="0.25">
      <c r="B158" s="10" t="s">
        <v>209</v>
      </c>
      <c r="C158" s="327" t="s">
        <v>208</v>
      </c>
      <c r="D158" s="328"/>
      <c r="E158" s="328"/>
      <c r="F158" s="328"/>
      <c r="G158" s="329"/>
    </row>
    <row r="159" spans="2:22" x14ac:dyDescent="0.25">
      <c r="B159" s="10" t="s">
        <v>210</v>
      </c>
      <c r="C159" s="327" t="s">
        <v>208</v>
      </c>
      <c r="D159" s="328"/>
      <c r="E159" s="328"/>
      <c r="F159" s="328"/>
      <c r="G159" s="329"/>
    </row>
    <row r="160" spans="2:22" ht="15.75" thickBot="1" x14ac:dyDescent="0.3">
      <c r="B160" s="12" t="s">
        <v>211</v>
      </c>
      <c r="C160" s="330" t="s">
        <v>208</v>
      </c>
      <c r="D160" s="331"/>
      <c r="E160" s="331"/>
      <c r="F160" s="331"/>
      <c r="G160" s="332"/>
    </row>
    <row r="162" spans="2:23" ht="15.75" thickBot="1" x14ac:dyDescent="0.3"/>
    <row r="163" spans="2:23" s="2" customFormat="1" ht="19.5" thickBot="1" x14ac:dyDescent="0.35">
      <c r="B163" s="221" t="s">
        <v>259</v>
      </c>
      <c r="C163" s="229"/>
      <c r="D163" s="229"/>
      <c r="E163" s="229"/>
      <c r="F163" s="229"/>
      <c r="G163" s="230"/>
      <c r="S163" s="25"/>
      <c r="T163" s="25"/>
      <c r="U163" s="25"/>
      <c r="V163" s="25"/>
      <c r="W163" s="25"/>
    </row>
    <row r="164" spans="2:23" s="2" customFormat="1" x14ac:dyDescent="0.25">
      <c r="B164" s="22" t="s">
        <v>260</v>
      </c>
      <c r="C164" s="23" t="s">
        <v>184</v>
      </c>
      <c r="D164" s="23" t="s">
        <v>185</v>
      </c>
      <c r="E164" s="23" t="s">
        <v>186</v>
      </c>
      <c r="F164" s="23" t="s">
        <v>187</v>
      </c>
      <c r="G164" s="24" t="s">
        <v>188</v>
      </c>
      <c r="K164" s="25"/>
      <c r="L164" s="25"/>
      <c r="M164" s="25"/>
      <c r="N164" s="25"/>
      <c r="O164" s="25"/>
      <c r="R164"/>
      <c r="S164" s="4"/>
      <c r="T164" s="4"/>
      <c r="U164" s="25"/>
      <c r="V164" s="4"/>
    </row>
    <row r="165" spans="2:23" x14ac:dyDescent="0.25">
      <c r="B165" s="10" t="s">
        <v>261</v>
      </c>
      <c r="C165" s="26" t="s">
        <v>190</v>
      </c>
      <c r="D165" s="26" t="s">
        <v>190</v>
      </c>
      <c r="E165" s="26" t="s">
        <v>190</v>
      </c>
      <c r="F165" s="26" t="s">
        <v>190</v>
      </c>
      <c r="G165" s="27" t="s">
        <v>190</v>
      </c>
      <c r="K165" s="4"/>
      <c r="L165" s="4"/>
      <c r="M165" s="4"/>
      <c r="N165" s="4"/>
      <c r="O165" s="4"/>
      <c r="S165" s="4"/>
      <c r="T165" s="4"/>
      <c r="U165" s="4"/>
      <c r="V165" s="4"/>
    </row>
    <row r="166" spans="2:23" s="4" customFormat="1" x14ac:dyDescent="0.25">
      <c r="B166" s="10" t="s">
        <v>204</v>
      </c>
      <c r="C166" s="26" t="s">
        <v>190</v>
      </c>
      <c r="D166" s="26" t="s">
        <v>190</v>
      </c>
      <c r="E166" s="26" t="s">
        <v>190</v>
      </c>
      <c r="F166" s="26" t="s">
        <v>190</v>
      </c>
      <c r="G166" s="27" t="s">
        <v>190</v>
      </c>
      <c r="H166"/>
      <c r="I166"/>
      <c r="J166"/>
      <c r="K166" s="5"/>
      <c r="R166"/>
    </row>
    <row r="167" spans="2:23" x14ac:dyDescent="0.25">
      <c r="B167" s="10" t="s">
        <v>245</v>
      </c>
      <c r="C167" s="26" t="s">
        <v>190</v>
      </c>
      <c r="D167" s="26" t="s">
        <v>190</v>
      </c>
      <c r="E167" s="26" t="s">
        <v>190</v>
      </c>
      <c r="F167" s="26" t="s">
        <v>190</v>
      </c>
      <c r="G167" s="27" t="s">
        <v>190</v>
      </c>
    </row>
    <row r="168" spans="2:23" x14ac:dyDescent="0.25">
      <c r="B168" s="10" t="s">
        <v>199</v>
      </c>
      <c r="C168" s="26" t="s">
        <v>190</v>
      </c>
      <c r="D168" s="26" t="s">
        <v>190</v>
      </c>
      <c r="E168" s="26" t="s">
        <v>190</v>
      </c>
      <c r="F168" s="26" t="s">
        <v>190</v>
      </c>
      <c r="G168" s="27" t="s">
        <v>190</v>
      </c>
      <c r="R168" s="2"/>
      <c r="S168" s="4"/>
    </row>
    <row r="169" spans="2:23" x14ac:dyDescent="0.25">
      <c r="B169" s="10" t="s">
        <v>262</v>
      </c>
      <c r="C169" s="26" t="s">
        <v>190</v>
      </c>
      <c r="D169" s="26" t="s">
        <v>190</v>
      </c>
      <c r="E169" s="26" t="s">
        <v>190</v>
      </c>
      <c r="F169" s="26" t="s">
        <v>190</v>
      </c>
      <c r="G169" s="27" t="s">
        <v>190</v>
      </c>
      <c r="K169" s="4"/>
      <c r="L169" s="4"/>
      <c r="M169" s="4"/>
      <c r="N169" s="4"/>
      <c r="O169" s="4"/>
      <c r="S169" s="4"/>
      <c r="T169" s="4"/>
      <c r="U169" s="4"/>
      <c r="V169" s="4"/>
    </row>
    <row r="170" spans="2:23" x14ac:dyDescent="0.25">
      <c r="B170" s="10" t="s">
        <v>249</v>
      </c>
      <c r="C170" s="26" t="s">
        <v>190</v>
      </c>
      <c r="D170" s="26" t="s">
        <v>190</v>
      </c>
      <c r="E170" s="26" t="s">
        <v>190</v>
      </c>
      <c r="F170" s="26" t="s">
        <v>190</v>
      </c>
      <c r="G170" s="27" t="s">
        <v>190</v>
      </c>
    </row>
    <row r="171" spans="2:23" x14ac:dyDescent="0.25">
      <c r="B171" s="10" t="s">
        <v>250</v>
      </c>
      <c r="C171" s="26" t="s">
        <v>190</v>
      </c>
      <c r="D171" s="26" t="s">
        <v>190</v>
      </c>
      <c r="E171" s="26" t="s">
        <v>190</v>
      </c>
      <c r="F171" s="26" t="s">
        <v>190</v>
      </c>
      <c r="G171" s="27" t="s">
        <v>190</v>
      </c>
    </row>
    <row r="172" spans="2:23" x14ac:dyDescent="0.25">
      <c r="B172" s="10" t="s">
        <v>251</v>
      </c>
      <c r="C172" s="26" t="s">
        <v>190</v>
      </c>
      <c r="D172" s="26" t="s">
        <v>190</v>
      </c>
      <c r="E172" s="26" t="s">
        <v>190</v>
      </c>
      <c r="F172" s="26" t="s">
        <v>190</v>
      </c>
      <c r="G172" s="27" t="s">
        <v>190</v>
      </c>
    </row>
    <row r="173" spans="2:23" x14ac:dyDescent="0.25">
      <c r="B173" s="10" t="s">
        <v>252</v>
      </c>
      <c r="C173" s="26" t="s">
        <v>190</v>
      </c>
      <c r="D173" s="26" t="s">
        <v>190</v>
      </c>
      <c r="E173" s="26" t="s">
        <v>190</v>
      </c>
      <c r="F173" s="26" t="s">
        <v>190</v>
      </c>
      <c r="G173" s="27" t="s">
        <v>190</v>
      </c>
      <c r="K173" s="4"/>
      <c r="L173" s="4"/>
      <c r="M173" s="4"/>
      <c r="N173" s="4"/>
      <c r="O173" s="4"/>
      <c r="S173" s="4"/>
      <c r="T173" s="4"/>
      <c r="U173" s="4"/>
      <c r="V173" s="4"/>
    </row>
    <row r="174" spans="2:23" x14ac:dyDescent="0.25">
      <c r="B174" s="10" t="s">
        <v>253</v>
      </c>
      <c r="C174" s="26" t="s">
        <v>190</v>
      </c>
      <c r="D174" s="26" t="s">
        <v>190</v>
      </c>
      <c r="E174" s="26" t="s">
        <v>190</v>
      </c>
      <c r="F174" s="26" t="s">
        <v>190</v>
      </c>
      <c r="G174" s="27" t="s">
        <v>190</v>
      </c>
      <c r="K174" s="4"/>
      <c r="L174" s="4"/>
      <c r="M174" s="4"/>
      <c r="N174" s="4"/>
      <c r="O174" s="4"/>
      <c r="S174" s="4"/>
      <c r="T174" s="4"/>
      <c r="U174" s="4"/>
      <c r="V174" s="4"/>
    </row>
    <row r="175" spans="2:23" x14ac:dyDescent="0.25">
      <c r="B175" s="10" t="s">
        <v>254</v>
      </c>
      <c r="C175" s="26" t="s">
        <v>190</v>
      </c>
      <c r="D175" s="26" t="s">
        <v>190</v>
      </c>
      <c r="E175" s="26" t="s">
        <v>190</v>
      </c>
      <c r="F175" s="26" t="s">
        <v>190</v>
      </c>
      <c r="G175" s="27" t="s">
        <v>190</v>
      </c>
      <c r="K175" s="4"/>
      <c r="L175" s="4"/>
      <c r="M175" s="4"/>
      <c r="N175" s="4"/>
      <c r="O175" s="4"/>
      <c r="S175" s="4"/>
      <c r="T175" s="4"/>
      <c r="U175" s="4"/>
      <c r="V175" s="4"/>
    </row>
    <row r="176" spans="2:23" x14ac:dyDescent="0.25">
      <c r="B176" s="10" t="s">
        <v>263</v>
      </c>
      <c r="C176" s="26" t="s">
        <v>190</v>
      </c>
      <c r="D176" s="26" t="s">
        <v>190</v>
      </c>
      <c r="E176" s="26" t="s">
        <v>190</v>
      </c>
      <c r="F176" s="26" t="s">
        <v>190</v>
      </c>
      <c r="G176" s="27" t="s">
        <v>190</v>
      </c>
      <c r="K176" s="4"/>
      <c r="L176" s="4"/>
      <c r="M176" s="4"/>
      <c r="N176" s="4"/>
      <c r="O176" s="4"/>
      <c r="R176" s="37"/>
      <c r="S176" s="4"/>
      <c r="T176" s="4"/>
      <c r="U176" s="4"/>
      <c r="V176" s="4"/>
    </row>
    <row r="177" spans="2:22" x14ac:dyDescent="0.25">
      <c r="B177" s="10" t="s">
        <v>264</v>
      </c>
      <c r="C177" s="26" t="s">
        <v>190</v>
      </c>
      <c r="D177" s="26" t="s">
        <v>190</v>
      </c>
      <c r="E177" s="26" t="s">
        <v>190</v>
      </c>
      <c r="F177" s="26" t="s">
        <v>190</v>
      </c>
      <c r="G177" s="27" t="s">
        <v>190</v>
      </c>
      <c r="K177" s="4"/>
      <c r="L177" s="4"/>
      <c r="M177" s="4"/>
      <c r="N177" s="4"/>
      <c r="O177" s="4"/>
      <c r="S177" s="4"/>
      <c r="T177" s="4"/>
      <c r="U177" s="4"/>
      <c r="V177" s="4"/>
    </row>
    <row r="178" spans="2:22" x14ac:dyDescent="0.25">
      <c r="B178" s="10" t="s">
        <v>255</v>
      </c>
      <c r="C178" s="26" t="s">
        <v>190</v>
      </c>
      <c r="D178" s="26"/>
      <c r="E178" s="26" t="s">
        <v>190</v>
      </c>
      <c r="F178" s="26"/>
      <c r="G178" s="27" t="s">
        <v>190</v>
      </c>
      <c r="K178" s="4"/>
      <c r="L178" s="4"/>
      <c r="M178" s="4"/>
      <c r="N178" s="4"/>
      <c r="O178" s="4"/>
      <c r="S178" s="4"/>
      <c r="T178" s="4"/>
      <c r="U178" s="4"/>
      <c r="V178" s="4"/>
    </row>
    <row r="179" spans="2:22" x14ac:dyDescent="0.25">
      <c r="B179" s="10" t="s">
        <v>265</v>
      </c>
      <c r="C179" s="26" t="s">
        <v>190</v>
      </c>
      <c r="D179" s="26"/>
      <c r="E179" s="26" t="s">
        <v>190</v>
      </c>
      <c r="F179" s="26"/>
      <c r="G179" s="27"/>
      <c r="K179" s="4"/>
      <c r="L179" s="4"/>
      <c r="M179" s="4"/>
      <c r="N179" s="4"/>
      <c r="O179" s="4"/>
      <c r="S179" s="4"/>
      <c r="T179" s="4"/>
      <c r="U179" s="4"/>
      <c r="V179" s="4"/>
    </row>
    <row r="180" spans="2:22" x14ac:dyDescent="0.25">
      <c r="B180" s="10" t="s">
        <v>266</v>
      </c>
      <c r="C180" s="26" t="s">
        <v>190</v>
      </c>
      <c r="D180" s="26"/>
      <c r="E180" s="26" t="s">
        <v>190</v>
      </c>
      <c r="F180" s="26"/>
      <c r="G180" s="27"/>
      <c r="K180" s="4"/>
      <c r="S180" s="4"/>
      <c r="T180" s="4"/>
      <c r="U180" s="4"/>
      <c r="V180" s="4"/>
    </row>
    <row r="181" spans="2:22" x14ac:dyDescent="0.25">
      <c r="B181" s="10" t="s">
        <v>267</v>
      </c>
      <c r="C181" s="26" t="s">
        <v>190</v>
      </c>
      <c r="D181" s="26"/>
      <c r="E181" s="26"/>
      <c r="F181" s="26"/>
      <c r="G181" s="27"/>
      <c r="K181" s="4"/>
      <c r="N181" s="4"/>
      <c r="S181" s="4"/>
      <c r="T181" s="4"/>
      <c r="U181" s="4"/>
      <c r="V181" s="4"/>
    </row>
    <row r="182" spans="2:22" x14ac:dyDescent="0.25">
      <c r="B182" s="10" t="s">
        <v>268</v>
      </c>
      <c r="C182" s="26" t="s">
        <v>190</v>
      </c>
      <c r="D182" s="26"/>
      <c r="E182" s="26"/>
      <c r="G182" s="27"/>
      <c r="K182" s="4"/>
      <c r="N182" s="4"/>
      <c r="S182" s="4"/>
      <c r="T182" s="4"/>
      <c r="U182" s="4"/>
      <c r="V182" s="4"/>
    </row>
    <row r="183" spans="2:22" x14ac:dyDescent="0.25">
      <c r="B183" s="10" t="s">
        <v>256</v>
      </c>
      <c r="C183" s="26" t="s">
        <v>190</v>
      </c>
      <c r="D183" s="26"/>
      <c r="E183" s="26"/>
      <c r="F183" s="26"/>
      <c r="G183" s="27"/>
      <c r="K183" s="4"/>
      <c r="S183" s="4"/>
      <c r="T183" s="4"/>
      <c r="U183" s="4"/>
      <c r="V183" s="4"/>
    </row>
    <row r="184" spans="2:22" x14ac:dyDescent="0.25">
      <c r="B184" s="28"/>
      <c r="G184" s="29"/>
      <c r="K184" s="4"/>
      <c r="S184" s="4"/>
      <c r="T184" s="4"/>
      <c r="U184" s="4"/>
      <c r="V184" s="4"/>
    </row>
    <row r="185" spans="2:22" x14ac:dyDescent="0.25">
      <c r="B185" s="30" t="s">
        <v>205</v>
      </c>
      <c r="G185" s="29"/>
      <c r="J185" s="2"/>
      <c r="K185" s="4"/>
      <c r="S185" s="4"/>
      <c r="T185" s="4"/>
      <c r="U185" s="4"/>
      <c r="V185" s="4"/>
    </row>
    <row r="186" spans="2:22" x14ac:dyDescent="0.25">
      <c r="B186" s="10" t="s">
        <v>269</v>
      </c>
      <c r="C186" s="327" t="s">
        <v>270</v>
      </c>
      <c r="D186" s="328"/>
      <c r="E186" s="328"/>
      <c r="F186" s="328"/>
      <c r="G186" s="329"/>
      <c r="K186" s="5"/>
      <c r="S186" s="4"/>
      <c r="T186" s="4"/>
      <c r="U186" s="4"/>
      <c r="V186" s="4"/>
    </row>
    <row r="187" spans="2:22" s="4" customFormat="1" x14ac:dyDescent="0.25">
      <c r="B187" s="10" t="s">
        <v>216</v>
      </c>
      <c r="C187" s="327" t="s">
        <v>217</v>
      </c>
      <c r="D187" s="328"/>
      <c r="E187" s="328"/>
      <c r="F187" s="328"/>
      <c r="G187" s="329"/>
      <c r="H187"/>
      <c r="I187"/>
      <c r="J187"/>
      <c r="K187" s="5"/>
      <c r="R187"/>
    </row>
    <row r="188" spans="2:22" s="4" customFormat="1" x14ac:dyDescent="0.25">
      <c r="B188" s="10" t="s">
        <v>218</v>
      </c>
      <c r="C188" s="327" t="s">
        <v>219</v>
      </c>
      <c r="D188" s="328"/>
      <c r="E188" s="328"/>
      <c r="F188" s="328"/>
      <c r="G188" s="329"/>
      <c r="H188"/>
      <c r="I188"/>
      <c r="J188"/>
      <c r="K188" s="5"/>
      <c r="R188"/>
    </row>
    <row r="189" spans="2:22" s="4" customFormat="1" x14ac:dyDescent="0.25">
      <c r="B189" s="10" t="s">
        <v>220</v>
      </c>
      <c r="C189" s="327" t="s">
        <v>221</v>
      </c>
      <c r="D189" s="328"/>
      <c r="E189" s="328"/>
      <c r="F189" s="328"/>
      <c r="G189" s="329"/>
      <c r="H189"/>
      <c r="I189"/>
      <c r="J189"/>
      <c r="K189"/>
      <c r="R189"/>
    </row>
    <row r="190" spans="2:22" s="4" customFormat="1" x14ac:dyDescent="0.25">
      <c r="B190" s="10" t="s">
        <v>222</v>
      </c>
      <c r="C190" s="327" t="s">
        <v>223</v>
      </c>
      <c r="D190" s="328"/>
      <c r="E190" s="328"/>
      <c r="F190" s="328"/>
      <c r="G190" s="329"/>
      <c r="H190"/>
      <c r="I190"/>
      <c r="J190"/>
      <c r="K190" s="5"/>
      <c r="R190"/>
    </row>
    <row r="191" spans="2:22" x14ac:dyDescent="0.25">
      <c r="B191" s="28"/>
      <c r="G191" s="29"/>
      <c r="K191" s="4"/>
      <c r="S191" s="4"/>
      <c r="T191" s="4"/>
      <c r="U191" s="4"/>
      <c r="V191" s="4"/>
    </row>
    <row r="192" spans="2:22" x14ac:dyDescent="0.25">
      <c r="B192" s="30" t="s">
        <v>206</v>
      </c>
      <c r="G192" s="29"/>
      <c r="J192" s="2"/>
      <c r="K192" s="4"/>
      <c r="S192" s="4"/>
      <c r="T192" s="4"/>
      <c r="U192" s="4"/>
      <c r="V192" s="4"/>
    </row>
    <row r="193" spans="2:23" x14ac:dyDescent="0.25">
      <c r="B193" s="10" t="s">
        <v>257</v>
      </c>
      <c r="C193" s="327" t="s">
        <v>258</v>
      </c>
      <c r="D193" s="328"/>
      <c r="E193" s="328"/>
      <c r="F193" s="328"/>
      <c r="G193" s="329"/>
      <c r="J193" s="2"/>
      <c r="K193" s="4"/>
      <c r="S193" s="4"/>
      <c r="T193" s="4"/>
      <c r="U193" s="4"/>
      <c r="V193" s="4"/>
    </row>
    <row r="194" spans="2:23" x14ac:dyDescent="0.25">
      <c r="B194" s="10" t="s">
        <v>271</v>
      </c>
      <c r="C194" s="327" t="s">
        <v>208</v>
      </c>
      <c r="D194" s="328"/>
      <c r="E194" s="328"/>
      <c r="F194" s="328"/>
      <c r="G194" s="329"/>
      <c r="K194" s="5"/>
      <c r="R194" s="4"/>
      <c r="S194" s="4"/>
      <c r="T194" s="4"/>
    </row>
    <row r="195" spans="2:23" x14ac:dyDescent="0.25">
      <c r="B195" s="10" t="s">
        <v>209</v>
      </c>
      <c r="C195" s="327" t="s">
        <v>208</v>
      </c>
      <c r="D195" s="328"/>
      <c r="E195" s="328"/>
      <c r="F195" s="328"/>
      <c r="G195" s="329"/>
      <c r="K195" s="5"/>
      <c r="R195" s="2"/>
      <c r="S195" s="4"/>
      <c r="T195" s="4"/>
    </row>
    <row r="196" spans="2:23" x14ac:dyDescent="0.25">
      <c r="B196" s="10" t="s">
        <v>210</v>
      </c>
      <c r="C196" s="327" t="s">
        <v>208</v>
      </c>
      <c r="D196" s="328"/>
      <c r="E196" s="328"/>
      <c r="F196" s="328"/>
      <c r="G196" s="329"/>
      <c r="K196" s="5"/>
      <c r="S196" s="5"/>
      <c r="T196" s="4"/>
    </row>
    <row r="197" spans="2:23" x14ac:dyDescent="0.25">
      <c r="B197" s="10" t="s">
        <v>211</v>
      </c>
      <c r="C197" s="327" t="s">
        <v>208</v>
      </c>
      <c r="D197" s="328"/>
      <c r="E197" s="328"/>
      <c r="F197" s="328"/>
      <c r="G197" s="329"/>
      <c r="K197" s="5"/>
      <c r="S197" s="5"/>
      <c r="T197" s="4"/>
    </row>
    <row r="198" spans="2:23" ht="15.75" thickBot="1" x14ac:dyDescent="0.3">
      <c r="B198" s="12" t="s">
        <v>272</v>
      </c>
      <c r="C198" s="330" t="s">
        <v>273</v>
      </c>
      <c r="D198" s="331"/>
      <c r="E198" s="331"/>
      <c r="F198" s="331"/>
      <c r="G198" s="332"/>
      <c r="K198" s="5"/>
    </row>
    <row r="199" spans="2:23" x14ac:dyDescent="0.25">
      <c r="R199" s="2"/>
      <c r="S199" s="4"/>
    </row>
    <row r="200" spans="2:23" ht="15.75" thickBot="1" x14ac:dyDescent="0.3">
      <c r="S200" s="5"/>
    </row>
    <row r="201" spans="2:23" s="2" customFormat="1" ht="19.5" thickBot="1" x14ac:dyDescent="0.35">
      <c r="B201" s="239" t="s">
        <v>282</v>
      </c>
      <c r="C201" s="241"/>
      <c r="D201" s="241"/>
      <c r="E201" s="241"/>
      <c r="F201" s="241"/>
      <c r="G201" s="242"/>
      <c r="S201" s="25"/>
      <c r="T201" s="25"/>
      <c r="U201" s="25"/>
      <c r="V201" s="25"/>
      <c r="W201" s="25"/>
    </row>
    <row r="202" spans="2:23" s="2" customFormat="1" ht="15.75" thickBot="1" x14ac:dyDescent="0.3">
      <c r="B202" s="240" t="s">
        <v>283</v>
      </c>
      <c r="C202" s="333"/>
      <c r="D202" s="334"/>
      <c r="E202" s="334"/>
      <c r="F202" s="334"/>
      <c r="G202" s="335"/>
      <c r="K202" s="25"/>
      <c r="L202" s="25"/>
      <c r="M202" s="25"/>
      <c r="N202" s="25"/>
      <c r="O202" s="25"/>
      <c r="R202"/>
      <c r="S202" s="4"/>
      <c r="T202" s="4"/>
      <c r="U202" s="25"/>
      <c r="V202" s="4"/>
    </row>
    <row r="203" spans="2:23" x14ac:dyDescent="0.25">
      <c r="B203" s="238" t="s">
        <v>284</v>
      </c>
      <c r="C203" s="336" t="s">
        <v>279</v>
      </c>
      <c r="D203" s="337"/>
      <c r="E203" s="337"/>
      <c r="F203" s="337"/>
      <c r="G203" s="338"/>
      <c r="S203" s="5"/>
    </row>
    <row r="204" spans="2:23" ht="15.75" thickBot="1" x14ac:dyDescent="0.3">
      <c r="B204" s="12" t="s">
        <v>281</v>
      </c>
      <c r="C204" s="330" t="s">
        <v>280</v>
      </c>
      <c r="D204" s="331"/>
      <c r="E204" s="331"/>
      <c r="F204" s="331"/>
      <c r="G204" s="332"/>
      <c r="S204" s="5"/>
    </row>
  </sheetData>
  <mergeCells count="51">
    <mergeCell ref="C204:G204"/>
    <mergeCell ref="C203:G203"/>
    <mergeCell ref="C202:G202"/>
    <mergeCell ref="C62:G62"/>
    <mergeCell ref="C28:G28"/>
    <mergeCell ref="C29:G29"/>
    <mergeCell ref="C30:G30"/>
    <mergeCell ref="C31:G31"/>
    <mergeCell ref="C53:G53"/>
    <mergeCell ref="C54:G54"/>
    <mergeCell ref="C55:G55"/>
    <mergeCell ref="C56:G56"/>
    <mergeCell ref="C59:G59"/>
    <mergeCell ref="C60:G60"/>
    <mergeCell ref="C61:G61"/>
    <mergeCell ref="C93:G93"/>
    <mergeCell ref="C77:G77"/>
    <mergeCell ref="C78:G78"/>
    <mergeCell ref="C79:G79"/>
    <mergeCell ref="C80:G80"/>
    <mergeCell ref="C83:G83"/>
    <mergeCell ref="C84:G84"/>
    <mergeCell ref="C85:G85"/>
    <mergeCell ref="C86:G86"/>
    <mergeCell ref="C90:G90"/>
    <mergeCell ref="C91:G91"/>
    <mergeCell ref="C92:G92"/>
    <mergeCell ref="C186:G186"/>
    <mergeCell ref="C187:G187"/>
    <mergeCell ref="C94:G94"/>
    <mergeCell ref="C150:G150"/>
    <mergeCell ref="C151:G151"/>
    <mergeCell ref="C152:G152"/>
    <mergeCell ref="C153:G153"/>
    <mergeCell ref="C156:G156"/>
    <mergeCell ref="C196:G196"/>
    <mergeCell ref="C197:G197"/>
    <mergeCell ref="C198:G198"/>
    <mergeCell ref="C23:G23"/>
    <mergeCell ref="C24:G24"/>
    <mergeCell ref="C25:G25"/>
    <mergeCell ref="C188:G188"/>
    <mergeCell ref="C189:G189"/>
    <mergeCell ref="C190:G190"/>
    <mergeCell ref="C193:G193"/>
    <mergeCell ref="C194:G194"/>
    <mergeCell ref="C195:G195"/>
    <mergeCell ref="C157:G157"/>
    <mergeCell ref="C158:G158"/>
    <mergeCell ref="C159:G159"/>
    <mergeCell ref="C160:G1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BE49443C7DFE42ACD2FFE90CB3798C" ma:contentTypeVersion="13" ma:contentTypeDescription="Create a new document." ma:contentTypeScope="" ma:versionID="7d50e8ffc7184ece315a2e8cfb4a6001">
  <xsd:schema xmlns:xsd="http://www.w3.org/2001/XMLSchema" xmlns:xs="http://www.w3.org/2001/XMLSchema" xmlns:p="http://schemas.microsoft.com/office/2006/metadata/properties" xmlns:ns3="690a306d-b9f9-447b-9770-6fbe649641e4" xmlns:ns4="1d9e0319-8d8c-4df0-a116-6630c9062734" targetNamespace="http://schemas.microsoft.com/office/2006/metadata/properties" ma:root="true" ma:fieldsID="01cc2772f08c0a291ad12f70e9808ae9" ns3:_="" ns4:_="">
    <xsd:import namespace="690a306d-b9f9-447b-9770-6fbe649641e4"/>
    <xsd:import namespace="1d9e0319-8d8c-4df0-a116-6630c90627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a306d-b9f9-447b-9770-6fbe64964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e0319-8d8c-4df0-a116-6630c906273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13B0D0-09CD-42FE-886A-1AB01AE58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0a306d-b9f9-447b-9770-6fbe649641e4"/>
    <ds:schemaRef ds:uri="1d9e0319-8d8c-4df0-a116-6630c90627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4F7C40-F3BC-4239-A998-36EF1E4AB620}">
  <ds:schemaRefs>
    <ds:schemaRef ds:uri="1d9e0319-8d8c-4df0-a116-6630c9062734"/>
    <ds:schemaRef ds:uri="http://purl.org/dc/terms/"/>
    <ds:schemaRef ds:uri="http://schemas.openxmlformats.org/package/2006/metadata/core-properties"/>
    <ds:schemaRef ds:uri="690a306d-b9f9-447b-9770-6fbe649641e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629D47-101C-430F-B52F-A13A21C52E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Ruimtestaat</vt:lpstr>
      <vt:lpstr>Prijzenblad</vt:lpstr>
      <vt:lpstr>Werkprogrammas</vt:lpstr>
      <vt:lpstr>Ruimtestaat!Afdrukbereik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Lucky Ruis</dc:creator>
  <cp:lastModifiedBy>Merel van Haaften</cp:lastModifiedBy>
  <cp:lastPrinted>2023-07-31T12:21:12Z</cp:lastPrinted>
  <dcterms:created xsi:type="dcterms:W3CDTF">2021-08-06T13:32:41Z</dcterms:created>
  <dcterms:modified xsi:type="dcterms:W3CDTF">2023-09-26T10:52:18Z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0x010100D9BE49443C7DFE42ACD2FFE90CB3798C</vt:lpwstr>
  </property>
</Properties>
</file>