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6"/>
  <workbookPr filterPrivacy="1"/>
  <xr:revisionPtr revIDLastSave="0" documentId="13_ncr:1_{8C3EF9ED-8A0E-4F4F-B112-CC1FDF851C4F}" xr6:coauthVersionLast="47" xr6:coauthVersionMax="47" xr10:uidLastSave="{00000000-0000-0000-0000-000000000000}"/>
  <bookViews>
    <workbookView xWindow="30960" yWindow="500" windowWidth="49040" windowHeight="20800" xr2:uid="{00000000-000D-0000-FFFF-FFFF00000000}"/>
  </bookViews>
  <sheets>
    <sheet name="Prijzenblad " sheetId="7" r:id="rId1"/>
  </sheets>
  <definedNames>
    <definedName name="_xlnm.Print_Area" localSheetId="0">'Prijzenblad '!$A$1:$I$3</definedName>
  </definedNames>
  <calcPr calcId="191029" concurrentCalc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39" i="7" l="1"/>
  <c r="F41" i="7"/>
  <c r="F42" i="7"/>
  <c r="F43" i="7"/>
  <c r="F46" i="7"/>
  <c r="F47" i="7"/>
  <c r="F48" i="7"/>
  <c r="F49" i="7"/>
  <c r="F50" i="7"/>
  <c r="F52" i="7"/>
  <c r="F24" i="7"/>
  <c r="F25" i="7"/>
  <c r="F26" i="7"/>
  <c r="F29" i="7"/>
  <c r="F30" i="7"/>
  <c r="F31" i="7"/>
  <c r="F32" i="7"/>
  <c r="F33" i="7"/>
  <c r="F22" i="7"/>
  <c r="F35" i="7"/>
  <c r="F5" i="7"/>
  <c r="H5" i="7"/>
  <c r="F7" i="7"/>
  <c r="H7" i="7"/>
  <c r="F8" i="7"/>
  <c r="H8" i="7"/>
  <c r="F9" i="7"/>
  <c r="H9" i="7"/>
  <c r="F12" i="7"/>
  <c r="H12" i="7"/>
  <c r="F13" i="7"/>
  <c r="H13" i="7"/>
  <c r="F14" i="7"/>
  <c r="H14" i="7"/>
  <c r="F15" i="7"/>
  <c r="H15" i="7"/>
  <c r="F16" i="7"/>
  <c r="H16" i="7"/>
  <c r="H18" i="7"/>
  <c r="B55" i="7"/>
  <c r="H55" i="7"/>
  <c r="C22" i="7"/>
  <c r="C39" i="7"/>
  <c r="C41" i="7"/>
  <c r="C42" i="7"/>
  <c r="C43" i="7"/>
  <c r="C29" i="7"/>
  <c r="C46" i="7"/>
  <c r="C30" i="7"/>
  <c r="C47" i="7"/>
  <c r="C31" i="7"/>
  <c r="C48" i="7"/>
  <c r="C32" i="7"/>
  <c r="C49" i="7"/>
  <c r="C33" i="7"/>
  <c r="C50" i="7"/>
  <c r="C24" i="7"/>
  <c r="C25" i="7"/>
  <c r="C26" i="7"/>
  <c r="A33" i="7"/>
  <c r="A50" i="7"/>
  <c r="A32" i="7"/>
  <c r="A49" i="7"/>
  <c r="A31" i="7"/>
  <c r="A48" i="7"/>
  <c r="A30" i="7"/>
  <c r="A47" i="7"/>
  <c r="A29" i="7"/>
  <c r="A46" i="7"/>
  <c r="A26" i="7"/>
  <c r="A25" i="7"/>
  <c r="A24" i="7"/>
  <c r="A22" i="7"/>
  <c r="A43" i="7"/>
  <c r="A42" i="7"/>
  <c r="A41" i="7"/>
  <c r="A39" i="7"/>
</calcChain>
</file>

<file path=xl/sharedStrings.xml><?xml version="1.0" encoding="utf-8"?>
<sst xmlns="http://schemas.openxmlformats.org/spreadsheetml/2006/main" count="44" uniqueCount="31">
  <si>
    <t>Aantal per jaar</t>
  </si>
  <si>
    <t>Totaal per jaar</t>
  </si>
  <si>
    <t>Partner</t>
  </si>
  <si>
    <t>Kantoormanager</t>
  </si>
  <si>
    <t>Senior assistent</t>
  </si>
  <si>
    <t>Junior assistent</t>
  </si>
  <si>
    <t>Weging</t>
  </si>
  <si>
    <t>Teamleider (controle)</t>
  </si>
  <si>
    <t>Bedrag geldend voor de prijsbeoordeling:</t>
  </si>
  <si>
    <t>Naam inschrijver</t>
  </si>
  <si>
    <t>2 (twee) projectsubsidies gelijktijdig (Controle, accountantsverklaring, rapportage), kosten per subsidie opgeven.</t>
  </si>
  <si>
    <t>Jaarrekening (controle, accountantsverklaring, rapportage), inclusief twee adviesgesprekken Raad van Toezicht (bespreken jaarrekening) en twee adviesgesprekken met het College van bestuur (advies wijziging wetgeving, relevante ontwikkelingen).*</t>
  </si>
  <si>
    <t>1 projectsubsidie (Controle, accountantsverklaring, rapportage), uitgaande van 5 per jaar.</t>
  </si>
  <si>
    <t>Totaal 48 maanden</t>
  </si>
  <si>
    <t xml:space="preserve">Totaal eerste 48 maanden: </t>
  </si>
  <si>
    <t>Uurtarieven regiewerkzaamheden conform eis 16</t>
  </si>
  <si>
    <t>Totaal 12 maanden</t>
  </si>
  <si>
    <t>Formulier B - Prijzenblad GSF accountantsdiensten</t>
  </si>
  <si>
    <t>Eerste 48 maanden (2023 - 2026)</t>
  </si>
  <si>
    <t>Eerste verlengingsoptie van 36 maanden (2027 - 2029)</t>
  </si>
  <si>
    <t>Totaal eerste verlenging 36 maanden:</t>
  </si>
  <si>
    <t>*  MINIMAAL 35.000 EURO EN MAXIMAAL 50.000 EURO (eerste 12 maanden).</t>
  </si>
  <si>
    <t>*  MINIMAAL 40.000 EURO EN MAXIMAAL 60.000 EURO (eerste 12 maanden).</t>
  </si>
  <si>
    <t>Tweede verlengingsoptie van 36 maanden (2030 - 2032)</t>
  </si>
  <si>
    <t>*  MINIMAAL 45.000 EURO EN MAXIMAAL 70.000 EURO (eerste 12 maanden).</t>
  </si>
  <si>
    <t>Opgave prijs per 12 maanden exclusief btw</t>
  </si>
  <si>
    <t>inschrijver dient alle groene cellen in te vullen</t>
  </si>
  <si>
    <t xml:space="preserve">Bekostigingscontrole gericht op verkrijgen assurancerapporten bij 3 brinnummers. </t>
  </si>
  <si>
    <t>Prijs per uur exclusief BTW</t>
  </si>
  <si>
    <t>Totaal som (120 maanden) exclusief BTW</t>
  </si>
  <si>
    <t>Totaal tweede verlenging 36 maanden: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</si>
</sst>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&quot;€&quot;\ * #,##0.00_ ;_ &quot;€&quot;\ * \-#,##0.00_ ;_ &quot;€&quot;\ * &quot;-&quot;??_ ;_ @_ "/>
    <numFmt numFmtId="165" formatCode="_-&quot;€&quot;\ * #,##0.00_-;_-&quot;€&quot;\ * #,##0.00\-;_-&quot;€&quot;\ * &quot;-&quot;??_-;_-@_-"/>
    <numFmt numFmtId="166" formatCode="&quot;€&quot;\ #,##0.00"/>
    <numFmt numFmtId="167" formatCode="_-&quot;€&quot;\ * #,##0.00000_-;_-&quot;€&quot;\ * #,##0.00000\-;_-&quot;€&quot;\ * &quot;-&quot;??_-;_-@_-"/>
  </numFmts>
  <fonts count="2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Raleway"/>
    </font>
    <font>
      <b/>
      <sz val="16"/>
      <color indexed="9"/>
      <name val="Raleway"/>
    </font>
    <font>
      <b/>
      <sz val="11"/>
      <color theme="0"/>
      <name val="Raleway"/>
    </font>
    <font>
      <b/>
      <sz val="10"/>
      <color indexed="9"/>
      <name val="Raleway"/>
    </font>
    <font>
      <sz val="9"/>
      <color theme="1"/>
      <name val="Raleway"/>
    </font>
    <font>
      <sz val="9"/>
      <name val="Raleway"/>
    </font>
    <font>
      <sz val="9"/>
      <color rgb="FFFF0000"/>
      <name val="Raleway"/>
    </font>
    <font>
      <sz val="9"/>
      <color indexed="9"/>
      <name val="Raleway"/>
    </font>
    <font>
      <b/>
      <sz val="9"/>
      <color indexed="9"/>
      <name val="Raleway"/>
    </font>
    <font>
      <b/>
      <sz val="9"/>
      <color theme="0"/>
      <name val="Raleway"/>
    </font>
    <font>
      <b/>
      <sz val="10"/>
      <color theme="0"/>
      <name val="Raleway"/>
    </font>
    <font>
      <b/>
      <sz val="22"/>
      <color theme="0"/>
      <name val="Raleway"/>
    </font>
    <font>
      <b/>
      <sz val="10"/>
      <color rgb="FFFF0000"/>
      <name val="Raleway"/>
    </font>
    <font>
      <sz val="10"/>
      <color rgb="FFFF0000"/>
      <name val="Raleway"/>
    </font>
    <font>
      <b/>
      <sz val="24"/>
      <color theme="0"/>
      <name val="Raleway"/>
    </font>
    <font>
      <b/>
      <sz val="10"/>
      <name val="Raleway"/>
    </font>
    <font>
      <b/>
      <sz val="22"/>
      <color indexed="9"/>
      <name val="Raleway"/>
    </font>
  </fonts>
  <fills count="12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0" fontId="1" fillId="0" borderId="0"/>
    <xf numFmtId="0" fontId="1" fillId="6" borderId="2" applyNumberFormat="0" applyProtection="0">
      <alignment horizontal="left" vertical="center" indent="1"/>
    </xf>
    <xf numFmtId="0" fontId="1" fillId="6" borderId="2" applyNumberFormat="0" applyProtection="0">
      <alignment horizontal="left" vertical="center" indent="1"/>
    </xf>
    <xf numFmtId="164" fontId="3" fillId="0" borderId="0" applyFont="0" applyFill="0" applyBorder="0" applyAlignment="0" applyProtection="0"/>
  </cellStyleXfs>
  <cellXfs count="81">
    <xf numFmtId="0" fontId="0" fillId="0" borderId="0" xfId="0"/>
    <xf numFmtId="165" fontId="4" fillId="0" borderId="0" xfId="1" applyFont="1" applyProtection="1"/>
    <xf numFmtId="0" fontId="4" fillId="0" borderId="0" xfId="0" applyFont="1"/>
    <xf numFmtId="0" fontId="6" fillId="4" borderId="1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165" fontId="4" fillId="0" borderId="0" xfId="1" applyFont="1" applyAlignment="1" applyProtection="1">
      <alignment horizontal="center"/>
    </xf>
    <xf numFmtId="0" fontId="7" fillId="3" borderId="0" xfId="0" applyFont="1" applyFill="1" applyAlignment="1">
      <alignment vertical="center" wrapText="1"/>
    </xf>
    <xf numFmtId="0" fontId="7" fillId="3" borderId="0" xfId="0" applyFont="1" applyFill="1" applyAlignment="1">
      <alignment horizontal="center" vertical="center"/>
    </xf>
    <xf numFmtId="165" fontId="7" fillId="3" borderId="0" xfId="1" applyFont="1" applyFill="1" applyBorder="1" applyAlignment="1" applyProtection="1">
      <alignment horizontal="center" vertical="center" wrapText="1"/>
    </xf>
    <xf numFmtId="0" fontId="7" fillId="3" borderId="0" xfId="0" applyFont="1" applyFill="1" applyAlignment="1">
      <alignment vertical="center"/>
    </xf>
    <xf numFmtId="165" fontId="7" fillId="3" borderId="0" xfId="1" applyFont="1" applyFill="1" applyAlignment="1" applyProtection="1">
      <alignment horizontal="center" vertical="center"/>
    </xf>
    <xf numFmtId="0" fontId="8" fillId="7" borderId="3" xfId="0" applyFont="1" applyFill="1" applyBorder="1" applyAlignment="1">
      <alignment vertical="center" wrapText="1"/>
    </xf>
    <xf numFmtId="0" fontId="9" fillId="7" borderId="3" xfId="0" applyFont="1" applyFill="1" applyBorder="1" applyAlignment="1">
      <alignment horizontal="center" vertical="center"/>
    </xf>
    <xf numFmtId="0" fontId="9" fillId="7" borderId="14" xfId="0" applyFont="1" applyFill="1" applyBorder="1" applyAlignment="1">
      <alignment horizontal="center" vertical="center"/>
    </xf>
    <xf numFmtId="166" fontId="9" fillId="8" borderId="4" xfId="0" applyNumberFormat="1" applyFont="1" applyFill="1" applyBorder="1" applyAlignment="1" applyProtection="1">
      <alignment horizontal="center" vertical="center"/>
      <protection locked="0"/>
    </xf>
    <xf numFmtId="166" fontId="9" fillId="7" borderId="15" xfId="5" applyNumberFormat="1" applyFont="1" applyFill="1" applyBorder="1" applyAlignment="1" applyProtection="1">
      <alignment horizontal="center" vertical="center"/>
    </xf>
    <xf numFmtId="165" fontId="9" fillId="7" borderId="15" xfId="1" applyFont="1" applyFill="1" applyBorder="1" applyAlignment="1" applyProtection="1">
      <alignment horizontal="center" vertical="center"/>
    </xf>
    <xf numFmtId="166" fontId="9" fillId="7" borderId="16" xfId="5" applyNumberFormat="1" applyFont="1" applyFill="1" applyBorder="1" applyAlignment="1" applyProtection="1">
      <alignment horizontal="center" vertical="center"/>
    </xf>
    <xf numFmtId="0" fontId="9" fillId="0" borderId="0" xfId="0" applyFont="1"/>
    <xf numFmtId="0" fontId="10" fillId="10" borderId="0" xfId="0" applyFont="1" applyFill="1" applyAlignment="1">
      <alignment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167" fontId="11" fillId="0" borderId="0" xfId="1" applyNumberFormat="1" applyFont="1" applyFill="1" applyBorder="1" applyAlignment="1" applyProtection="1">
      <alignment vertical="center"/>
    </xf>
    <xf numFmtId="165" fontId="9" fillId="0" borderId="0" xfId="1" applyFont="1" applyBorder="1" applyAlignment="1" applyProtection="1">
      <alignment horizontal="center" vertical="center"/>
    </xf>
    <xf numFmtId="165" fontId="9" fillId="0" borderId="0" xfId="1" applyFont="1" applyBorder="1" applyAlignment="1" applyProtection="1">
      <alignment vertical="center"/>
    </xf>
    <xf numFmtId="0" fontId="9" fillId="7" borderId="4" xfId="0" applyFont="1" applyFill="1" applyBorder="1" applyAlignment="1">
      <alignment vertical="center" wrapText="1"/>
    </xf>
    <xf numFmtId="3" fontId="9" fillId="7" borderId="4" xfId="0" applyNumberFormat="1" applyFont="1" applyFill="1" applyBorder="1" applyAlignment="1">
      <alignment horizontal="center" vertical="center"/>
    </xf>
    <xf numFmtId="166" fontId="9" fillId="8" borderId="12" xfId="1" applyNumberFormat="1" applyFont="1" applyFill="1" applyBorder="1" applyAlignment="1" applyProtection="1">
      <alignment horizontal="center" vertical="center"/>
      <protection locked="0"/>
    </xf>
    <xf numFmtId="0" fontId="9" fillId="7" borderId="9" xfId="0" applyFont="1" applyFill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165" fontId="9" fillId="0" borderId="0" xfId="1" applyFont="1" applyAlignment="1" applyProtection="1">
      <alignment vertical="center"/>
    </xf>
    <xf numFmtId="165" fontId="9" fillId="0" borderId="0" xfId="1" applyFont="1" applyAlignment="1" applyProtection="1">
      <alignment horizontal="center" vertical="center"/>
    </xf>
    <xf numFmtId="0" fontId="12" fillId="3" borderId="0" xfId="0" applyFont="1" applyFill="1" applyAlignment="1">
      <alignment vertical="center" wrapText="1"/>
    </xf>
    <xf numFmtId="0" fontId="12" fillId="3" borderId="0" xfId="0" applyFont="1" applyFill="1" applyAlignment="1">
      <alignment horizontal="center" vertical="center"/>
    </xf>
    <xf numFmtId="165" fontId="12" fillId="3" borderId="0" xfId="1" applyFont="1" applyFill="1" applyBorder="1" applyAlignment="1" applyProtection="1">
      <alignment horizontal="center" vertical="center" wrapText="1"/>
    </xf>
    <xf numFmtId="0" fontId="12" fillId="3" borderId="0" xfId="0" applyFont="1" applyFill="1" applyAlignment="1">
      <alignment vertical="center"/>
    </xf>
    <xf numFmtId="165" fontId="12" fillId="3" borderId="0" xfId="1" applyFont="1" applyFill="1" applyAlignment="1" applyProtection="1">
      <alignment horizontal="center" vertical="center"/>
    </xf>
    <xf numFmtId="166" fontId="9" fillId="7" borderId="7" xfId="1" applyNumberFormat="1" applyFont="1" applyFill="1" applyBorder="1" applyAlignment="1" applyProtection="1">
      <alignment horizontal="center" vertical="center"/>
    </xf>
    <xf numFmtId="166" fontId="9" fillId="7" borderId="13" xfId="5" applyNumberFormat="1" applyFont="1" applyFill="1" applyBorder="1" applyAlignment="1" applyProtection="1">
      <alignment horizontal="center" vertical="center"/>
    </xf>
    <xf numFmtId="0" fontId="9" fillId="7" borderId="10" xfId="0" applyFont="1" applyFill="1" applyBorder="1" applyAlignment="1">
      <alignment horizontal="center" vertical="center"/>
    </xf>
    <xf numFmtId="166" fontId="13" fillId="4" borderId="4" xfId="1" applyNumberFormat="1" applyFont="1" applyFill="1" applyBorder="1" applyAlignment="1" applyProtection="1">
      <alignment horizontal="center" vertical="center"/>
    </xf>
    <xf numFmtId="0" fontId="9" fillId="0" borderId="0" xfId="0" applyFont="1" applyAlignment="1">
      <alignment wrapText="1"/>
    </xf>
    <xf numFmtId="0" fontId="9" fillId="7" borderId="4" xfId="0" applyFont="1" applyFill="1" applyBorder="1" applyAlignment="1">
      <alignment horizontal="center" vertical="center"/>
    </xf>
    <xf numFmtId="166" fontId="9" fillId="8" borderId="17" xfId="1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165" fontId="4" fillId="0" borderId="0" xfId="1" applyFont="1" applyAlignment="1" applyProtection="1">
      <alignment vertical="center"/>
    </xf>
    <xf numFmtId="165" fontId="4" fillId="0" borderId="0" xfId="1" applyFont="1" applyAlignment="1" applyProtection="1">
      <alignment horizontal="center" vertical="center"/>
    </xf>
    <xf numFmtId="165" fontId="4" fillId="0" borderId="0" xfId="1" applyFont="1" applyBorder="1" applyAlignment="1" applyProtection="1">
      <alignment vertical="center"/>
    </xf>
    <xf numFmtId="165" fontId="14" fillId="4" borderId="4" xfId="1" applyFont="1" applyFill="1" applyBorder="1" applyAlignment="1" applyProtection="1">
      <alignment horizontal="right" vertical="center"/>
    </xf>
    <xf numFmtId="165" fontId="14" fillId="4" borderId="4" xfId="1" applyFont="1" applyFill="1" applyBorder="1" applyAlignment="1" applyProtection="1">
      <alignment vertical="center"/>
    </xf>
    <xf numFmtId="166" fontId="14" fillId="4" borderId="4" xfId="1" applyNumberFormat="1" applyFont="1" applyFill="1" applyBorder="1" applyAlignment="1" applyProtection="1">
      <alignment horizontal="center" vertical="center"/>
    </xf>
    <xf numFmtId="165" fontId="14" fillId="0" borderId="0" xfId="1" applyFont="1" applyFill="1" applyBorder="1" applyAlignment="1" applyProtection="1">
      <alignment vertical="center"/>
    </xf>
    <xf numFmtId="166" fontId="14" fillId="0" borderId="0" xfId="1" applyNumberFormat="1" applyFont="1" applyFill="1" applyBorder="1" applyAlignment="1" applyProtection="1">
      <alignment horizontal="center" vertical="center"/>
    </xf>
    <xf numFmtId="166" fontId="8" fillId="8" borderId="4" xfId="0" applyNumberFormat="1" applyFont="1" applyFill="1" applyBorder="1" applyAlignment="1" applyProtection="1">
      <alignment horizontal="center" vertical="center"/>
      <protection locked="0"/>
    </xf>
    <xf numFmtId="0" fontId="14" fillId="4" borderId="4" xfId="0" applyFont="1" applyFill="1" applyBorder="1" applyAlignment="1">
      <alignment vertical="center" wrapText="1"/>
    </xf>
    <xf numFmtId="166" fontId="18" fillId="9" borderId="18" xfId="0" applyNumberFormat="1" applyFont="1" applyFill="1" applyBorder="1" applyAlignment="1">
      <alignment vertical="center"/>
    </xf>
    <xf numFmtId="0" fontId="14" fillId="0" borderId="0" xfId="0" applyFont="1" applyAlignment="1">
      <alignment vertical="center" wrapText="1"/>
    </xf>
    <xf numFmtId="165" fontId="14" fillId="0" borderId="0" xfId="1" applyFont="1" applyFill="1" applyBorder="1" applyAlignment="1" applyProtection="1">
      <alignment vertical="center" wrapText="1"/>
    </xf>
    <xf numFmtId="165" fontId="14" fillId="0" borderId="0" xfId="1" applyFont="1" applyFill="1" applyBorder="1" applyAlignment="1" applyProtection="1">
      <alignment horizontal="center" vertical="center" wrapText="1"/>
    </xf>
    <xf numFmtId="165" fontId="19" fillId="0" borderId="0" xfId="1" applyFont="1" applyFill="1" applyBorder="1" applyProtection="1"/>
    <xf numFmtId="0" fontId="19" fillId="0" borderId="0" xfId="0" applyFont="1"/>
    <xf numFmtId="165" fontId="19" fillId="0" borderId="0" xfId="1" applyFont="1" applyFill="1" applyBorder="1" applyAlignment="1" applyProtection="1">
      <alignment horizontal="center"/>
    </xf>
    <xf numFmtId="0" fontId="19" fillId="0" borderId="0" xfId="0" applyFont="1" applyAlignment="1">
      <alignment vertical="center"/>
    </xf>
    <xf numFmtId="0" fontId="4" fillId="0" borderId="0" xfId="0" applyFont="1" applyAlignment="1">
      <alignment wrapText="1"/>
    </xf>
    <xf numFmtId="0" fontId="9" fillId="7" borderId="5" xfId="0" applyFont="1" applyFill="1" applyBorder="1" applyAlignment="1">
      <alignment horizontal="center" vertical="center"/>
    </xf>
    <xf numFmtId="0" fontId="9" fillId="7" borderId="6" xfId="0" applyFont="1" applyFill="1" applyBorder="1" applyAlignment="1">
      <alignment horizontal="center" vertical="center"/>
    </xf>
    <xf numFmtId="0" fontId="9" fillId="7" borderId="9" xfId="0" applyFont="1" applyFill="1" applyBorder="1" applyAlignment="1">
      <alignment horizontal="center" vertical="center"/>
    </xf>
    <xf numFmtId="165" fontId="13" fillId="4" borderId="7" xfId="1" applyFont="1" applyFill="1" applyBorder="1" applyAlignment="1" applyProtection="1">
      <alignment vertical="center"/>
    </xf>
    <xf numFmtId="165" fontId="13" fillId="4" borderId="11" xfId="1" applyFont="1" applyFill="1" applyBorder="1" applyAlignment="1" applyProtection="1">
      <alignment vertical="center"/>
    </xf>
    <xf numFmtId="165" fontId="13" fillId="4" borderId="8" xfId="1" applyFont="1" applyFill="1" applyBorder="1" applyAlignment="1" applyProtection="1">
      <alignment vertical="center"/>
    </xf>
    <xf numFmtId="165" fontId="9" fillId="7" borderId="5" xfId="1" applyFont="1" applyFill="1" applyBorder="1" applyAlignment="1" applyProtection="1">
      <alignment horizontal="center" vertical="center"/>
    </xf>
    <xf numFmtId="165" fontId="9" fillId="7" borderId="6" xfId="1" applyFont="1" applyFill="1" applyBorder="1" applyAlignment="1" applyProtection="1">
      <alignment horizontal="center" vertical="center"/>
    </xf>
    <xf numFmtId="165" fontId="9" fillId="7" borderId="9" xfId="1" applyFont="1" applyFill="1" applyBorder="1" applyAlignment="1" applyProtection="1">
      <alignment horizontal="center" vertical="center"/>
    </xf>
    <xf numFmtId="0" fontId="20" fillId="2" borderId="0" xfId="0" applyFont="1" applyFill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19" fillId="8" borderId="4" xfId="0" applyFont="1" applyFill="1" applyBorder="1" applyAlignment="1" applyProtection="1">
      <alignment horizontal="center" vertical="center" wrapText="1"/>
      <protection locked="0"/>
    </xf>
    <xf numFmtId="166" fontId="15" fillId="4" borderId="4" xfId="1" applyNumberFormat="1" applyFont="1" applyFill="1" applyBorder="1" applyAlignment="1" applyProtection="1">
      <alignment horizontal="center" vertical="center" wrapText="1"/>
    </xf>
    <xf numFmtId="165" fontId="16" fillId="11" borderId="4" xfId="1" applyFont="1" applyFill="1" applyBorder="1" applyAlignment="1" applyProtection="1">
      <alignment horizontal="center" vertical="center" wrapText="1"/>
    </xf>
    <xf numFmtId="0" fontId="17" fillId="11" borderId="4" xfId="0" applyFont="1" applyFill="1" applyBorder="1" applyAlignment="1">
      <alignment horizontal="center" vertical="center" wrapText="1"/>
    </xf>
    <xf numFmtId="165" fontId="14" fillId="4" borderId="4" xfId="1" applyFont="1" applyFill="1" applyBorder="1" applyAlignment="1" applyProtection="1">
      <alignment horizontal="right" vertical="center"/>
    </xf>
  </cellXfs>
  <cellStyles count="6">
    <cellStyle name="Euro" xfId="1" xr:uid="{00000000-0005-0000-0000-000000000000}"/>
    <cellStyle name="SAPBEXchaText" xfId="3" xr:uid="{00000000-0005-0000-0000-000001000000}"/>
    <cellStyle name="SAPBEXstdItem" xfId="4" xr:uid="{00000000-0005-0000-0000-000002000000}"/>
    <cellStyle name="Standaard" xfId="0" builtinId="0"/>
    <cellStyle name="Standaard 2" xfId="2" xr:uid="{00000000-0005-0000-0000-000004000000}"/>
    <cellStyle name="Valuta" xfId="5" builtinId="4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8140</xdr:colOff>
      <xdr:row>0</xdr:row>
      <xdr:rowOff>0</xdr:rowOff>
    </xdr:from>
    <xdr:to>
      <xdr:col>0</xdr:col>
      <xdr:colOff>2189936</xdr:colOff>
      <xdr:row>2</xdr:row>
      <xdr:rowOff>4917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7880BFE0-2BBD-09CD-BA03-B68B304E71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576" b="11458"/>
        <a:stretch/>
      </xdr:blipFill>
      <xdr:spPr bwMode="auto">
        <a:xfrm>
          <a:off x="8140" y="0"/>
          <a:ext cx="2181796" cy="172267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"/>
  <sheetViews>
    <sheetView showGridLines="0" tabSelected="1" topLeftCell="A39" zoomScale="156" zoomScaleNormal="100" zoomScalePageLayoutView="115" workbookViewId="0">
      <selection activeCell="D41" sqref="D41"/>
    </sheetView>
  </sheetViews>
  <sheetFormatPr baseColWidth="10" defaultColWidth="9.1640625" defaultRowHeight="13"/>
  <cols>
    <col min="1" max="1" width="71.83203125" style="64" customWidth="1"/>
    <col min="2" max="2" width="1.83203125" style="2" customWidth="1"/>
    <col min="3" max="3" width="19.6640625" style="4" bestFit="1" customWidth="1"/>
    <col min="4" max="4" width="23.33203125" style="4" customWidth="1"/>
    <col min="5" max="5" width="1.83203125" style="2" customWidth="1"/>
    <col min="6" max="6" width="30.6640625" style="2" customWidth="1"/>
    <col min="7" max="7" width="1.83203125" style="2" customWidth="1"/>
    <col min="8" max="8" width="52.5" style="2" customWidth="1"/>
    <col min="9" max="9" width="23.6640625" style="2" bestFit="1" customWidth="1"/>
    <col min="10" max="16384" width="9.1640625" style="2"/>
  </cols>
  <sheetData>
    <row r="1" spans="1:10" ht="94" customHeight="1">
      <c r="A1" s="74" t="s">
        <v>17</v>
      </c>
      <c r="B1" s="74"/>
      <c r="C1" s="74"/>
      <c r="D1" s="74"/>
      <c r="E1" s="74"/>
      <c r="F1" s="74"/>
      <c r="G1" s="74"/>
      <c r="H1" s="74"/>
      <c r="I1" s="1"/>
      <c r="J1" s="1"/>
    </row>
    <row r="2" spans="1:10" ht="41" customHeight="1">
      <c r="A2" s="75" t="s">
        <v>26</v>
      </c>
      <c r="B2" s="75"/>
      <c r="C2" s="75"/>
      <c r="D2" s="75"/>
      <c r="E2" s="75"/>
      <c r="F2" s="75"/>
      <c r="G2" s="75"/>
      <c r="H2" s="75"/>
      <c r="I2" s="1"/>
      <c r="J2" s="1"/>
    </row>
    <row r="3" spans="1:10" ht="50" customHeight="1">
      <c r="A3" s="3" t="s">
        <v>18</v>
      </c>
      <c r="E3" s="1"/>
      <c r="G3" s="5"/>
      <c r="H3" s="1"/>
      <c r="I3" s="1"/>
    </row>
    <row r="4" spans="1:10" ht="47" customHeight="1">
      <c r="A4" s="6"/>
      <c r="B4" s="7"/>
      <c r="C4" s="7" t="s">
        <v>0</v>
      </c>
      <c r="D4" s="8" t="s">
        <v>25</v>
      </c>
      <c r="E4" s="9"/>
      <c r="F4" s="10" t="s">
        <v>1</v>
      </c>
      <c r="G4" s="10"/>
      <c r="H4" s="10" t="s">
        <v>13</v>
      </c>
    </row>
    <row r="5" spans="1:10" s="18" customFormat="1" ht="39">
      <c r="A5" s="11" t="s">
        <v>11</v>
      </c>
      <c r="B5" s="12"/>
      <c r="C5" s="13">
        <v>1</v>
      </c>
      <c r="D5" s="14">
        <v>50000</v>
      </c>
      <c r="E5" s="13"/>
      <c r="F5" s="15">
        <f>D5*C5</f>
        <v>50000</v>
      </c>
      <c r="G5" s="16"/>
      <c r="H5" s="17">
        <f>F5*4</f>
        <v>200000</v>
      </c>
    </row>
    <row r="6" spans="1:10" s="18" customFormat="1">
      <c r="A6" s="19" t="s">
        <v>21</v>
      </c>
      <c r="B6" s="20"/>
      <c r="C6" s="21"/>
      <c r="D6" s="22"/>
      <c r="E6" s="20"/>
      <c r="F6" s="23"/>
      <c r="G6" s="24"/>
      <c r="H6" s="24"/>
    </row>
    <row r="7" spans="1:10" s="18" customFormat="1">
      <c r="A7" s="25" t="s">
        <v>27</v>
      </c>
      <c r="B7" s="65"/>
      <c r="C7" s="26">
        <v>1</v>
      </c>
      <c r="D7" s="27">
        <v>0</v>
      </c>
      <c r="E7" s="65"/>
      <c r="F7" s="15">
        <f>D7*C7</f>
        <v>0</v>
      </c>
      <c r="G7" s="65"/>
      <c r="H7" s="17">
        <f>F7*4</f>
        <v>0</v>
      </c>
    </row>
    <row r="8" spans="1:10" s="18" customFormat="1">
      <c r="A8" s="25" t="s">
        <v>12</v>
      </c>
      <c r="B8" s="66"/>
      <c r="C8" s="26">
        <v>5</v>
      </c>
      <c r="D8" s="27">
        <v>0</v>
      </c>
      <c r="E8" s="66"/>
      <c r="F8" s="15">
        <f>D8*C8</f>
        <v>0</v>
      </c>
      <c r="G8" s="66"/>
      <c r="H8" s="17">
        <f>F8*4</f>
        <v>0</v>
      </c>
    </row>
    <row r="9" spans="1:10" s="18" customFormat="1" ht="26">
      <c r="A9" s="25" t="s">
        <v>10</v>
      </c>
      <c r="B9" s="67"/>
      <c r="C9" s="26">
        <v>1</v>
      </c>
      <c r="D9" s="27">
        <v>0</v>
      </c>
      <c r="E9" s="67"/>
      <c r="F9" s="15">
        <f>D9*C9</f>
        <v>0</v>
      </c>
      <c r="G9" s="67"/>
      <c r="H9" s="17">
        <f>F9*4</f>
        <v>0</v>
      </c>
    </row>
    <row r="10" spans="1:10" s="18" customFormat="1" ht="12">
      <c r="A10" s="29"/>
      <c r="B10" s="20"/>
      <c r="C10" s="21"/>
      <c r="D10" s="30"/>
      <c r="E10" s="20"/>
      <c r="F10" s="31"/>
      <c r="G10" s="24"/>
      <c r="H10" s="30"/>
    </row>
    <row r="11" spans="1:10" s="18" customFormat="1">
      <c r="A11" s="32" t="s">
        <v>15</v>
      </c>
      <c r="B11" s="33"/>
      <c r="C11" s="33" t="s">
        <v>6</v>
      </c>
      <c r="D11" s="34" t="s">
        <v>28</v>
      </c>
      <c r="E11" s="35"/>
      <c r="F11" s="36" t="s">
        <v>1</v>
      </c>
      <c r="G11" s="36"/>
      <c r="H11" s="36" t="s">
        <v>13</v>
      </c>
    </row>
    <row r="12" spans="1:10" s="18" customFormat="1">
      <c r="A12" s="25" t="s">
        <v>2</v>
      </c>
      <c r="B12" s="65"/>
      <c r="C12" s="26">
        <v>10</v>
      </c>
      <c r="D12" s="27">
        <v>0</v>
      </c>
      <c r="E12" s="65"/>
      <c r="F12" s="37">
        <f>C12*D12</f>
        <v>0</v>
      </c>
      <c r="G12" s="71"/>
      <c r="H12" s="38">
        <f>F12*4</f>
        <v>0</v>
      </c>
    </row>
    <row r="13" spans="1:10" s="18" customFormat="1">
      <c r="A13" s="25" t="s">
        <v>3</v>
      </c>
      <c r="B13" s="66"/>
      <c r="C13" s="26">
        <v>10</v>
      </c>
      <c r="D13" s="27">
        <v>0</v>
      </c>
      <c r="E13" s="66"/>
      <c r="F13" s="37">
        <f>C13*D13</f>
        <v>0</v>
      </c>
      <c r="G13" s="72"/>
      <c r="H13" s="38">
        <f>F13*4</f>
        <v>0</v>
      </c>
    </row>
    <row r="14" spans="1:10" s="18" customFormat="1">
      <c r="A14" s="25" t="s">
        <v>7</v>
      </c>
      <c r="B14" s="66"/>
      <c r="C14" s="26">
        <v>10</v>
      </c>
      <c r="D14" s="27">
        <v>0</v>
      </c>
      <c r="E14" s="66"/>
      <c r="F14" s="37">
        <f>C14*D14</f>
        <v>0</v>
      </c>
      <c r="G14" s="72"/>
      <c r="H14" s="38">
        <f>F14*4</f>
        <v>0</v>
      </c>
    </row>
    <row r="15" spans="1:10" s="18" customFormat="1">
      <c r="A15" s="25" t="s">
        <v>4</v>
      </c>
      <c r="B15" s="66"/>
      <c r="C15" s="26">
        <v>10</v>
      </c>
      <c r="D15" s="27">
        <v>0</v>
      </c>
      <c r="E15" s="66"/>
      <c r="F15" s="37">
        <f>C15*D15</f>
        <v>0</v>
      </c>
      <c r="G15" s="72"/>
      <c r="H15" s="38">
        <f>F15*4</f>
        <v>0</v>
      </c>
    </row>
    <row r="16" spans="1:10" s="18" customFormat="1">
      <c r="A16" s="25" t="s">
        <v>5</v>
      </c>
      <c r="B16" s="67"/>
      <c r="C16" s="26">
        <v>10</v>
      </c>
      <c r="D16" s="27">
        <v>0</v>
      </c>
      <c r="E16" s="39"/>
      <c r="F16" s="37">
        <f>C16*D16</f>
        <v>0</v>
      </c>
      <c r="G16" s="73"/>
      <c r="H16" s="38">
        <f>F16*4</f>
        <v>0</v>
      </c>
    </row>
    <row r="17" spans="1:9" s="18" customFormat="1" ht="12">
      <c r="A17" s="29"/>
      <c r="B17" s="20"/>
      <c r="C17" s="21"/>
      <c r="D17" s="30"/>
      <c r="E17" s="20"/>
      <c r="F17" s="31"/>
      <c r="G17" s="24"/>
      <c r="H17" s="30"/>
    </row>
    <row r="18" spans="1:9" s="18" customFormat="1" ht="12">
      <c r="A18" s="29"/>
      <c r="B18" s="20"/>
      <c r="C18" s="21"/>
      <c r="D18" s="68" t="s">
        <v>14</v>
      </c>
      <c r="E18" s="69"/>
      <c r="F18" s="69"/>
      <c r="G18" s="70"/>
      <c r="H18" s="40">
        <f>SUM(H5:H16)</f>
        <v>200000</v>
      </c>
    </row>
    <row r="19" spans="1:9" s="18" customFormat="1" ht="12">
      <c r="A19" s="41"/>
      <c r="C19" s="21"/>
      <c r="D19" s="21"/>
    </row>
    <row r="20" spans="1:9" ht="44" customHeight="1">
      <c r="A20" s="3" t="s">
        <v>19</v>
      </c>
      <c r="E20" s="1"/>
      <c r="G20" s="5"/>
      <c r="H20" s="1"/>
      <c r="I20" s="1"/>
    </row>
    <row r="21" spans="1:9" ht="46" customHeight="1">
      <c r="A21" s="6"/>
      <c r="B21" s="7"/>
      <c r="C21" s="7" t="s">
        <v>0</v>
      </c>
      <c r="D21" s="8" t="s">
        <v>25</v>
      </c>
      <c r="E21" s="9"/>
      <c r="F21" s="10" t="s">
        <v>16</v>
      </c>
    </row>
    <row r="22" spans="1:9" s="18" customFormat="1" ht="39">
      <c r="A22" s="11" t="str">
        <f>A5</f>
        <v>Jaarrekening (controle, accountantsverklaring, rapportage), inclusief twee adviesgesprekken Raad van Toezicht (bespreken jaarrekening) en twee adviesgesprekken met het College van bestuur (advies wijziging wetgeving, relevante ontwikkelingen).*</v>
      </c>
      <c r="B22" s="12"/>
      <c r="C22" s="13">
        <f>C5</f>
        <v>1</v>
      </c>
      <c r="D22" s="14">
        <v>50000</v>
      </c>
      <c r="E22" s="42"/>
      <c r="F22" s="17">
        <f>D22*C22</f>
        <v>50000</v>
      </c>
    </row>
    <row r="23" spans="1:9" s="18" customFormat="1">
      <c r="A23" s="19" t="s">
        <v>22</v>
      </c>
      <c r="B23" s="20"/>
      <c r="C23" s="21"/>
      <c r="D23" s="22"/>
      <c r="E23" s="20"/>
      <c r="F23" s="24"/>
    </row>
    <row r="24" spans="1:9" s="18" customFormat="1">
      <c r="A24" s="25" t="str">
        <f>A7</f>
        <v xml:space="preserve">Bekostigingscontrole gericht op verkrijgen assurancerapporten bij 3 brinnummers. </v>
      </c>
      <c r="B24" s="65"/>
      <c r="C24" s="26">
        <f>C7</f>
        <v>1</v>
      </c>
      <c r="D24" s="27">
        <v>0</v>
      </c>
      <c r="E24" s="65"/>
      <c r="F24" s="17">
        <f>D24*C24</f>
        <v>0</v>
      </c>
    </row>
    <row r="25" spans="1:9" s="18" customFormat="1">
      <c r="A25" s="25" t="str">
        <f>A8</f>
        <v>1 projectsubsidie (Controle, accountantsverklaring, rapportage), uitgaande van 5 per jaar.</v>
      </c>
      <c r="B25" s="66"/>
      <c r="C25" s="26">
        <f>C8</f>
        <v>5</v>
      </c>
      <c r="D25" s="27">
        <v>0</v>
      </c>
      <c r="E25" s="66"/>
      <c r="F25" s="17">
        <f>D25*C25</f>
        <v>0</v>
      </c>
    </row>
    <row r="26" spans="1:9" s="18" customFormat="1" ht="26">
      <c r="A26" s="25" t="str">
        <f>A9</f>
        <v>2 (twee) projectsubsidies gelijktijdig (Controle, accountantsverklaring, rapportage), kosten per subsidie opgeven.</v>
      </c>
      <c r="B26" s="67"/>
      <c r="C26" s="26">
        <f>C9</f>
        <v>1</v>
      </c>
      <c r="D26" s="27">
        <v>0</v>
      </c>
      <c r="E26" s="67"/>
      <c r="F26" s="17">
        <f>D26*C26</f>
        <v>0</v>
      </c>
    </row>
    <row r="27" spans="1:9" s="18" customFormat="1" ht="12">
      <c r="A27" s="29"/>
      <c r="B27" s="20"/>
      <c r="C27" s="21"/>
      <c r="D27" s="30"/>
      <c r="E27" s="20"/>
      <c r="F27" s="30"/>
    </row>
    <row r="28" spans="1:9" s="18" customFormat="1">
      <c r="A28" s="32" t="s">
        <v>15</v>
      </c>
      <c r="B28" s="33"/>
      <c r="C28" s="33" t="s">
        <v>6</v>
      </c>
      <c r="D28" s="34" t="s">
        <v>28</v>
      </c>
      <c r="E28" s="35"/>
      <c r="F28" s="36"/>
    </row>
    <row r="29" spans="1:9" s="18" customFormat="1">
      <c r="A29" s="25" t="str">
        <f>A12</f>
        <v>Partner</v>
      </c>
      <c r="B29" s="65"/>
      <c r="C29" s="26">
        <f>C12</f>
        <v>10</v>
      </c>
      <c r="D29" s="27">
        <v>0</v>
      </c>
      <c r="E29" s="65"/>
      <c r="F29" s="38">
        <f>C29*D29</f>
        <v>0</v>
      </c>
    </row>
    <row r="30" spans="1:9" s="18" customFormat="1">
      <c r="A30" s="25" t="str">
        <f>A13</f>
        <v>Kantoormanager</v>
      </c>
      <c r="B30" s="66"/>
      <c r="C30" s="26">
        <f>C13</f>
        <v>10</v>
      </c>
      <c r="D30" s="27">
        <v>0</v>
      </c>
      <c r="E30" s="66"/>
      <c r="F30" s="38">
        <f>C30*D30</f>
        <v>0</v>
      </c>
    </row>
    <row r="31" spans="1:9" s="18" customFormat="1">
      <c r="A31" s="25" t="str">
        <f>A14</f>
        <v>Teamleider (controle)</v>
      </c>
      <c r="B31" s="66"/>
      <c r="C31" s="26">
        <f>C14</f>
        <v>10</v>
      </c>
      <c r="D31" s="27">
        <v>0</v>
      </c>
      <c r="E31" s="66"/>
      <c r="F31" s="38">
        <f>C31*D31</f>
        <v>0</v>
      </c>
    </row>
    <row r="32" spans="1:9" s="18" customFormat="1">
      <c r="A32" s="25" t="str">
        <f>A15</f>
        <v>Senior assistent</v>
      </c>
      <c r="B32" s="66"/>
      <c r="C32" s="26">
        <f>C15</f>
        <v>10</v>
      </c>
      <c r="D32" s="27">
        <v>0</v>
      </c>
      <c r="E32" s="66"/>
      <c r="F32" s="38">
        <f>C32*D32</f>
        <v>0</v>
      </c>
    </row>
    <row r="33" spans="1:9" s="18" customFormat="1">
      <c r="A33" s="25" t="str">
        <f>A16</f>
        <v>Junior assistent</v>
      </c>
      <c r="B33" s="67"/>
      <c r="C33" s="26">
        <f>C16</f>
        <v>10</v>
      </c>
      <c r="D33" s="43">
        <v>0</v>
      </c>
      <c r="E33" s="28"/>
      <c r="F33" s="38">
        <f>C33*D33</f>
        <v>0</v>
      </c>
    </row>
    <row r="34" spans="1:9">
      <c r="A34" s="44"/>
      <c r="B34" s="45"/>
      <c r="D34" s="46"/>
      <c r="E34" s="45"/>
      <c r="F34" s="47"/>
      <c r="G34" s="48"/>
      <c r="H34" s="46"/>
    </row>
    <row r="35" spans="1:9">
      <c r="A35" s="44"/>
      <c r="B35" s="45"/>
      <c r="C35" s="80" t="s">
        <v>20</v>
      </c>
      <c r="D35" s="80"/>
      <c r="E35" s="50"/>
      <c r="F35" s="51">
        <f>SUM(F22:F33)*3</f>
        <v>150000</v>
      </c>
    </row>
    <row r="36" spans="1:9">
      <c r="A36" s="44"/>
      <c r="B36" s="45"/>
      <c r="D36" s="52"/>
      <c r="E36" s="52"/>
      <c r="F36" s="52"/>
      <c r="G36" s="52"/>
      <c r="H36" s="53"/>
    </row>
    <row r="37" spans="1:9" ht="50" customHeight="1">
      <c r="A37" s="3" t="s">
        <v>23</v>
      </c>
      <c r="E37" s="1"/>
      <c r="G37" s="5"/>
      <c r="H37" s="1"/>
      <c r="I37" s="1"/>
    </row>
    <row r="38" spans="1:9" ht="28">
      <c r="A38" s="6"/>
      <c r="B38" s="7"/>
      <c r="C38" s="7" t="s">
        <v>0</v>
      </c>
      <c r="D38" s="8" t="s">
        <v>25</v>
      </c>
      <c r="E38" s="10"/>
      <c r="F38" s="10" t="s">
        <v>16</v>
      </c>
    </row>
    <row r="39" spans="1:9" s="18" customFormat="1" ht="39">
      <c r="A39" s="11" t="str">
        <f>A5</f>
        <v>Jaarrekening (controle, accountantsverklaring, rapportage), inclusief twee adviesgesprekken Raad van Toezicht (bespreken jaarrekening) en twee adviesgesprekken met het College van bestuur (advies wijziging wetgeving, relevante ontwikkelingen).*</v>
      </c>
      <c r="B39" s="12"/>
      <c r="C39" s="13">
        <f>C22</f>
        <v>1</v>
      </c>
      <c r="D39" s="54">
        <v>50000</v>
      </c>
      <c r="E39" s="16"/>
      <c r="F39" s="17">
        <f>D39*C39</f>
        <v>50000</v>
      </c>
    </row>
    <row r="40" spans="1:9" s="18" customFormat="1">
      <c r="A40" s="19" t="s">
        <v>24</v>
      </c>
      <c r="B40" s="20"/>
      <c r="C40" s="21"/>
      <c r="D40" s="22"/>
      <c r="E40" s="24"/>
      <c r="F40" s="24"/>
    </row>
    <row r="41" spans="1:9" s="18" customFormat="1">
      <c r="A41" s="25" t="str">
        <f>A7</f>
        <v xml:space="preserve">Bekostigingscontrole gericht op verkrijgen assurancerapporten bij 3 brinnummers. </v>
      </c>
      <c r="B41" s="65"/>
      <c r="C41" s="26">
        <f>C7</f>
        <v>1</v>
      </c>
      <c r="D41" s="27">
        <v>0</v>
      </c>
      <c r="E41" s="65"/>
      <c r="F41" s="17">
        <f>D41*C41</f>
        <v>0</v>
      </c>
    </row>
    <row r="42" spans="1:9" s="18" customFormat="1">
      <c r="A42" s="25" t="str">
        <f>A8</f>
        <v>1 projectsubsidie (Controle, accountantsverklaring, rapportage), uitgaande van 5 per jaar.</v>
      </c>
      <c r="B42" s="66"/>
      <c r="C42" s="26">
        <f>C8</f>
        <v>5</v>
      </c>
      <c r="D42" s="27">
        <v>0</v>
      </c>
      <c r="E42" s="66"/>
      <c r="F42" s="17">
        <f>D42*C42</f>
        <v>0</v>
      </c>
    </row>
    <row r="43" spans="1:9" s="18" customFormat="1" ht="26">
      <c r="A43" s="25" t="str">
        <f>A9</f>
        <v>2 (twee) projectsubsidies gelijktijdig (Controle, accountantsverklaring, rapportage), kosten per subsidie opgeven.</v>
      </c>
      <c r="B43" s="67"/>
      <c r="C43" s="26">
        <f>C9</f>
        <v>1</v>
      </c>
      <c r="D43" s="27">
        <v>0</v>
      </c>
      <c r="E43" s="67"/>
      <c r="F43" s="17">
        <f>D43*C43</f>
        <v>0</v>
      </c>
    </row>
    <row r="44" spans="1:9" s="18" customFormat="1" ht="12">
      <c r="A44" s="29"/>
      <c r="B44" s="20"/>
      <c r="C44" s="21"/>
      <c r="D44" s="30"/>
      <c r="E44" s="24"/>
      <c r="F44" s="30"/>
    </row>
    <row r="45" spans="1:9" s="18" customFormat="1">
      <c r="A45" s="32" t="s">
        <v>15</v>
      </c>
      <c r="B45" s="33"/>
      <c r="C45" s="33" t="s">
        <v>6</v>
      </c>
      <c r="D45" s="34" t="s">
        <v>28</v>
      </c>
      <c r="E45" s="36"/>
      <c r="F45" s="36"/>
    </row>
    <row r="46" spans="1:9" s="18" customFormat="1">
      <c r="A46" s="25" t="str">
        <f>A29</f>
        <v>Partner</v>
      </c>
      <c r="B46" s="65"/>
      <c r="C46" s="26">
        <f>C29</f>
        <v>10</v>
      </c>
      <c r="D46" s="27">
        <v>0</v>
      </c>
      <c r="E46" s="71"/>
      <c r="F46" s="38">
        <f>C46*D46</f>
        <v>0</v>
      </c>
    </row>
    <row r="47" spans="1:9" s="18" customFormat="1">
      <c r="A47" s="25" t="str">
        <f>A30</f>
        <v>Kantoormanager</v>
      </c>
      <c r="B47" s="66"/>
      <c r="C47" s="26">
        <f>C30</f>
        <v>10</v>
      </c>
      <c r="D47" s="27">
        <v>0</v>
      </c>
      <c r="E47" s="72"/>
      <c r="F47" s="38">
        <f t="shared" ref="F47:F50" si="0">C47*D47</f>
        <v>0</v>
      </c>
    </row>
    <row r="48" spans="1:9" s="18" customFormat="1">
      <c r="A48" s="25" t="str">
        <f>A31</f>
        <v>Teamleider (controle)</v>
      </c>
      <c r="B48" s="66"/>
      <c r="C48" s="26">
        <f>C31</f>
        <v>10</v>
      </c>
      <c r="D48" s="27">
        <v>0</v>
      </c>
      <c r="E48" s="72"/>
      <c r="F48" s="38">
        <f>C48*D48</f>
        <v>0</v>
      </c>
    </row>
    <row r="49" spans="1:8" s="18" customFormat="1">
      <c r="A49" s="25" t="str">
        <f>A32</f>
        <v>Senior assistent</v>
      </c>
      <c r="B49" s="66"/>
      <c r="C49" s="26">
        <f>C32</f>
        <v>10</v>
      </c>
      <c r="D49" s="27">
        <v>0</v>
      </c>
      <c r="E49" s="72"/>
      <c r="F49" s="38">
        <f>C49*D49</f>
        <v>0</v>
      </c>
    </row>
    <row r="50" spans="1:8" s="18" customFormat="1">
      <c r="A50" s="25" t="str">
        <f>A33</f>
        <v>Junior assistent</v>
      </c>
      <c r="B50" s="67"/>
      <c r="C50" s="26">
        <f>C33</f>
        <v>10</v>
      </c>
      <c r="D50" s="27">
        <v>0</v>
      </c>
      <c r="E50" s="73"/>
      <c r="F50" s="38">
        <f t="shared" si="0"/>
        <v>0</v>
      </c>
    </row>
    <row r="51" spans="1:8">
      <c r="A51" s="44"/>
      <c r="B51" s="45"/>
      <c r="D51" s="46"/>
      <c r="E51" s="45"/>
      <c r="F51" s="47"/>
      <c r="G51" s="48"/>
      <c r="H51" s="46"/>
    </row>
    <row r="52" spans="1:8">
      <c r="A52" s="44"/>
      <c r="B52" s="45"/>
      <c r="C52" s="80" t="s">
        <v>30</v>
      </c>
      <c r="D52" s="80"/>
      <c r="E52" s="49"/>
      <c r="F52" s="51">
        <f>SUM(F39:F50)*3</f>
        <v>150000</v>
      </c>
    </row>
    <row r="53" spans="1:8">
      <c r="A53" s="44"/>
      <c r="B53" s="45"/>
      <c r="D53" s="52"/>
      <c r="E53" s="52"/>
      <c r="F53" s="52"/>
      <c r="G53" s="52"/>
      <c r="H53" s="53"/>
    </row>
    <row r="54" spans="1:8" ht="14" thickBot="1">
      <c r="A54" s="44"/>
      <c r="B54" s="45"/>
      <c r="D54" s="52"/>
      <c r="E54" s="52"/>
      <c r="F54" s="52"/>
      <c r="G54" s="52"/>
      <c r="H54" s="53"/>
    </row>
    <row r="55" spans="1:8" ht="66" customHeight="1" thickBot="1">
      <c r="A55" s="55" t="s">
        <v>29</v>
      </c>
      <c r="B55" s="77">
        <f>SUM(H18+F35+F52)</f>
        <v>500000</v>
      </c>
      <c r="C55" s="77"/>
      <c r="D55" s="77"/>
      <c r="E55" s="78" t="s">
        <v>8</v>
      </c>
      <c r="F55" s="79"/>
      <c r="G55" s="79"/>
      <c r="H55" s="56">
        <f>B55/10</f>
        <v>50000</v>
      </c>
    </row>
    <row r="56" spans="1:8">
      <c r="A56" s="57"/>
      <c r="B56" s="58"/>
      <c r="C56" s="59"/>
      <c r="D56" s="59"/>
      <c r="E56" s="60"/>
      <c r="F56" s="61"/>
      <c r="G56" s="62"/>
    </row>
    <row r="57" spans="1:8" ht="20" customHeight="1">
      <c r="A57" s="57"/>
      <c r="B57" s="63"/>
      <c r="C57" s="63"/>
      <c r="D57" s="63"/>
    </row>
    <row r="58" spans="1:8" ht="61.25" customHeight="1">
      <c r="A58" s="55" t="s">
        <v>9</v>
      </c>
      <c r="B58" s="76"/>
      <c r="C58" s="76"/>
      <c r="D58" s="76"/>
    </row>
  </sheetData>
  <sheetProtection algorithmName="SHA-512" hashValue="7k8BTLAP1lQrTLlLyR2RMAETNuLXG89FbBt84I3p1AGGKlmp8wRQWHz8UPJ4dpodFJ8VOQPLXcbDotz4ugoSTA==" saltValue="DOKGt/oWDkDQw1vbJYC1JA==" spinCount="100000" sheet="1" selectLockedCells="1"/>
  <mergeCells count="22">
    <mergeCell ref="A1:H1"/>
    <mergeCell ref="A2:H2"/>
    <mergeCell ref="B58:D58"/>
    <mergeCell ref="B55:D55"/>
    <mergeCell ref="E55:G55"/>
    <mergeCell ref="B46:B50"/>
    <mergeCell ref="E46:E50"/>
    <mergeCell ref="C35:D35"/>
    <mergeCell ref="C52:D52"/>
    <mergeCell ref="B7:B9"/>
    <mergeCell ref="E7:E9"/>
    <mergeCell ref="G7:G9"/>
    <mergeCell ref="B24:B26"/>
    <mergeCell ref="E24:E26"/>
    <mergeCell ref="B41:B43"/>
    <mergeCell ref="E41:E43"/>
    <mergeCell ref="E29:E32"/>
    <mergeCell ref="B12:B16"/>
    <mergeCell ref="D18:G18"/>
    <mergeCell ref="G12:G16"/>
    <mergeCell ref="E12:E15"/>
    <mergeCell ref="B29:B33"/>
  </mergeCells>
  <phoneticPr fontId="2" type="noConversion"/>
  <conditionalFormatting sqref="D5">
    <cfRule type="cellIs" dxfId="5" priority="6" operator="lessThan">
      <formula>35000</formula>
    </cfRule>
    <cfRule type="cellIs" dxfId="4" priority="5" operator="greaterThan">
      <formula>50000</formula>
    </cfRule>
  </conditionalFormatting>
  <conditionalFormatting sqref="D22">
    <cfRule type="cellIs" dxfId="3" priority="4" operator="greaterThan">
      <formula>60000</formula>
    </cfRule>
    <cfRule type="cellIs" dxfId="2" priority="3" operator="lessThan">
      <formula>40000</formula>
    </cfRule>
  </conditionalFormatting>
  <conditionalFormatting sqref="D39">
    <cfRule type="cellIs" dxfId="1" priority="2" operator="greaterThan">
      <formula>70000</formula>
    </cfRule>
    <cfRule type="cellIs" dxfId="0" priority="1" operator="lessThan">
      <formula>45000</formula>
    </cfRule>
  </conditionalFormatting>
  <pageMargins left="0.75" right="0.75" top="1" bottom="1" header="0.5" footer="0.5"/>
  <pageSetup paperSize="8" scale="6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 </vt:lpstr>
      <vt:lpstr>'Prijzenblad 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inkoopadviesbureau BiC </dc:description>
  <cp:lastModifiedBy/>
  <dcterms:created xsi:type="dcterms:W3CDTF">2014-10-31T15:34:42Z</dcterms:created>
  <dcterms:modified xsi:type="dcterms:W3CDTF">2023-02-07T13:26:25Z</dcterms:modified>
  <cp:category/>
</cp:coreProperties>
</file>