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6"/>
  <workbookPr filterPrivacy="1" codeName="ThisWorkbook" autoCompressPictures="0"/>
  <xr:revisionPtr revIDLastSave="0" documentId="13_ncr:1_{D41E3406-993B-3B46-B376-964138596A59}" xr6:coauthVersionLast="47" xr6:coauthVersionMax="47" xr10:uidLastSave="{00000000-0000-0000-0000-000000000000}"/>
  <bookViews>
    <workbookView xWindow="32460" yWindow="500" windowWidth="35700" windowHeight="19140" activeTab="10" xr2:uid="{00000000-000D-0000-FFFF-FFFF00000000}"/>
  </bookViews>
  <sheets>
    <sheet name="Beoordelen open vragen" sheetId="6" r:id="rId1"/>
    <sheet name="Beoordelen interview" sheetId="21" r:id="rId2"/>
    <sheet name="Beoordelaar 1" sheetId="7" r:id="rId3"/>
    <sheet name="Beoordelaar 2" sheetId="15" r:id="rId4"/>
    <sheet name="Beoordelaar 3" sheetId="16" r:id="rId5"/>
    <sheet name="Beoordelaar 4" sheetId="17" r:id="rId6"/>
    <sheet name="Beoordelaar 5" sheetId="18" r:id="rId7"/>
    <sheet name="Beoordelaar 6" sheetId="19" r:id="rId8"/>
    <sheet name="Beoordelaar 7" sheetId="20" r:id="rId9"/>
    <sheet name="Consensus" sheetId="9" r:id="rId10"/>
    <sheet name="Eindscores" sheetId="22" r:id="rId11"/>
  </sheets>
  <definedNames>
    <definedName name="OLE_LINK2" localSheetId="0">'Beoordelen open vragen'!$A$4</definedName>
    <definedName name="Score">'Beoordelen open vragen'!$B$3:$B$8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9" i="22" l="1"/>
  <c r="D2" i="9"/>
  <c r="D56" i="9"/>
  <c r="D47" i="9"/>
  <c r="D38" i="9"/>
  <c r="D29" i="9"/>
  <c r="D20" i="9"/>
  <c r="D11" i="9"/>
  <c r="D86" i="9"/>
  <c r="D77" i="9"/>
  <c r="D68" i="9"/>
  <c r="D57" i="9"/>
  <c r="D87" i="9"/>
  <c r="C3" i="22"/>
  <c r="C4" i="22"/>
  <c r="C5" i="22"/>
  <c r="C2" i="22"/>
  <c r="A22" i="20"/>
  <c r="A20" i="20"/>
  <c r="A18" i="20"/>
  <c r="A17" i="20"/>
  <c r="A14" i="20"/>
  <c r="A13" i="20"/>
  <c r="A12" i="20"/>
  <c r="A11" i="20"/>
  <c r="A10" i="20"/>
  <c r="A9" i="20"/>
  <c r="A8" i="20"/>
  <c r="A7" i="20"/>
  <c r="A6" i="20"/>
  <c r="A5" i="20"/>
  <c r="A4" i="20"/>
  <c r="A3" i="20"/>
  <c r="A2" i="20"/>
  <c r="A22" i="19"/>
  <c r="A20" i="19"/>
  <c r="A18" i="19"/>
  <c r="A17" i="19"/>
  <c r="A14" i="19"/>
  <c r="A13" i="19"/>
  <c r="A12" i="19"/>
  <c r="A11" i="19"/>
  <c r="A10" i="19"/>
  <c r="A9" i="19"/>
  <c r="A8" i="19"/>
  <c r="A7" i="19"/>
  <c r="A6" i="19"/>
  <c r="A5" i="19"/>
  <c r="A4" i="19"/>
  <c r="A3" i="19"/>
  <c r="A2" i="19"/>
  <c r="A22" i="18"/>
  <c r="A20" i="18"/>
  <c r="A18" i="18"/>
  <c r="A17" i="18"/>
  <c r="A14" i="18"/>
  <c r="A13" i="18"/>
  <c r="A12" i="18"/>
  <c r="A11" i="18"/>
  <c r="A10" i="18"/>
  <c r="A9" i="18"/>
  <c r="A8" i="18"/>
  <c r="A7" i="18"/>
  <c r="A6" i="18"/>
  <c r="A5" i="18"/>
  <c r="A4" i="18"/>
  <c r="A3" i="18"/>
  <c r="A2" i="18"/>
  <c r="A22" i="17"/>
  <c r="A20" i="17"/>
  <c r="A18" i="17"/>
  <c r="A17" i="17"/>
  <c r="A14" i="17"/>
  <c r="A13" i="17"/>
  <c r="A12" i="17"/>
  <c r="A11" i="17"/>
  <c r="A10" i="17"/>
  <c r="A9" i="17"/>
  <c r="A8" i="17"/>
  <c r="A7" i="17"/>
  <c r="A6" i="17"/>
  <c r="A5" i="17"/>
  <c r="A4" i="17"/>
  <c r="A3" i="17"/>
  <c r="A2" i="17"/>
  <c r="A22" i="16"/>
  <c r="A20" i="16"/>
  <c r="A18" i="16"/>
  <c r="A17" i="16"/>
  <c r="A14" i="16"/>
  <c r="A13" i="16"/>
  <c r="A12" i="16"/>
  <c r="A11" i="16"/>
  <c r="A10" i="16"/>
  <c r="A9" i="16"/>
  <c r="A8" i="16"/>
  <c r="A7" i="16"/>
  <c r="A6" i="16"/>
  <c r="A5" i="16"/>
  <c r="A4" i="16"/>
  <c r="A3" i="16"/>
  <c r="A2" i="16"/>
  <c r="A22" i="15"/>
  <c r="A20" i="15"/>
  <c r="A18" i="15"/>
  <c r="A17" i="15"/>
  <c r="A14" i="15"/>
  <c r="A13" i="15"/>
  <c r="A12" i="15"/>
  <c r="A11" i="15"/>
  <c r="A10" i="15"/>
  <c r="A9" i="15"/>
  <c r="A8" i="15"/>
  <c r="A7" i="15"/>
  <c r="A6" i="15"/>
  <c r="A5" i="15"/>
  <c r="A4" i="15"/>
  <c r="A3" i="15"/>
  <c r="A2" i="15"/>
  <c r="D84" i="9"/>
  <c r="D83" i="9"/>
  <c r="D82" i="9"/>
  <c r="D81" i="9"/>
  <c r="D80" i="9"/>
  <c r="D79" i="9"/>
  <c r="D78" i="9"/>
  <c r="D75" i="9"/>
  <c r="D74" i="9"/>
  <c r="D73" i="9"/>
  <c r="D72" i="9"/>
  <c r="D71" i="9"/>
  <c r="D70" i="9"/>
  <c r="D69" i="9"/>
  <c r="D66" i="9"/>
  <c r="D65" i="9"/>
  <c r="D64" i="9"/>
  <c r="D63" i="9"/>
  <c r="D62" i="9"/>
  <c r="D61" i="9"/>
  <c r="D60" i="9"/>
  <c r="D44" i="9"/>
  <c r="D54" i="9"/>
  <c r="D53" i="9"/>
  <c r="D52" i="9"/>
  <c r="D51" i="9"/>
  <c r="D50" i="9"/>
  <c r="D49" i="9"/>
  <c r="D48" i="9"/>
  <c r="D45" i="9"/>
  <c r="D43" i="9"/>
  <c r="D42" i="9"/>
  <c r="D41" i="9"/>
  <c r="D40" i="9"/>
  <c r="D39" i="9"/>
  <c r="A78" i="9"/>
  <c r="A48" i="9"/>
  <c r="A39" i="9"/>
  <c r="A20" i="7"/>
  <c r="A22" i="7"/>
  <c r="A14" i="7"/>
  <c r="A13" i="7"/>
  <c r="D59" i="9"/>
  <c r="A69" i="9"/>
  <c r="A60" i="9"/>
  <c r="A59" i="9"/>
  <c r="A2" i="9"/>
  <c r="A18" i="7"/>
  <c r="A11" i="7"/>
  <c r="A12" i="7"/>
  <c r="A9" i="7"/>
  <c r="A10" i="7"/>
  <c r="A7" i="7"/>
  <c r="A8" i="7"/>
  <c r="A5" i="7"/>
  <c r="A6" i="7"/>
  <c r="A3" i="7"/>
  <c r="A4" i="7"/>
  <c r="A17" i="7"/>
  <c r="A2" i="7"/>
  <c r="D36" i="9"/>
  <c r="D35" i="9"/>
  <c r="D34" i="9"/>
  <c r="D33" i="9"/>
  <c r="D32" i="9"/>
  <c r="D27" i="9"/>
  <c r="D26" i="9"/>
  <c r="D25" i="9"/>
  <c r="D24" i="9"/>
  <c r="D23" i="9"/>
  <c r="D18" i="9"/>
  <c r="D17" i="9"/>
  <c r="D16" i="9"/>
  <c r="D15" i="9"/>
  <c r="D14" i="9"/>
  <c r="D9" i="9"/>
  <c r="D8" i="9"/>
  <c r="D7" i="9"/>
  <c r="D6" i="9"/>
  <c r="D5" i="9"/>
  <c r="A30" i="9"/>
  <c r="A21" i="9"/>
  <c r="A12" i="9"/>
  <c r="A3" i="9"/>
  <c r="D13" i="9"/>
  <c r="D12" i="9"/>
  <c r="D31" i="9"/>
  <c r="D30" i="9"/>
  <c r="D22" i="9"/>
  <c r="D21" i="9"/>
  <c r="D4" i="9"/>
  <c r="D3" i="9"/>
</calcChain>
</file>

<file path=xl/sharedStrings.xml><?xml version="1.0" encoding="utf-8"?>
<sst xmlns="http://schemas.openxmlformats.org/spreadsheetml/2006/main" count="291" uniqueCount="54">
  <si>
    <t>Beoordelaar 1</t>
  </si>
  <si>
    <t>Beoordelaar 2</t>
  </si>
  <si>
    <t>Beoordelaar 3</t>
  </si>
  <si>
    <t>Beoordelaar 1: &lt;&lt;&gt;&gt;</t>
  </si>
  <si>
    <t>Beoordelaar 2: &lt;&lt;&gt;&gt;</t>
  </si>
  <si>
    <t>Beoordelaar 3: &lt;&lt;&gt;&gt;</t>
  </si>
  <si>
    <t>Totaal behaalde waarde subcriterium open vragen:</t>
  </si>
  <si>
    <t>&lt;MOTIVATIE&gt;</t>
  </si>
  <si>
    <t>&lt;NAAM INSCHRIJVER&gt;</t>
  </si>
  <si>
    <t>Score:</t>
  </si>
  <si>
    <t>Consensus:</t>
  </si>
  <si>
    <t>Uitmuntend</t>
  </si>
  <si>
    <t>Goed</t>
  </si>
  <si>
    <t>Voldoende</t>
  </si>
  <si>
    <t>Matig</t>
  </si>
  <si>
    <t>Onvoldoende</t>
  </si>
  <si>
    <t>Totaalwaardes open vragen</t>
  </si>
  <si>
    <t>Beoordelaar 4: &lt;&lt;&gt;&gt;</t>
  </si>
  <si>
    <t>Beoordelaar 5: &lt;&lt;&gt;&gt;</t>
  </si>
  <si>
    <t>Beoordelaar 6: &lt;&lt;&gt;&gt;</t>
  </si>
  <si>
    <t>Beoordelaar 7: &lt;&lt;&gt;&gt;</t>
  </si>
  <si>
    <t>Beoordelaar 4</t>
  </si>
  <si>
    <t>Beoordelaar 5</t>
  </si>
  <si>
    <t>Beoordelaar 6</t>
  </si>
  <si>
    <t>Beoordelaar 7</t>
  </si>
  <si>
    <t>Beoordeling criterium Open vragen</t>
  </si>
  <si>
    <t>Vraag 1</t>
  </si>
  <si>
    <t>Vraag 2</t>
  </si>
  <si>
    <t>Vraag 3</t>
  </si>
  <si>
    <t>&lt;&lt;MOTIVATIE&gt;&gt;</t>
  </si>
  <si>
    <t>Behaalde waarde vraag 1:</t>
  </si>
  <si>
    <t>Behaalde waarde vraag 2:</t>
  </si>
  <si>
    <t>Behaalde waarde vraag 3:</t>
  </si>
  <si>
    <t>Behaalde waarde vraag 4:</t>
  </si>
  <si>
    <t>Behaalde waarde vraag 5:</t>
  </si>
  <si>
    <t>Totaal behaalde waarde subcriterium interview:</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</si>
  <si>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scoort. Alle antwoorden van een inschrijver dienen realistisch en uitvoerbaar te zijn. Een honorering van de antwoorden zal nimmer leiden tot een verplichte afname van datgene wat inschrijver heeft ingediend. </t>
  </si>
  <si>
    <t>6.1.1 Plan van aanpak</t>
  </si>
  <si>
    <t>Behaalde waarde vraag 6:</t>
  </si>
  <si>
    <t>Beoordeling criterium Interview</t>
  </si>
  <si>
    <t>Totaalwaarde criterium kwaliteit</t>
  </si>
  <si>
    <t>Onderdeel</t>
  </si>
  <si>
    <t>6.1 Open vragen + toelichting</t>
  </si>
  <si>
    <t xml:space="preserve">6.2 Interview </t>
  </si>
  <si>
    <t>Totaal behaalde waarde criterium kwaliteit:</t>
  </si>
  <si>
    <t>Totaal behaalde waarde criterium prijs:</t>
  </si>
  <si>
    <t>FICTIEVE EINDWAARDE (prijs -/- kwaliteit):</t>
  </si>
  <si>
    <t>6.1.4 Visie op een controleproces</t>
  </si>
  <si>
    <t>6.1.6 Adviesrol/ kennis op aandachtsgebieden</t>
  </si>
  <si>
    <t>6.1.5 Rapportagevorm</t>
  </si>
  <si>
    <t xml:space="preserve">6.1.3 Continuïteit van de dienstverlening en teamsamenstelling </t>
  </si>
  <si>
    <t>Zie bijlage 6 - Kwaliteit</t>
  </si>
  <si>
    <t>6.1.2 	Werkwijze jaarrekening (interim en eindejaarscontrole) en bekostigingscontrole (assurancerapporten)</t>
  </si>
  <si>
    <t xml:space="preserve">Om vast te kunnen stellen dat de inschrijver beschikt over deskundige adviseurs en medewerkers om de (nadere) opdrachten te kunnen uitvoeren zullen de beoordelaars drie vragen stellen, deze vragen zijn opgesteld VOOR publicatie van deze aanbesteding en in bewaring gesteld bij het begeleidende adviesbureau.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</si>
</sst>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quot;€&quot;\ \-#,##0"/>
    <numFmt numFmtId="165" formatCode="&quot;€&quot;\ #,##0_-"/>
    <numFmt numFmtId="166" formatCode="#,##0.00_ ;\-#,##0.00\ "/>
    <numFmt numFmtId="167" formatCode="#,##0_ ;\-#,##0\ "/>
    <numFmt numFmtId="168" formatCode="&quot;€&quot;\ #,##0.00"/>
  </numFmts>
  <fonts count="17" x14ac:knownFonts="1">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0"/>
      <name val="Verdana"/>
      <family val="2"/>
    </font>
    <font>
      <b/>
      <sz val="10"/>
      <color theme="0"/>
      <name val="Verdana"/>
      <family val="2"/>
    </font>
    <font>
      <b/>
      <sz val="11"/>
      <color theme="1"/>
      <name val="Verdana"/>
      <family val="2"/>
    </font>
    <font>
      <sz val="10"/>
      <color theme="0"/>
      <name val="Verdana"/>
      <family val="2"/>
    </font>
    <font>
      <b/>
      <sz val="11"/>
      <color theme="1"/>
      <name val="Calibri"/>
      <family val="2"/>
      <scheme val="minor"/>
    </font>
    <font>
      <b/>
      <sz val="11"/>
      <color theme="0"/>
      <name val="Verdana"/>
      <family val="2"/>
    </font>
    <font>
      <b/>
      <sz val="14"/>
      <color theme="0"/>
      <name val="Verdana"/>
      <family val="2"/>
    </font>
    <font>
      <sz val="10"/>
      <color theme="1"/>
      <name val="Calibri"/>
      <family val="2"/>
      <scheme val="minor"/>
    </font>
    <font>
      <sz val="10"/>
      <color rgb="FF454545"/>
      <name val="Helvetica Neue"/>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0"/>
        <bgColor theme="0"/>
      </patternFill>
    </fill>
    <fill>
      <patternFill patternType="solid">
        <fgColor theme="6"/>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7">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8" xfId="0" applyFont="1" applyFill="1" applyBorder="1" applyAlignment="1">
      <alignment horizontal="left" vertical="center" indent="1"/>
    </xf>
    <xf numFmtId="0" fontId="3" fillId="2" borderId="8" xfId="0" applyFont="1" applyFill="1" applyBorder="1" applyAlignment="1">
      <alignment horizontal="left" vertical="center" wrapText="1" indent="1"/>
    </xf>
    <xf numFmtId="0" fontId="3" fillId="2" borderId="8" xfId="0" applyFont="1" applyFill="1" applyBorder="1"/>
    <xf numFmtId="165" fontId="3" fillId="0" borderId="0" xfId="0" applyNumberFormat="1" applyFont="1" applyAlignment="1">
      <alignment horizontal="center" wrapText="1"/>
    </xf>
    <xf numFmtId="0" fontId="3" fillId="0" borderId="0" xfId="0" applyFont="1" applyAlignment="1">
      <alignment wrapText="1"/>
    </xf>
    <xf numFmtId="0" fontId="11" fillId="0" borderId="0" xfId="0" applyFont="1" applyAlignment="1">
      <alignment wrapText="1"/>
    </xf>
    <xf numFmtId="0" fontId="5" fillId="2" borderId="8" xfId="0" applyFont="1" applyFill="1" applyBorder="1" applyAlignment="1">
      <alignment horizontal="left" vertical="center" indent="1"/>
    </xf>
    <xf numFmtId="0" fontId="3"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4" fillId="0" borderId="0" xfId="0" applyFont="1" applyAlignment="1">
      <alignment wrapText="1"/>
    </xf>
    <xf numFmtId="0" fontId="5" fillId="6" borderId="2" xfId="0" applyFont="1" applyFill="1" applyBorder="1" applyAlignment="1">
      <alignment horizontal="center" vertical="center"/>
    </xf>
    <xf numFmtId="0" fontId="5" fillId="6" borderId="2" xfId="0" applyFont="1" applyFill="1" applyBorder="1" applyAlignment="1" applyProtection="1">
      <alignment horizontal="left" vertical="center" indent="1"/>
      <protection locked="0"/>
    </xf>
    <xf numFmtId="0" fontId="4" fillId="3" borderId="2" xfId="0" applyFont="1" applyFill="1" applyBorder="1" applyAlignment="1">
      <alignment horizontal="left" vertical="center" indent="1"/>
    </xf>
    <xf numFmtId="0" fontId="3" fillId="3" borderId="2" xfId="0" applyFont="1" applyFill="1" applyBorder="1"/>
    <xf numFmtId="0" fontId="3" fillId="4" borderId="7" xfId="0" applyFont="1" applyFill="1" applyBorder="1" applyAlignment="1">
      <alignment vertical="center" wrapText="1"/>
    </xf>
    <xf numFmtId="0" fontId="3" fillId="4" borderId="11" xfId="0" applyFont="1" applyFill="1" applyBorder="1" applyAlignment="1">
      <alignment vertical="center" wrapText="1"/>
    </xf>
    <xf numFmtId="0" fontId="1" fillId="0" borderId="0" xfId="0" applyFont="1"/>
    <xf numFmtId="164" fontId="5" fillId="6"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7" fontId="8" fillId="4"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65" fontId="4" fillId="5" borderId="1" xfId="0" applyNumberFormat="1"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wrapText="1"/>
      <protection locked="0"/>
    </xf>
    <xf numFmtId="165" fontId="4" fillId="3" borderId="1" xfId="0" applyNumberFormat="1" applyFont="1" applyFill="1" applyBorder="1" applyAlignment="1">
      <alignment horizontal="center" vertical="center" wrapText="1"/>
    </xf>
    <xf numFmtId="0" fontId="3" fillId="3" borderId="1" xfId="0" applyFont="1" applyFill="1" applyBorder="1" applyAlignment="1">
      <alignment wrapText="1"/>
    </xf>
    <xf numFmtId="165" fontId="5" fillId="6" borderId="1" xfId="0" applyNumberFormat="1"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9" fillId="0" borderId="8" xfId="0" applyFont="1" applyBorder="1" applyAlignment="1">
      <alignment horizontal="left" vertical="center" indent="1"/>
    </xf>
    <xf numFmtId="0" fontId="9" fillId="4" borderId="3" xfId="0" applyFont="1" applyFill="1" applyBorder="1" applyAlignment="1">
      <alignment vertical="center"/>
    </xf>
    <xf numFmtId="0" fontId="15"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0" fontId="4" fillId="9" borderId="1" xfId="0" applyFont="1" applyFill="1" applyBorder="1" applyAlignment="1">
      <alignment vertical="center" wrapText="1"/>
    </xf>
    <xf numFmtId="168" fontId="4" fillId="9" borderId="10" xfId="0" applyNumberFormat="1" applyFont="1" applyFill="1" applyBorder="1" applyAlignment="1">
      <alignment horizontal="center" vertical="center" wrapText="1"/>
    </xf>
    <xf numFmtId="0" fontId="15" fillId="0" borderId="0" xfId="0" applyFont="1" applyAlignment="1">
      <alignment wrapText="1"/>
    </xf>
    <xf numFmtId="168" fontId="4" fillId="9" borderId="1"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168" fontId="4" fillId="3" borderId="1" xfId="0" applyNumberFormat="1" applyFont="1" applyFill="1" applyBorder="1" applyAlignment="1">
      <alignment horizontal="center" vertical="center"/>
    </xf>
    <xf numFmtId="0" fontId="4" fillId="9" borderId="1" xfId="0" applyFont="1" applyFill="1" applyBorder="1" applyAlignment="1">
      <alignment horizontal="right" vertical="center"/>
    </xf>
    <xf numFmtId="168" fontId="4" fillId="9" borderId="1" xfId="0" applyNumberFormat="1" applyFont="1" applyFill="1" applyBorder="1" applyAlignment="1" applyProtection="1">
      <alignment horizontal="center" vertical="center"/>
      <protection locked="0"/>
    </xf>
    <xf numFmtId="0" fontId="4" fillId="8" borderId="1" xfId="0" applyFont="1" applyFill="1" applyBorder="1" applyAlignment="1">
      <alignment horizontal="left" vertical="center"/>
    </xf>
    <xf numFmtId="168" fontId="4" fillId="8" borderId="1" xfId="0" applyNumberFormat="1" applyFont="1" applyFill="1" applyBorder="1" applyAlignment="1">
      <alignment horizontal="center" vertical="center"/>
    </xf>
    <xf numFmtId="0" fontId="16" fillId="0" borderId="0" xfId="0" applyFont="1"/>
    <xf numFmtId="0" fontId="9" fillId="3" borderId="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166" fontId="3" fillId="5" borderId="10" xfId="0" applyNumberFormat="1" applyFont="1" applyFill="1" applyBorder="1" applyAlignment="1">
      <alignment horizontal="center" vertical="center" wrapText="1"/>
    </xf>
    <xf numFmtId="166" fontId="3" fillId="5" borderId="8" xfId="0" applyNumberFormat="1" applyFont="1" applyFill="1" applyBorder="1" applyAlignment="1">
      <alignment horizontal="center" vertical="center" wrapText="1"/>
    </xf>
    <xf numFmtId="166" fontId="3" fillId="5" borderId="11" xfId="0" applyNumberFormat="1" applyFont="1" applyFill="1" applyBorder="1" applyAlignment="1">
      <alignment horizontal="center" vertical="center" wrapText="1"/>
    </xf>
    <xf numFmtId="0" fontId="10" fillId="9" borderId="12"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9" xfId="0" applyFont="1" applyFill="1" applyBorder="1" applyAlignment="1">
      <alignment horizontal="left" vertical="center" wrapText="1"/>
    </xf>
    <xf numFmtId="0" fontId="14" fillId="6" borderId="2"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4" fillId="8" borderId="1" xfId="0" applyFont="1" applyFill="1" applyBorder="1" applyAlignment="1">
      <alignment vertical="center" wrapText="1"/>
    </xf>
    <xf numFmtId="0" fontId="4" fillId="7" borderId="10" xfId="0" applyFont="1" applyFill="1" applyBorder="1" applyAlignment="1">
      <alignment vertical="center" wrapText="1"/>
    </xf>
    <xf numFmtId="0" fontId="3" fillId="9" borderId="1" xfId="0" applyFont="1" applyFill="1" applyBorder="1" applyAlignment="1">
      <alignment vertical="center" wrapText="1"/>
    </xf>
    <xf numFmtId="0" fontId="3" fillId="7" borderId="8" xfId="0" applyFont="1" applyFill="1" applyBorder="1" applyAlignment="1">
      <alignment vertical="center" wrapText="1"/>
    </xf>
    <xf numFmtId="0" fontId="10" fillId="4" borderId="2"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10" fillId="7" borderId="8" xfId="0" applyFont="1" applyFill="1" applyBorder="1" applyAlignment="1">
      <alignment horizontal="right" vertical="center" wrapText="1"/>
    </xf>
    <xf numFmtId="0" fontId="13" fillId="3" borderId="6" xfId="0" applyFont="1" applyFill="1" applyBorder="1" applyAlignment="1">
      <alignment horizontal="right" vertical="center" wrapText="1"/>
    </xf>
    <xf numFmtId="0" fontId="13" fillId="3" borderId="3" xfId="0" applyFont="1" applyFill="1" applyBorder="1" applyAlignment="1">
      <alignment horizontal="right" vertical="center" wrapText="1"/>
    </xf>
    <xf numFmtId="0" fontId="5" fillId="6" borderId="1" xfId="0" applyFont="1" applyFill="1" applyBorder="1" applyAlignment="1">
      <alignment horizontal="left" vertical="center" wrapText="1"/>
    </xf>
    <xf numFmtId="0" fontId="5" fillId="7" borderId="8" xfId="0" applyFont="1" applyFill="1" applyBorder="1" applyAlignment="1">
      <alignment horizontal="left" vertical="center" wrapText="1"/>
    </xf>
    <xf numFmtId="0" fontId="4" fillId="8" borderId="2" xfId="0" applyFont="1"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35"/>
  <sheetViews>
    <sheetView showGridLines="0" zoomScale="130" zoomScaleNormal="130" workbookViewId="0">
      <selection activeCell="B9" sqref="B9"/>
    </sheetView>
  </sheetViews>
  <sheetFormatPr baseColWidth="10" defaultColWidth="8.83203125" defaultRowHeight="15" x14ac:dyDescent="0.2"/>
  <cols>
    <col min="1" max="1" width="97.83203125" customWidth="1"/>
  </cols>
  <sheetData>
    <row r="1" spans="1:2" ht="30" customHeight="1" x14ac:dyDescent="0.2">
      <c r="A1" s="17" t="s">
        <v>25</v>
      </c>
      <c r="B1" s="1"/>
    </row>
    <row r="2" spans="1:2" s="2" customFormat="1" ht="90" customHeight="1" x14ac:dyDescent="0.2">
      <c r="A2" s="51" t="s">
        <v>36</v>
      </c>
      <c r="B2" s="9"/>
    </row>
    <row r="3" spans="1:2" s="15" customFormat="1" ht="30" customHeight="1" x14ac:dyDescent="0.2">
      <c r="A3" s="13" t="s">
        <v>37</v>
      </c>
      <c r="B3" s="14" t="s">
        <v>9</v>
      </c>
    </row>
    <row r="4" spans="1:2" s="2" customFormat="1" ht="60" customHeight="1" x14ac:dyDescent="0.2">
      <c r="A4" s="12" t="s">
        <v>51</v>
      </c>
      <c r="B4" s="10" t="s">
        <v>11</v>
      </c>
    </row>
    <row r="5" spans="1:2" s="15" customFormat="1" ht="30" customHeight="1" x14ac:dyDescent="0.2">
      <c r="A5" s="13" t="s">
        <v>52</v>
      </c>
      <c r="B5" s="14" t="s">
        <v>12</v>
      </c>
    </row>
    <row r="6" spans="1:2" s="2" customFormat="1" ht="60" customHeight="1" x14ac:dyDescent="0.2">
      <c r="A6" s="12" t="s">
        <v>51</v>
      </c>
      <c r="B6" s="10" t="s">
        <v>13</v>
      </c>
    </row>
    <row r="7" spans="1:2" s="15" customFormat="1" ht="30" customHeight="1" x14ac:dyDescent="0.2">
      <c r="A7" s="13" t="s">
        <v>50</v>
      </c>
      <c r="B7" s="14" t="s">
        <v>14</v>
      </c>
    </row>
    <row r="8" spans="1:2" s="2" customFormat="1" ht="60" customHeight="1" x14ac:dyDescent="0.2">
      <c r="A8" s="12" t="s">
        <v>51</v>
      </c>
      <c r="B8" s="10" t="s">
        <v>15</v>
      </c>
    </row>
    <row r="9" spans="1:2" s="15" customFormat="1" ht="30" customHeight="1" x14ac:dyDescent="0.2">
      <c r="A9" s="13" t="s">
        <v>47</v>
      </c>
      <c r="B9" s="16"/>
    </row>
    <row r="10" spans="1:2" s="2" customFormat="1" ht="60" customHeight="1" x14ac:dyDescent="0.2">
      <c r="A10" s="12" t="s">
        <v>51</v>
      </c>
      <c r="B10" s="10" t="s">
        <v>11</v>
      </c>
    </row>
    <row r="11" spans="1:2" s="15" customFormat="1" ht="30" customHeight="1" x14ac:dyDescent="0.2">
      <c r="A11" s="13" t="s">
        <v>49</v>
      </c>
      <c r="B11" s="16"/>
    </row>
    <row r="12" spans="1:2" s="2" customFormat="1" ht="60" customHeight="1" x14ac:dyDescent="0.2">
      <c r="A12" s="12" t="s">
        <v>51</v>
      </c>
      <c r="B12" s="10" t="s">
        <v>11</v>
      </c>
    </row>
    <row r="13" spans="1:2" s="2" customFormat="1" ht="30" customHeight="1" x14ac:dyDescent="0.2">
      <c r="A13" s="13" t="s">
        <v>48</v>
      </c>
      <c r="B13"/>
    </row>
    <row r="14" spans="1:2" s="2" customFormat="1" ht="60" customHeight="1" x14ac:dyDescent="0.2">
      <c r="A14" s="12" t="s">
        <v>51</v>
      </c>
      <c r="B14" s="10" t="s">
        <v>11</v>
      </c>
    </row>
    <row r="15" spans="1:2" s="2" customFormat="1" ht="15" customHeight="1" x14ac:dyDescent="0.2">
      <c r="A15"/>
      <c r="B15"/>
    </row>
    <row r="16" spans="1:2" s="2" customFormat="1" ht="15" customHeight="1" x14ac:dyDescent="0.2">
      <c r="A16"/>
      <c r="B16"/>
    </row>
    <row r="17" spans="1:2" s="2" customFormat="1" ht="15" customHeight="1" x14ac:dyDescent="0.2">
      <c r="A17"/>
      <c r="B17"/>
    </row>
    <row r="18" spans="1:2" s="2" customFormat="1" ht="15" customHeight="1" x14ac:dyDescent="0.2">
      <c r="A18"/>
      <c r="B18"/>
    </row>
    <row r="19" spans="1:2" s="2" customFormat="1" ht="15" customHeight="1" x14ac:dyDescent="0.2">
      <c r="A19"/>
      <c r="B19"/>
    </row>
    <row r="20" spans="1:2" s="2" customFormat="1" ht="15" customHeight="1" x14ac:dyDescent="0.2">
      <c r="A20"/>
      <c r="B20"/>
    </row>
    <row r="21" spans="1:2" s="2" customFormat="1" ht="15" customHeight="1" x14ac:dyDescent="0.2">
      <c r="A21"/>
      <c r="B21"/>
    </row>
    <row r="22" spans="1:2" s="2" customFormat="1" ht="15" customHeight="1" x14ac:dyDescent="0.2">
      <c r="A22"/>
      <c r="B22"/>
    </row>
    <row r="23" spans="1:2" s="2" customFormat="1" ht="15" customHeight="1" x14ac:dyDescent="0.2">
      <c r="A23"/>
      <c r="B23"/>
    </row>
    <row r="24" spans="1:2" s="2" customFormat="1" ht="15" customHeight="1" x14ac:dyDescent="0.2">
      <c r="A24"/>
      <c r="B24"/>
    </row>
    <row r="25" spans="1:2" s="2" customFormat="1" ht="15" customHeight="1" x14ac:dyDescent="0.2">
      <c r="A25"/>
      <c r="B25"/>
    </row>
    <row r="26" spans="1:2" s="2" customFormat="1" ht="15" customHeight="1" x14ac:dyDescent="0.2">
      <c r="A26"/>
      <c r="B26"/>
    </row>
    <row r="27" spans="1:2" s="2" customFormat="1" ht="15" customHeight="1" x14ac:dyDescent="0.2">
      <c r="A27"/>
      <c r="B27"/>
    </row>
    <row r="28" spans="1:2" s="2" customFormat="1" ht="15" customHeight="1" x14ac:dyDescent="0.2">
      <c r="A28"/>
      <c r="B28"/>
    </row>
    <row r="29" spans="1:2" ht="20" customHeight="1" x14ac:dyDescent="0.2"/>
    <row r="30" spans="1:2" ht="35" customHeight="1" x14ac:dyDescent="0.2"/>
    <row r="31" spans="1:2" ht="35" customHeight="1" x14ac:dyDescent="0.2"/>
    <row r="32" spans="1:2" ht="35" customHeight="1" x14ac:dyDescent="0.2"/>
    <row r="33" ht="35" customHeight="1" x14ac:dyDescent="0.2"/>
    <row r="34" ht="35" customHeight="1" x14ac:dyDescent="0.2"/>
    <row r="35" ht="20" customHeight="1" x14ac:dyDescent="0.2"/>
  </sheetData>
  <sheetProtection algorithmName="SHA-512" hashValue="+LpEPOn+SihbNL/Sq7tDVNUooMeMzwh1Scqrml5pigYxcodY2k8luevkfR34cdwONzRbCijBzdpkeYF7GNlOmg==" saltValue="tQToLFzCVtq0/jsBjtifuA=="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pageSetUpPr fitToPage="1"/>
  </sheetPr>
  <dimension ref="A1:E87"/>
  <sheetViews>
    <sheetView showGridLines="0" topLeftCell="A10" zoomScaleNormal="100" workbookViewId="0">
      <selection activeCell="D10" sqref="D10"/>
    </sheetView>
  </sheetViews>
  <sheetFormatPr baseColWidth="10" defaultColWidth="8.83203125" defaultRowHeight="15" x14ac:dyDescent="0.2"/>
  <cols>
    <col min="1" max="1" width="68.83203125" style="2" bestFit="1" customWidth="1"/>
    <col min="2" max="2" width="30.6640625" style="2" customWidth="1"/>
    <col min="3" max="3" width="1.83203125" style="2" customWidth="1"/>
    <col min="4" max="5" width="25.83203125" style="2" customWidth="1"/>
  </cols>
  <sheetData>
    <row r="1" spans="1:5" ht="50" customHeight="1" x14ac:dyDescent="0.2">
      <c r="A1" s="62" t="s">
        <v>16</v>
      </c>
      <c r="B1" s="63"/>
      <c r="C1" s="63"/>
      <c r="D1" s="63"/>
      <c r="E1" s="63"/>
    </row>
    <row r="2" spans="1:5" ht="40" customHeight="1" x14ac:dyDescent="0.2">
      <c r="A2" s="64" t="str">
        <f>'Beoordelen open vragen'!A1</f>
        <v>Beoordeling criterium Open vragen</v>
      </c>
      <c r="B2" s="64"/>
      <c r="C2" s="65"/>
      <c r="D2" s="75" t="str">
        <f>'Beoordelaar 1'!C1</f>
        <v>&lt;NAAM INSCHRIJVER&gt;</v>
      </c>
      <c r="E2" s="76"/>
    </row>
    <row r="3" spans="1:5" ht="20" customHeight="1" x14ac:dyDescent="0.2">
      <c r="A3" s="59" t="str">
        <f>'Beoordelen open vragen'!A3</f>
        <v>6.1.1 Plan van aanpak</v>
      </c>
      <c r="B3" s="66" t="s">
        <v>0</v>
      </c>
      <c r="C3" s="67"/>
      <c r="D3" s="27" t="str">
        <f>'Beoordelaar 1'!C3</f>
        <v>Score:</v>
      </c>
      <c r="E3" s="54" t="s">
        <v>29</v>
      </c>
    </row>
    <row r="4" spans="1:5" ht="20" customHeight="1" x14ac:dyDescent="0.2">
      <c r="A4" s="60"/>
      <c r="B4" s="66" t="s">
        <v>1</v>
      </c>
      <c r="C4" s="67"/>
      <c r="D4" s="27" t="str">
        <f>'Beoordelaar 2'!C3</f>
        <v>Score:</v>
      </c>
      <c r="E4" s="55"/>
    </row>
    <row r="5" spans="1:5" ht="20" customHeight="1" x14ac:dyDescent="0.2">
      <c r="A5" s="60"/>
      <c r="B5" s="66" t="s">
        <v>2</v>
      </c>
      <c r="C5" s="67"/>
      <c r="D5" s="27" t="str">
        <f>'Beoordelaar 3'!C3</f>
        <v>Score:</v>
      </c>
      <c r="E5" s="55"/>
    </row>
    <row r="6" spans="1:5" ht="20" customHeight="1" x14ac:dyDescent="0.2">
      <c r="A6" s="60"/>
      <c r="B6" s="66" t="s">
        <v>21</v>
      </c>
      <c r="C6" s="67"/>
      <c r="D6" s="27" t="str">
        <f>'Beoordelaar 4'!C3</f>
        <v>Score:</v>
      </c>
      <c r="E6" s="55"/>
    </row>
    <row r="7" spans="1:5" ht="20" customHeight="1" x14ac:dyDescent="0.2">
      <c r="A7" s="60"/>
      <c r="B7" s="66" t="s">
        <v>22</v>
      </c>
      <c r="C7" s="67"/>
      <c r="D7" s="27" t="str">
        <f>'Beoordelaar 5'!C3</f>
        <v>Score:</v>
      </c>
      <c r="E7" s="55"/>
    </row>
    <row r="8" spans="1:5" ht="20" customHeight="1" x14ac:dyDescent="0.2">
      <c r="A8" s="60"/>
      <c r="B8" s="66" t="s">
        <v>23</v>
      </c>
      <c r="C8" s="67"/>
      <c r="D8" s="27" t="str">
        <f>'Beoordelaar 6'!C3</f>
        <v>Score:</v>
      </c>
      <c r="E8" s="55"/>
    </row>
    <row r="9" spans="1:5" ht="20" customHeight="1" x14ac:dyDescent="0.2">
      <c r="A9" s="61"/>
      <c r="B9" s="66" t="s">
        <v>24</v>
      </c>
      <c r="C9" s="67"/>
      <c r="D9" s="27" t="str">
        <f>'Beoordelaar 7'!C3</f>
        <v>Score:</v>
      </c>
      <c r="E9" s="55"/>
    </row>
    <row r="10" spans="1:5" ht="20" customHeight="1" x14ac:dyDescent="0.2">
      <c r="A10" s="68" t="s">
        <v>10</v>
      </c>
      <c r="B10" s="69"/>
      <c r="C10" s="70"/>
      <c r="D10" s="26" t="s">
        <v>9</v>
      </c>
      <c r="E10" s="55"/>
    </row>
    <row r="11" spans="1:5" ht="20" customHeight="1" x14ac:dyDescent="0.2">
      <c r="A11" s="71"/>
      <c r="B11" s="72" t="s">
        <v>30</v>
      </c>
      <c r="C11" s="70"/>
      <c r="D11" s="25" t="str">
        <f>IF(D10="Onvoldoende","UITSLUITING",IF(D10="Matig","- € 10.000",IF(D10="Voldoende","€ 0",IF(D10="Goed","€ 2.250",IF(D10="Uitmuntend","€ 2.500"," ")))))</f>
        <v xml:space="preserve"> </v>
      </c>
      <c r="E11" s="56"/>
    </row>
    <row r="12" spans="1:5" ht="20" customHeight="1" x14ac:dyDescent="0.2">
      <c r="A12" s="59" t="str">
        <f>'Beoordelen open vragen'!A5</f>
        <v>6.1.2 	Werkwijze jaarrekening (interim en eindejaarscontrole) en bekostigingscontrole (assurancerapporten)</v>
      </c>
      <c r="B12" s="66" t="s">
        <v>0</v>
      </c>
      <c r="C12" s="67"/>
      <c r="D12" s="27" t="str">
        <f>'Beoordelaar 1'!C5</f>
        <v>Score:</v>
      </c>
      <c r="E12" s="54" t="s">
        <v>29</v>
      </c>
    </row>
    <row r="13" spans="1:5" ht="20" customHeight="1" x14ac:dyDescent="0.2">
      <c r="A13" s="60"/>
      <c r="B13" s="66" t="s">
        <v>1</v>
      </c>
      <c r="C13" s="67"/>
      <c r="D13" s="27" t="str">
        <f>'Beoordelaar 2'!C5</f>
        <v>Score:</v>
      </c>
      <c r="E13" s="55"/>
    </row>
    <row r="14" spans="1:5" ht="20" customHeight="1" x14ac:dyDescent="0.2">
      <c r="A14" s="60"/>
      <c r="B14" s="66" t="s">
        <v>2</v>
      </c>
      <c r="C14" s="67"/>
      <c r="D14" s="27" t="str">
        <f>'Beoordelaar 3'!C5</f>
        <v>Score:</v>
      </c>
      <c r="E14" s="55"/>
    </row>
    <row r="15" spans="1:5" ht="20" customHeight="1" x14ac:dyDescent="0.2">
      <c r="A15" s="60"/>
      <c r="B15" s="66" t="s">
        <v>21</v>
      </c>
      <c r="C15" s="67"/>
      <c r="D15" s="27" t="str">
        <f>'Beoordelaar 4'!C5</f>
        <v>Score:</v>
      </c>
      <c r="E15" s="55"/>
    </row>
    <row r="16" spans="1:5" ht="20" customHeight="1" x14ac:dyDescent="0.2">
      <c r="A16" s="60"/>
      <c r="B16" s="66" t="s">
        <v>22</v>
      </c>
      <c r="C16" s="67"/>
      <c r="D16" s="27" t="str">
        <f>'Beoordelaar 5'!C5</f>
        <v>Score:</v>
      </c>
      <c r="E16" s="55"/>
    </row>
    <row r="17" spans="1:5" ht="20" customHeight="1" x14ac:dyDescent="0.2">
      <c r="A17" s="60"/>
      <c r="B17" s="66" t="s">
        <v>23</v>
      </c>
      <c r="C17" s="67"/>
      <c r="D17" s="27" t="str">
        <f>'Beoordelaar 6'!C5</f>
        <v>Score:</v>
      </c>
      <c r="E17" s="55"/>
    </row>
    <row r="18" spans="1:5" ht="20" customHeight="1" x14ac:dyDescent="0.2">
      <c r="A18" s="61"/>
      <c r="B18" s="66" t="s">
        <v>24</v>
      </c>
      <c r="C18" s="67"/>
      <c r="D18" s="27" t="str">
        <f>'Beoordelaar 7'!C5</f>
        <v>Score:</v>
      </c>
      <c r="E18" s="55"/>
    </row>
    <row r="19" spans="1:5" ht="20" customHeight="1" x14ac:dyDescent="0.2">
      <c r="A19" s="68" t="s">
        <v>10</v>
      </c>
      <c r="B19" s="69"/>
      <c r="C19" s="70"/>
      <c r="D19" s="26" t="s">
        <v>9</v>
      </c>
      <c r="E19" s="55"/>
    </row>
    <row r="20" spans="1:5" ht="20" customHeight="1" x14ac:dyDescent="0.2">
      <c r="A20" s="71"/>
      <c r="B20" s="72" t="s">
        <v>31</v>
      </c>
      <c r="C20" s="70"/>
      <c r="D20" s="25" t="str">
        <f>IF(D19="Onvoldoende","UITSLUITING",IF(D19="Matig","- € 10.000",IF(D19="Voldoende","€ 0",IF(D19="Goed","€ 2.250",IF(D19="Uitmuntend","€ 2.500"," ")))))</f>
        <v xml:space="preserve"> </v>
      </c>
      <c r="E20" s="56"/>
    </row>
    <row r="21" spans="1:5" ht="20" customHeight="1" x14ac:dyDescent="0.2">
      <c r="A21" s="59" t="str">
        <f>'Beoordelen open vragen'!A7</f>
        <v xml:space="preserve">6.1.3 Continuïteit van de dienstverlening en teamsamenstelling </v>
      </c>
      <c r="B21" s="66" t="s">
        <v>0</v>
      </c>
      <c r="C21" s="67"/>
      <c r="D21" s="27" t="str">
        <f>'Beoordelaar 1'!C7</f>
        <v>Score:</v>
      </c>
      <c r="E21" s="54" t="s">
        <v>29</v>
      </c>
    </row>
    <row r="22" spans="1:5" ht="20" customHeight="1" x14ac:dyDescent="0.2">
      <c r="A22" s="60"/>
      <c r="B22" s="66" t="s">
        <v>1</v>
      </c>
      <c r="C22" s="67"/>
      <c r="D22" s="27" t="str">
        <f>'Beoordelaar 2'!C7</f>
        <v>Score:</v>
      </c>
      <c r="E22" s="55"/>
    </row>
    <row r="23" spans="1:5" ht="20" customHeight="1" x14ac:dyDescent="0.2">
      <c r="A23" s="60"/>
      <c r="B23" s="66" t="s">
        <v>2</v>
      </c>
      <c r="C23" s="67"/>
      <c r="D23" s="27" t="str">
        <f>'Beoordelaar 3'!C7</f>
        <v>Score:</v>
      </c>
      <c r="E23" s="55"/>
    </row>
    <row r="24" spans="1:5" ht="20" customHeight="1" x14ac:dyDescent="0.2">
      <c r="A24" s="60"/>
      <c r="B24" s="66" t="s">
        <v>21</v>
      </c>
      <c r="C24" s="67"/>
      <c r="D24" s="27" t="str">
        <f>'Beoordelaar 4'!C7</f>
        <v>Score:</v>
      </c>
      <c r="E24" s="55"/>
    </row>
    <row r="25" spans="1:5" ht="20" customHeight="1" x14ac:dyDescent="0.2">
      <c r="A25" s="60"/>
      <c r="B25" s="66" t="s">
        <v>22</v>
      </c>
      <c r="C25" s="67"/>
      <c r="D25" s="27" t="str">
        <f>'Beoordelaar 5'!C7</f>
        <v>Score:</v>
      </c>
      <c r="E25" s="55"/>
    </row>
    <row r="26" spans="1:5" ht="20" customHeight="1" x14ac:dyDescent="0.2">
      <c r="A26" s="60"/>
      <c r="B26" s="66" t="s">
        <v>23</v>
      </c>
      <c r="C26" s="67"/>
      <c r="D26" s="27" t="str">
        <f>'Beoordelaar 6'!C7</f>
        <v>Score:</v>
      </c>
      <c r="E26" s="55"/>
    </row>
    <row r="27" spans="1:5" ht="20" customHeight="1" x14ac:dyDescent="0.2">
      <c r="A27" s="61"/>
      <c r="B27" s="66" t="s">
        <v>24</v>
      </c>
      <c r="C27" s="67"/>
      <c r="D27" s="27" t="str">
        <f>'Beoordelaar 7'!C7</f>
        <v>Score:</v>
      </c>
      <c r="E27" s="55"/>
    </row>
    <row r="28" spans="1:5" ht="20" customHeight="1" x14ac:dyDescent="0.2">
      <c r="A28" s="68" t="s">
        <v>10</v>
      </c>
      <c r="B28" s="69"/>
      <c r="C28" s="70"/>
      <c r="D28" s="26" t="s">
        <v>9</v>
      </c>
      <c r="E28" s="55"/>
    </row>
    <row r="29" spans="1:5" ht="20" customHeight="1" x14ac:dyDescent="0.2">
      <c r="A29" s="71"/>
      <c r="B29" s="72" t="s">
        <v>32</v>
      </c>
      <c r="C29" s="70"/>
      <c r="D29" s="25" t="str">
        <f>IF(D28="Onvoldoende","UITSLUITING",IF(D28="Matig","- € 10.000",IF(D28="Voldoende","€ 0",IF(D28="Goed","€ 2.250",IF(D28="Uitmuntend","€ 2.500"," ")))))</f>
        <v xml:space="preserve"> </v>
      </c>
      <c r="E29" s="56"/>
    </row>
    <row r="30" spans="1:5" ht="20" customHeight="1" x14ac:dyDescent="0.2">
      <c r="A30" s="59" t="str">
        <f>'Beoordelen open vragen'!A9</f>
        <v>6.1.4 Visie op een controleproces</v>
      </c>
      <c r="B30" s="66" t="s">
        <v>0</v>
      </c>
      <c r="C30" s="67"/>
      <c r="D30" s="27" t="str">
        <f>'Beoordelaar 1'!C9</f>
        <v>Score:</v>
      </c>
      <c r="E30" s="54" t="s">
        <v>29</v>
      </c>
    </row>
    <row r="31" spans="1:5" ht="20" customHeight="1" x14ac:dyDescent="0.2">
      <c r="A31" s="60"/>
      <c r="B31" s="66" t="s">
        <v>1</v>
      </c>
      <c r="C31" s="67"/>
      <c r="D31" s="27" t="str">
        <f>'Beoordelaar 2'!C9</f>
        <v>Score:</v>
      </c>
      <c r="E31" s="55"/>
    </row>
    <row r="32" spans="1:5" ht="20" customHeight="1" x14ac:dyDescent="0.2">
      <c r="A32" s="60"/>
      <c r="B32" s="66" t="s">
        <v>2</v>
      </c>
      <c r="C32" s="67"/>
      <c r="D32" s="27" t="str">
        <f>'Beoordelaar 3'!C9</f>
        <v>Score:</v>
      </c>
      <c r="E32" s="55"/>
    </row>
    <row r="33" spans="1:5" ht="20" customHeight="1" x14ac:dyDescent="0.2">
      <c r="A33" s="60"/>
      <c r="B33" s="66" t="s">
        <v>21</v>
      </c>
      <c r="C33" s="67"/>
      <c r="D33" s="27" t="str">
        <f>'Beoordelaar 4'!C9</f>
        <v>Score:</v>
      </c>
      <c r="E33" s="55"/>
    </row>
    <row r="34" spans="1:5" ht="20" customHeight="1" x14ac:dyDescent="0.2">
      <c r="A34" s="60"/>
      <c r="B34" s="66" t="s">
        <v>22</v>
      </c>
      <c r="C34" s="67"/>
      <c r="D34" s="27" t="str">
        <f>'Beoordelaar 5'!C9</f>
        <v>Score:</v>
      </c>
      <c r="E34" s="55"/>
    </row>
    <row r="35" spans="1:5" ht="20" customHeight="1" x14ac:dyDescent="0.2">
      <c r="A35" s="60"/>
      <c r="B35" s="66" t="s">
        <v>23</v>
      </c>
      <c r="C35" s="67"/>
      <c r="D35" s="27" t="str">
        <f>'Beoordelaar 6'!C9</f>
        <v>Score:</v>
      </c>
      <c r="E35" s="55"/>
    </row>
    <row r="36" spans="1:5" ht="20" customHeight="1" x14ac:dyDescent="0.2">
      <c r="A36" s="61"/>
      <c r="B36" s="66" t="s">
        <v>24</v>
      </c>
      <c r="C36" s="67"/>
      <c r="D36" s="27" t="str">
        <f>'Beoordelaar 7'!C9</f>
        <v>Score:</v>
      </c>
      <c r="E36" s="55"/>
    </row>
    <row r="37" spans="1:5" ht="20" customHeight="1" x14ac:dyDescent="0.2">
      <c r="A37" s="68" t="s">
        <v>10</v>
      </c>
      <c r="B37" s="69"/>
      <c r="C37" s="70"/>
      <c r="D37" s="26" t="s">
        <v>9</v>
      </c>
      <c r="E37" s="55"/>
    </row>
    <row r="38" spans="1:5" ht="20" customHeight="1" x14ac:dyDescent="0.2">
      <c r="A38" s="71"/>
      <c r="B38" s="72" t="s">
        <v>33</v>
      </c>
      <c r="C38" s="70"/>
      <c r="D38" s="25" t="str">
        <f>IF(D37="Onvoldoende","UITSLUITING",IF(D37="Matig","- € 10.000",IF(D37="Voldoende","€ 0",IF(D37="Goed","€ 2.250",IF(D37="Uitmuntend","€ 2.500"," ")))))</f>
        <v xml:space="preserve"> </v>
      </c>
      <c r="E38" s="56"/>
    </row>
    <row r="39" spans="1:5" ht="20" customHeight="1" x14ac:dyDescent="0.2">
      <c r="A39" s="59" t="str">
        <f>'Beoordelen open vragen'!A11</f>
        <v>6.1.5 Rapportagevorm</v>
      </c>
      <c r="B39" s="66" t="s">
        <v>0</v>
      </c>
      <c r="C39" s="67"/>
      <c r="D39" s="27" t="str">
        <f>'Beoordelaar 1'!C11</f>
        <v>Score:</v>
      </c>
      <c r="E39" s="54" t="s">
        <v>29</v>
      </c>
    </row>
    <row r="40" spans="1:5" ht="20" customHeight="1" x14ac:dyDescent="0.2">
      <c r="A40" s="60"/>
      <c r="B40" s="66" t="s">
        <v>1</v>
      </c>
      <c r="C40" s="67"/>
      <c r="D40" s="27" t="str">
        <f>'Beoordelaar 2'!C11</f>
        <v>Score:</v>
      </c>
      <c r="E40" s="55"/>
    </row>
    <row r="41" spans="1:5" ht="20" customHeight="1" x14ac:dyDescent="0.2">
      <c r="A41" s="60"/>
      <c r="B41" s="66" t="s">
        <v>2</v>
      </c>
      <c r="C41" s="67"/>
      <c r="D41" s="27" t="str">
        <f>'Beoordelaar 3'!C11</f>
        <v>Score:</v>
      </c>
      <c r="E41" s="55"/>
    </row>
    <row r="42" spans="1:5" ht="20" customHeight="1" x14ac:dyDescent="0.2">
      <c r="A42" s="60"/>
      <c r="B42" s="66" t="s">
        <v>21</v>
      </c>
      <c r="C42" s="67"/>
      <c r="D42" s="27" t="str">
        <f>'Beoordelaar 4'!C11</f>
        <v>Score:</v>
      </c>
      <c r="E42" s="55"/>
    </row>
    <row r="43" spans="1:5" ht="20" customHeight="1" x14ac:dyDescent="0.2">
      <c r="A43" s="60"/>
      <c r="B43" s="66" t="s">
        <v>22</v>
      </c>
      <c r="C43" s="67"/>
      <c r="D43" s="27" t="str">
        <f>'Beoordelaar 5'!C11</f>
        <v>Score:</v>
      </c>
      <c r="E43" s="55"/>
    </row>
    <row r="44" spans="1:5" ht="20" customHeight="1" x14ac:dyDescent="0.2">
      <c r="A44" s="60"/>
      <c r="B44" s="66" t="s">
        <v>23</v>
      </c>
      <c r="C44" s="67"/>
      <c r="D44" s="27" t="str">
        <f>'Beoordelaar 6'!C11</f>
        <v>Score:</v>
      </c>
      <c r="E44" s="55"/>
    </row>
    <row r="45" spans="1:5" ht="20" customHeight="1" x14ac:dyDescent="0.2">
      <c r="A45" s="61"/>
      <c r="B45" s="66" t="s">
        <v>24</v>
      </c>
      <c r="C45" s="67"/>
      <c r="D45" s="27" t="str">
        <f>'Beoordelaar 7'!C11</f>
        <v>Score:</v>
      </c>
      <c r="E45" s="55"/>
    </row>
    <row r="46" spans="1:5" ht="20" customHeight="1" x14ac:dyDescent="0.2">
      <c r="A46" s="68" t="s">
        <v>10</v>
      </c>
      <c r="B46" s="69"/>
      <c r="C46" s="70"/>
      <c r="D46" s="26" t="s">
        <v>9</v>
      </c>
      <c r="E46" s="55"/>
    </row>
    <row r="47" spans="1:5" ht="20" customHeight="1" x14ac:dyDescent="0.2">
      <c r="A47" s="71"/>
      <c r="B47" s="72" t="s">
        <v>34</v>
      </c>
      <c r="C47" s="70"/>
      <c r="D47" s="25" t="str">
        <f>IF(D46="Onvoldoende","UITSLUITING",IF(D46="Matig","- € 10.000",IF(D46="Voldoende","€ 0",IF(D46="Goed","€ 2.250",IF(D46="Uitmuntend","€ 2.500"," ")))))</f>
        <v xml:space="preserve"> </v>
      </c>
      <c r="E47" s="56"/>
    </row>
    <row r="48" spans="1:5" ht="20" customHeight="1" x14ac:dyDescent="0.2">
      <c r="A48" s="57" t="str">
        <f>'Beoordelen open vragen'!A13</f>
        <v>6.1.6 Adviesrol/ kennis op aandachtsgebieden</v>
      </c>
      <c r="B48" s="66" t="s">
        <v>0</v>
      </c>
      <c r="C48" s="67"/>
      <c r="D48" s="27" t="str">
        <f>'Beoordelaar 1'!C13</f>
        <v>Score:</v>
      </c>
      <c r="E48" s="54" t="s">
        <v>29</v>
      </c>
    </row>
    <row r="49" spans="1:5" ht="20" customHeight="1" x14ac:dyDescent="0.2">
      <c r="A49" s="57"/>
      <c r="B49" s="66" t="s">
        <v>1</v>
      </c>
      <c r="C49" s="67"/>
      <c r="D49" s="27" t="str">
        <f>'Beoordelaar 2'!C13</f>
        <v>Score:</v>
      </c>
      <c r="E49" s="55"/>
    </row>
    <row r="50" spans="1:5" ht="20.25" customHeight="1" x14ac:dyDescent="0.2">
      <c r="A50" s="57"/>
      <c r="B50" s="66" t="s">
        <v>2</v>
      </c>
      <c r="C50" s="67"/>
      <c r="D50" s="27" t="str">
        <f>'Beoordelaar 3'!C13</f>
        <v>Score:</v>
      </c>
      <c r="E50" s="55"/>
    </row>
    <row r="51" spans="1:5" ht="20.25" customHeight="1" x14ac:dyDescent="0.2">
      <c r="A51" s="57"/>
      <c r="B51" s="66" t="s">
        <v>21</v>
      </c>
      <c r="C51" s="67"/>
      <c r="D51" s="27" t="str">
        <f>'Beoordelaar 4'!C13</f>
        <v>Score:</v>
      </c>
      <c r="E51" s="55"/>
    </row>
    <row r="52" spans="1:5" ht="20.25" customHeight="1" x14ac:dyDescent="0.2">
      <c r="A52" s="57"/>
      <c r="B52" s="66" t="s">
        <v>22</v>
      </c>
      <c r="C52" s="67"/>
      <c r="D52" s="27" t="str">
        <f>'Beoordelaar 5'!C13</f>
        <v>Score:</v>
      </c>
      <c r="E52" s="55"/>
    </row>
    <row r="53" spans="1:5" ht="20.25" customHeight="1" x14ac:dyDescent="0.2">
      <c r="A53" s="57"/>
      <c r="B53" s="66" t="s">
        <v>23</v>
      </c>
      <c r="C53" s="67"/>
      <c r="D53" s="27" t="str">
        <f>'Beoordelaar 6'!C13</f>
        <v>Score:</v>
      </c>
      <c r="E53" s="55"/>
    </row>
    <row r="54" spans="1:5" ht="20.25" customHeight="1" x14ac:dyDescent="0.2">
      <c r="A54" s="58"/>
      <c r="B54" s="66" t="s">
        <v>24</v>
      </c>
      <c r="C54" s="67"/>
      <c r="D54" s="27" t="str">
        <f>'Beoordelaar 7'!C13</f>
        <v>Score:</v>
      </c>
      <c r="E54" s="55"/>
    </row>
    <row r="55" spans="1:5" ht="20" customHeight="1" x14ac:dyDescent="0.2">
      <c r="A55" s="68" t="s">
        <v>10</v>
      </c>
      <c r="B55" s="69"/>
      <c r="C55" s="70"/>
      <c r="D55" s="26" t="s">
        <v>9</v>
      </c>
      <c r="E55" s="55"/>
    </row>
    <row r="56" spans="1:5" ht="20" customHeight="1" x14ac:dyDescent="0.2">
      <c r="A56" s="71"/>
      <c r="B56" s="72" t="s">
        <v>38</v>
      </c>
      <c r="C56" s="70"/>
      <c r="D56" s="25" t="str">
        <f>IF(D55="Onvoldoende","UITSLUITING",IF(D55="Matig","- € 10.000",IF(D55="Voldoende","€ 0",IF(D55="Goed","€ 2.250",IF(D55="Uitmuntend","€ 2.500"," ")))))</f>
        <v xml:space="preserve"> </v>
      </c>
      <c r="E56" s="56"/>
    </row>
    <row r="57" spans="1:5" s="23" customFormat="1" ht="40" customHeight="1" x14ac:dyDescent="0.2">
      <c r="A57" s="73" t="s">
        <v>6</v>
      </c>
      <c r="B57" s="73"/>
      <c r="C57" s="74"/>
      <c r="D57" s="24" t="e">
        <f>D11+D20+D29+D38+D47+D56</f>
        <v>#VALUE!</v>
      </c>
      <c r="E57" s="24"/>
    </row>
    <row r="59" spans="1:5" ht="40" customHeight="1" x14ac:dyDescent="0.2">
      <c r="A59" s="64" t="str">
        <f>'Beoordelen interview'!A1</f>
        <v>Beoordeling criterium Interview</v>
      </c>
      <c r="B59" s="64"/>
      <c r="C59" s="65"/>
      <c r="D59" s="75" t="str">
        <f>D2</f>
        <v>&lt;NAAM INSCHRIJVER&gt;</v>
      </c>
      <c r="E59" s="76"/>
    </row>
    <row r="60" spans="1:5" ht="20" customHeight="1" x14ac:dyDescent="0.2">
      <c r="A60" s="59" t="str">
        <f>'Beoordelen interview'!A3</f>
        <v>Vraag 1</v>
      </c>
      <c r="B60" s="66" t="s">
        <v>0</v>
      </c>
      <c r="C60" s="67"/>
      <c r="D60" s="27" t="str">
        <f>'Beoordelaar 1'!C18</f>
        <v>Score:</v>
      </c>
      <c r="E60" s="54" t="s">
        <v>29</v>
      </c>
    </row>
    <row r="61" spans="1:5" ht="20" customHeight="1" x14ac:dyDescent="0.2">
      <c r="A61" s="60"/>
      <c r="B61" s="66" t="s">
        <v>1</v>
      </c>
      <c r="C61" s="67"/>
      <c r="D61" s="27" t="str">
        <f>'Beoordelaar 2'!C18</f>
        <v>Score:</v>
      </c>
      <c r="E61" s="55"/>
    </row>
    <row r="62" spans="1:5" ht="20" customHeight="1" x14ac:dyDescent="0.2">
      <c r="A62" s="60"/>
      <c r="B62" s="66" t="s">
        <v>2</v>
      </c>
      <c r="C62" s="67"/>
      <c r="D62" s="27" t="str">
        <f>'Beoordelaar 3'!C18</f>
        <v>Score:</v>
      </c>
      <c r="E62" s="55"/>
    </row>
    <row r="63" spans="1:5" ht="20" customHeight="1" x14ac:dyDescent="0.2">
      <c r="A63" s="60"/>
      <c r="B63" s="66" t="s">
        <v>21</v>
      </c>
      <c r="C63" s="67"/>
      <c r="D63" s="27" t="str">
        <f>'Beoordelaar 4'!C18</f>
        <v>Score:</v>
      </c>
      <c r="E63" s="55"/>
    </row>
    <row r="64" spans="1:5" ht="20" customHeight="1" x14ac:dyDescent="0.2">
      <c r="A64" s="60"/>
      <c r="B64" s="66" t="s">
        <v>22</v>
      </c>
      <c r="C64" s="67"/>
      <c r="D64" s="27" t="str">
        <f>'Beoordelaar 5'!C18</f>
        <v>Score:</v>
      </c>
      <c r="E64" s="55"/>
    </row>
    <row r="65" spans="1:5" ht="20" customHeight="1" x14ac:dyDescent="0.2">
      <c r="A65" s="60"/>
      <c r="B65" s="66" t="s">
        <v>23</v>
      </c>
      <c r="C65" s="67"/>
      <c r="D65" s="27" t="str">
        <f>'Beoordelaar 6'!C18</f>
        <v>Score:</v>
      </c>
      <c r="E65" s="55"/>
    </row>
    <row r="66" spans="1:5" ht="20" customHeight="1" x14ac:dyDescent="0.2">
      <c r="A66" s="61"/>
      <c r="B66" s="66" t="s">
        <v>24</v>
      </c>
      <c r="C66" s="67"/>
      <c r="D66" s="27" t="str">
        <f>'Beoordelaar 7'!C18</f>
        <v>Score:</v>
      </c>
      <c r="E66" s="55"/>
    </row>
    <row r="67" spans="1:5" ht="20" customHeight="1" x14ac:dyDescent="0.2">
      <c r="A67" s="68" t="s">
        <v>10</v>
      </c>
      <c r="B67" s="69"/>
      <c r="C67" s="70"/>
      <c r="D67" s="26" t="s">
        <v>9</v>
      </c>
      <c r="E67" s="55"/>
    </row>
    <row r="68" spans="1:5" ht="20" customHeight="1" x14ac:dyDescent="0.2">
      <c r="A68" s="71"/>
      <c r="B68" s="72" t="s">
        <v>30</v>
      </c>
      <c r="C68" s="70"/>
      <c r="D68" s="25" t="str">
        <f>IF(D67="Onvoldoende","UITSLUITING",IF(D67="Matig","- € 10.000",IF(D67="Voldoende","€ 0",IF(D67="Goed","€ 4.500",IF(D67="Uitmuntend","€ 5.000"," ")))))</f>
        <v xml:space="preserve"> </v>
      </c>
      <c r="E68" s="56"/>
    </row>
    <row r="69" spans="1:5" ht="20" customHeight="1" x14ac:dyDescent="0.2">
      <c r="A69" s="59" t="str">
        <f>'Beoordelen interview'!A4</f>
        <v>Vraag 2</v>
      </c>
      <c r="B69" s="66" t="s">
        <v>0</v>
      </c>
      <c r="C69" s="67"/>
      <c r="D69" s="27" t="str">
        <f>'Beoordelaar 1'!C20</f>
        <v>Score:</v>
      </c>
      <c r="E69" s="54" t="s">
        <v>29</v>
      </c>
    </row>
    <row r="70" spans="1:5" ht="20" customHeight="1" x14ac:dyDescent="0.2">
      <c r="A70" s="60"/>
      <c r="B70" s="66" t="s">
        <v>1</v>
      </c>
      <c r="C70" s="67"/>
      <c r="D70" s="27" t="str">
        <f>'Beoordelaar 2'!C20</f>
        <v>Score:</v>
      </c>
      <c r="E70" s="55"/>
    </row>
    <row r="71" spans="1:5" ht="20" customHeight="1" x14ac:dyDescent="0.2">
      <c r="A71" s="60"/>
      <c r="B71" s="66" t="s">
        <v>2</v>
      </c>
      <c r="C71" s="67"/>
      <c r="D71" s="27" t="str">
        <f>'Beoordelaar 3'!C20</f>
        <v>Score:</v>
      </c>
      <c r="E71" s="55"/>
    </row>
    <row r="72" spans="1:5" ht="20" customHeight="1" x14ac:dyDescent="0.2">
      <c r="A72" s="60"/>
      <c r="B72" s="66" t="s">
        <v>21</v>
      </c>
      <c r="C72" s="67"/>
      <c r="D72" s="27" t="str">
        <f>'Beoordelaar 4'!C20</f>
        <v>Score:</v>
      </c>
      <c r="E72" s="55"/>
    </row>
    <row r="73" spans="1:5" ht="20" customHeight="1" x14ac:dyDescent="0.2">
      <c r="A73" s="60"/>
      <c r="B73" s="66" t="s">
        <v>22</v>
      </c>
      <c r="C73" s="67"/>
      <c r="D73" s="27" t="str">
        <f>'Beoordelaar 5'!C20</f>
        <v>Score:</v>
      </c>
      <c r="E73" s="55"/>
    </row>
    <row r="74" spans="1:5" ht="20" customHeight="1" x14ac:dyDescent="0.2">
      <c r="A74" s="60"/>
      <c r="B74" s="66" t="s">
        <v>23</v>
      </c>
      <c r="C74" s="67"/>
      <c r="D74" s="27" t="str">
        <f>'Beoordelaar 6'!C20</f>
        <v>Score:</v>
      </c>
      <c r="E74" s="55"/>
    </row>
    <row r="75" spans="1:5" ht="20" customHeight="1" x14ac:dyDescent="0.2">
      <c r="A75" s="61"/>
      <c r="B75" s="66" t="s">
        <v>24</v>
      </c>
      <c r="C75" s="67"/>
      <c r="D75" s="27" t="str">
        <f>'Beoordelaar 7'!C20</f>
        <v>Score:</v>
      </c>
      <c r="E75" s="55"/>
    </row>
    <row r="76" spans="1:5" ht="20" customHeight="1" x14ac:dyDescent="0.2">
      <c r="A76" s="68" t="s">
        <v>10</v>
      </c>
      <c r="B76" s="69"/>
      <c r="C76" s="70"/>
      <c r="D76" s="26" t="s">
        <v>9</v>
      </c>
      <c r="E76" s="55"/>
    </row>
    <row r="77" spans="1:5" ht="20" customHeight="1" x14ac:dyDescent="0.2">
      <c r="A77" s="71"/>
      <c r="B77" s="72" t="s">
        <v>31</v>
      </c>
      <c r="C77" s="70"/>
      <c r="D77" s="25" t="str">
        <f>IF(D76="Onvoldoende","UITSLUITING",IF(D76="Matig","- € 10.000",IF(D76="Voldoende","€ 0",IF(D76="Goed","€ 4.500",IF(D76="Uitmuntend","€ 5.000"," ")))))</f>
        <v xml:space="preserve"> </v>
      </c>
      <c r="E77" s="56"/>
    </row>
    <row r="78" spans="1:5" ht="20" customHeight="1" x14ac:dyDescent="0.2">
      <c r="A78" s="59" t="str">
        <f>'Beoordelen interview'!A5</f>
        <v>Vraag 3</v>
      </c>
      <c r="B78" s="66" t="s">
        <v>0</v>
      </c>
      <c r="C78" s="67"/>
      <c r="D78" s="27" t="str">
        <f>'Beoordelaar 1'!C22</f>
        <v>Score:</v>
      </c>
      <c r="E78" s="54" t="s">
        <v>29</v>
      </c>
    </row>
    <row r="79" spans="1:5" ht="20" customHeight="1" x14ac:dyDescent="0.2">
      <c r="A79" s="60"/>
      <c r="B79" s="66" t="s">
        <v>1</v>
      </c>
      <c r="C79" s="67"/>
      <c r="D79" s="27" t="str">
        <f>'Beoordelaar 2'!C22</f>
        <v>Score:</v>
      </c>
      <c r="E79" s="55"/>
    </row>
    <row r="80" spans="1:5" ht="20" customHeight="1" x14ac:dyDescent="0.2">
      <c r="A80" s="60"/>
      <c r="B80" s="66" t="s">
        <v>2</v>
      </c>
      <c r="C80" s="67"/>
      <c r="D80" s="27" t="str">
        <f>'Beoordelaar 3'!C22</f>
        <v>Score:</v>
      </c>
      <c r="E80" s="55"/>
    </row>
    <row r="81" spans="1:5" ht="20" customHeight="1" x14ac:dyDescent="0.2">
      <c r="A81" s="60"/>
      <c r="B81" s="66" t="s">
        <v>21</v>
      </c>
      <c r="C81" s="67"/>
      <c r="D81" s="27" t="str">
        <f>'Beoordelaar 4'!C22</f>
        <v>Score:</v>
      </c>
      <c r="E81" s="55"/>
    </row>
    <row r="82" spans="1:5" ht="20" customHeight="1" x14ac:dyDescent="0.2">
      <c r="A82" s="60"/>
      <c r="B82" s="66" t="s">
        <v>22</v>
      </c>
      <c r="C82" s="67"/>
      <c r="D82" s="27" t="str">
        <f>'Beoordelaar 5'!C22</f>
        <v>Score:</v>
      </c>
      <c r="E82" s="55"/>
    </row>
    <row r="83" spans="1:5" ht="20" customHeight="1" x14ac:dyDescent="0.2">
      <c r="A83" s="60"/>
      <c r="B83" s="66" t="s">
        <v>23</v>
      </c>
      <c r="C83" s="67"/>
      <c r="D83" s="27" t="str">
        <f>'Beoordelaar 6'!C22</f>
        <v>Score:</v>
      </c>
      <c r="E83" s="55"/>
    </row>
    <row r="84" spans="1:5" ht="20" customHeight="1" x14ac:dyDescent="0.2">
      <c r="A84" s="61"/>
      <c r="B84" s="66" t="s">
        <v>24</v>
      </c>
      <c r="C84" s="67"/>
      <c r="D84" s="27" t="str">
        <f>'Beoordelaar 7'!C22</f>
        <v>Score:</v>
      </c>
      <c r="E84" s="55"/>
    </row>
    <row r="85" spans="1:5" ht="20" customHeight="1" x14ac:dyDescent="0.2">
      <c r="A85" s="68" t="s">
        <v>10</v>
      </c>
      <c r="B85" s="69"/>
      <c r="C85" s="70"/>
      <c r="D85" s="26" t="s">
        <v>9</v>
      </c>
      <c r="E85" s="55"/>
    </row>
    <row r="86" spans="1:5" ht="20" customHeight="1" x14ac:dyDescent="0.2">
      <c r="A86" s="71"/>
      <c r="B86" s="72" t="s">
        <v>32</v>
      </c>
      <c r="C86" s="70"/>
      <c r="D86" s="25" t="str">
        <f>IF(D85="Onvoldoende","UITSLUITING",IF(D85="Matig","- € 10.000",IF(D85="Voldoende","€ 0",IF(D85="Goed","€ 4.500",IF(D85="Uitmuntend","€ 5.000"," ")))))</f>
        <v xml:space="preserve"> </v>
      </c>
      <c r="E86" s="56"/>
    </row>
    <row r="87" spans="1:5" s="23" customFormat="1" ht="40" customHeight="1" x14ac:dyDescent="0.2">
      <c r="A87" s="73" t="s">
        <v>35</v>
      </c>
      <c r="B87" s="73"/>
      <c r="C87" s="74"/>
      <c r="D87" s="24" t="e">
        <f>D68+D77+D86</f>
        <v>#VALUE!</v>
      </c>
      <c r="E87" s="24"/>
    </row>
  </sheetData>
  <sheetProtection algorithmName="SHA-512" hashValue="Ivm3aLDrQtoS6gQBE1bJe/7vxKgjBb9U7BSYrtQNp1iQqoeRPb60N11UKYPpgCHgDx7EKx/2y21w0KI4BnyVsg==" saltValue="KHT95p55l0ClJPNR/604tw==" spinCount="100000" sheet="1" objects="1" scenarios="1"/>
  <mergeCells count="32">
    <mergeCell ref="A10:B10"/>
    <mergeCell ref="D59:E59"/>
    <mergeCell ref="E60:E68"/>
    <mergeCell ref="A37:B37"/>
    <mergeCell ref="E48:E56"/>
    <mergeCell ref="A55:B55"/>
    <mergeCell ref="A1:E1"/>
    <mergeCell ref="D2:E2"/>
    <mergeCell ref="A46:B46"/>
    <mergeCell ref="E30:E38"/>
    <mergeCell ref="A48:A54"/>
    <mergeCell ref="E3:E11"/>
    <mergeCell ref="E12:E20"/>
    <mergeCell ref="E21:E29"/>
    <mergeCell ref="E39:E47"/>
    <mergeCell ref="A3:A9"/>
    <mergeCell ref="A12:A18"/>
    <mergeCell ref="A21:A27"/>
    <mergeCell ref="A19:B19"/>
    <mergeCell ref="A28:B28"/>
    <mergeCell ref="A30:A36"/>
    <mergeCell ref="A39:A45"/>
    <mergeCell ref="A69:A75"/>
    <mergeCell ref="E69:E77"/>
    <mergeCell ref="A76:B76"/>
    <mergeCell ref="E78:E86"/>
    <mergeCell ref="A87:B87"/>
    <mergeCell ref="A60:A66"/>
    <mergeCell ref="A57:B57"/>
    <mergeCell ref="A78:A84"/>
    <mergeCell ref="A85:B85"/>
    <mergeCell ref="A67:B67"/>
  </mergeCells>
  <dataValidations count="1">
    <dataValidation type="list" allowBlank="1" showInputMessage="1" showErrorMessage="1" sqref="D10 D19 D28 D37 D55 D67 D76 D46 D85" xr:uid="{00000000-0002-0000-0800-000000000000}">
      <formula1>Score</formula1>
    </dataValidation>
  </dataValidation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7205-0C06-2348-99C2-5A4B8D3EEDEC}">
  <dimension ref="A1:C19"/>
  <sheetViews>
    <sheetView showGridLines="0" tabSelected="1" workbookViewId="0">
      <selection activeCell="C7" sqref="C7"/>
    </sheetView>
  </sheetViews>
  <sheetFormatPr baseColWidth="10" defaultRowHeight="14" x14ac:dyDescent="0.2"/>
  <cols>
    <col min="1" max="1" width="64.6640625" style="37" customWidth="1"/>
    <col min="2" max="2" width="2.83203125" style="37" customWidth="1"/>
    <col min="3" max="3" width="30.83203125" style="37" customWidth="1"/>
    <col min="4" max="16384" width="10.83203125" style="37"/>
  </cols>
  <sheetData>
    <row r="1" spans="1:3" ht="30" customHeight="1" x14ac:dyDescent="0.2">
      <c r="A1" s="34" t="s">
        <v>40</v>
      </c>
      <c r="B1" s="35"/>
      <c r="C1" s="36"/>
    </row>
    <row r="2" spans="1:3" ht="30" customHeight="1" x14ac:dyDescent="0.2">
      <c r="A2" s="38" t="s">
        <v>41</v>
      </c>
      <c r="B2" s="35"/>
      <c r="C2" s="39" t="str">
        <f>'Beoordelaar 1'!C1</f>
        <v>&lt;NAAM INSCHRIJVER&gt;</v>
      </c>
    </row>
    <row r="3" spans="1:3" s="42" customFormat="1" ht="30" customHeight="1" x14ac:dyDescent="0.2">
      <c r="A3" s="40" t="s">
        <v>42</v>
      </c>
      <c r="B3" s="35"/>
      <c r="C3" s="41" t="e">
        <f>Consensus!D57</f>
        <v>#VALUE!</v>
      </c>
    </row>
    <row r="4" spans="1:3" s="42" customFormat="1" ht="30" customHeight="1" x14ac:dyDescent="0.2">
      <c r="A4" s="40" t="s">
        <v>43</v>
      </c>
      <c r="B4" s="35"/>
      <c r="C4" s="43" t="e">
        <f>Consensus!D87</f>
        <v>#VALUE!</v>
      </c>
    </row>
    <row r="5" spans="1:3" ht="30" customHeight="1" x14ac:dyDescent="0.2">
      <c r="A5" s="44" t="s">
        <v>44</v>
      </c>
      <c r="B5" s="35"/>
      <c r="C5" s="45" t="e">
        <f>C3+C4</f>
        <v>#VALUE!</v>
      </c>
    </row>
    <row r="7" spans="1:3" ht="30" customHeight="1" x14ac:dyDescent="0.2">
      <c r="A7" s="46" t="s">
        <v>45</v>
      </c>
      <c r="B7" s="35"/>
      <c r="C7" s="47">
        <v>0</v>
      </c>
    </row>
    <row r="9" spans="1:3" ht="30" customHeight="1" x14ac:dyDescent="0.2">
      <c r="A9" s="48" t="s">
        <v>46</v>
      </c>
      <c r="B9" s="35"/>
      <c r="C9" s="49" t="e">
        <f>C7-C5</f>
        <v>#VALUE!</v>
      </c>
    </row>
    <row r="16" spans="1:3" x14ac:dyDescent="0.2">
      <c r="C16" s="50"/>
    </row>
    <row r="17" spans="3:3" x14ac:dyDescent="0.2">
      <c r="C17" s="50"/>
    </row>
    <row r="18" spans="3:3" x14ac:dyDescent="0.2">
      <c r="C18" s="50"/>
    </row>
    <row r="19" spans="3:3" x14ac:dyDescent="0.2">
      <c r="C19" s="50"/>
    </row>
  </sheetData>
  <sheetProtection algorithmName="SHA-512" hashValue="LZnjbBPRwvtamq4HC5MawiuwlwVwtTdNjDTLXbrW+GL4PSl5PkTQ4nJgV7NADJGhFZKk4rZbHXgrkfdJqYto2w==" saltValue="dGd34kaRnHcfBEgXUHgPZ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1DDF-2608-BC4C-91AF-D0EC6302C640}">
  <dimension ref="A1:B5"/>
  <sheetViews>
    <sheetView showGridLines="0" zoomScale="130" zoomScaleNormal="130" workbookViewId="0">
      <selection activeCell="A8" sqref="A8"/>
    </sheetView>
  </sheetViews>
  <sheetFormatPr baseColWidth="10" defaultRowHeight="15" x14ac:dyDescent="0.2"/>
  <cols>
    <col min="1" max="1" width="97.83203125" customWidth="1"/>
  </cols>
  <sheetData>
    <row r="1" spans="1:2" ht="30" customHeight="1" x14ac:dyDescent="0.2">
      <c r="A1" s="17" t="s">
        <v>39</v>
      </c>
      <c r="B1" s="1"/>
    </row>
    <row r="2" spans="1:2" s="2" customFormat="1" ht="90" customHeight="1" x14ac:dyDescent="0.2">
      <c r="A2" s="51" t="s">
        <v>53</v>
      </c>
      <c r="B2" s="9"/>
    </row>
    <row r="3" spans="1:2" s="15" customFormat="1" ht="30" customHeight="1" x14ac:dyDescent="0.2">
      <c r="A3" s="13" t="s">
        <v>26</v>
      </c>
      <c r="B3" s="14"/>
    </row>
    <row r="4" spans="1:2" s="15" customFormat="1" ht="30" customHeight="1" x14ac:dyDescent="0.2">
      <c r="A4" s="13" t="s">
        <v>27</v>
      </c>
      <c r="B4" s="16"/>
    </row>
    <row r="5" spans="1:2" s="15" customFormat="1" ht="30" customHeight="1" x14ac:dyDescent="0.2">
      <c r="A5" s="13" t="s">
        <v>28</v>
      </c>
      <c r="B5" s="16"/>
    </row>
  </sheetData>
  <sheetProtection algorithmName="SHA-512" hashValue="i/Ctzi2OHER2HyyE+X+Ll/e4qc4f8Pq7z9MJ38T0Akf6WXXcbSNpUUiEDFv2XBH1um8oDCKYh9wUXbCdcdugPw==" saltValue="dXaDtjP3JyfiBm1PcYU+j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24"/>
  <sheetViews>
    <sheetView showGridLines="0" zoomScaleNormal="100" zoomScalePageLayoutView="85" workbookViewId="0">
      <pane xSplit="1" ySplit="1" topLeftCell="B12" activePane="bottomRight" state="frozen"/>
      <selection pane="topRight" activeCell="B1" sqref="B1"/>
      <selection pane="bottomLeft" activeCell="A2" sqref="A2"/>
      <selection pane="bottomRight" activeCell="C18" sqref="C18"/>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3</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SrX+A+cjvQkI6B/usFNGmpc1hHqjA/75Ug2oiW7K9GJ+pGDZ456ow+sBTBK62bYcv7BH6nQSDnlKOwd0ASwePQ==" saltValue="HXIsKuwqCPp8s2ecHajsvA==" spinCount="100000" sheet="1" objects="1" scenarios="1"/>
  <mergeCells count="3">
    <mergeCell ref="A18:A19"/>
    <mergeCell ref="A20:A21"/>
    <mergeCell ref="A22:A23"/>
  </mergeCells>
  <dataValidations count="1">
    <dataValidation type="list" errorStyle="warning" allowBlank="1" showErrorMessage="1" error="Voer juiste waarde in. " sqref="C3 C13 C9 C7 C5 C18 C20 C11 C22" xr:uid="{AA36DC38-670C-6D44-8E92-80431CBDBE59}">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4"/>
  <sheetViews>
    <sheetView showGridLines="0" zoomScaleNormal="100" zoomScalePageLayoutView="85" workbookViewId="0">
      <pane xSplit="1" ySplit="1" topLeftCell="B18" activePane="bottomRight" state="frozen"/>
      <selection pane="topRight" activeCell="B1" sqref="B1"/>
      <selection pane="bottomLeft" activeCell="A2" sqref="A2"/>
      <selection pane="bottomRight" activeCell="C1" sqref="C1:C1048576"/>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4</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odfoowxICO5ngDoeJxtK1NRIYRyCJCkI11YOqCj1KGCDnLDJS3Gyd28gyYj+iQNbDb/9uNlRVzkC1Bp/xWuN/A==" saltValue="FJHEQUERfhdOWtwVT2hp0w==" spinCount="100000" sheet="1" objects="1" scenarios="1"/>
  <mergeCells count="3">
    <mergeCell ref="A22:A23"/>
    <mergeCell ref="A18:A19"/>
    <mergeCell ref="A20:A21"/>
  </mergeCells>
  <dataValidations count="1">
    <dataValidation type="list" errorStyle="warning" allowBlank="1" showErrorMessage="1" error="Voer juiste waarde in. " sqref="C3 C13 C9 C7 C5 C18 C20 C11 C22" xr:uid="{5E53DFA2-08D3-BB4C-9F1C-8330CC94FD85}">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4"/>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1" sqref="C1:C1048576"/>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5</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9Ff9VXI52Ml0lf6soGxpHs0DaEX/xm+q+Bi6TdbRaMtFraVodebPfONeOuo6Yr/mXl1Cd4H9yY278lZQA576rA==" saltValue="w9ioSVu2juIzqs9nM1Dc5w==" spinCount="100000" sheet="1" objects="1" scenarios="1"/>
  <mergeCells count="3">
    <mergeCell ref="A20:A21"/>
    <mergeCell ref="A22:A23"/>
    <mergeCell ref="A18:A19"/>
  </mergeCells>
  <dataValidations count="1">
    <dataValidation type="list" errorStyle="warning" allowBlank="1" showErrorMessage="1" error="Voer juiste waarde in. " sqref="C3 C13 C9 C7 C5 C18 C20 C11 C22" xr:uid="{71F1EE3A-2C1F-3F48-A31D-652C5E7568D8}">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4"/>
  <sheetViews>
    <sheetView showGridLines="0" workbookViewId="0">
      <pane xSplit="1" ySplit="1" topLeftCell="B17" activePane="bottomRight" state="frozen"/>
      <selection pane="topRight" activeCell="B1" sqref="B1"/>
      <selection pane="bottomLeft" activeCell="A2" sqref="A2"/>
      <selection pane="bottomRight" activeCell="A2" sqref="A2:XFD23"/>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17</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YHnGyy9Ib2QjfiZaNdu6j6P+7KW3BAnIRQDYgdwz/7UB58+sWBlB9H1ujh0UNnPk2LdACLH872wxD9+WCtuoEw==" saltValue="CCH+KfPDuBZfoE1jq9sp9Q==" spinCount="100000" sheet="1" objects="1" scenarios="1"/>
  <mergeCells count="3">
    <mergeCell ref="A22:A23"/>
    <mergeCell ref="A18:A19"/>
    <mergeCell ref="A20:A21"/>
  </mergeCells>
  <dataValidations count="1">
    <dataValidation type="list" errorStyle="warning" allowBlank="1" showErrorMessage="1" error="Voer juiste waarde in. " sqref="C3 C13 C9 C7 C5 C18 C20 C11 C22" xr:uid="{372E1397-EE45-EC48-ABE2-931DD93E7DC1}">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4"/>
  <sheetViews>
    <sheetView showGridLines="0" workbookViewId="0">
      <pane xSplit="1" ySplit="1" topLeftCell="B21" activePane="bottomRight" state="frozen"/>
      <selection pane="topRight" activeCell="B1" sqref="B1"/>
      <selection pane="bottomLeft" activeCell="A2" sqref="A2"/>
      <selection pane="bottomRight" activeCell="A2" sqref="A2:XFD23"/>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18</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vEi1sk/O6Vq6xgAblSO8MJt5cU4r21I/8cIwAaGwOLfkF2nCRFZxa5so8HOHOXr8zkx+QOSq+so22yMktyx7AA==" saltValue="L0YV1q/7vn0l80wlROgILQ==" spinCount="100000" sheet="1" objects="1" scenarios="1"/>
  <mergeCells count="3">
    <mergeCell ref="A22:A23"/>
    <mergeCell ref="A18:A19"/>
    <mergeCell ref="A20:A21"/>
  </mergeCells>
  <dataValidations count="1">
    <dataValidation type="list" errorStyle="warning" allowBlank="1" showErrorMessage="1" error="Voer juiste waarde in. " sqref="C3 C13 C9 C7 C5 C18 C20 C11 C22" xr:uid="{DF016927-6005-8040-8CF3-75005A4E019C}">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4"/>
  <sheetViews>
    <sheetView showGridLines="0" workbookViewId="0">
      <pane xSplit="1" ySplit="1" topLeftCell="B16" activePane="bottomRight" state="frozen"/>
      <selection pane="topRight" activeCell="B1" sqref="B1"/>
      <selection pane="bottomLeft" activeCell="A2" sqref="A2"/>
      <selection pane="bottomRight" activeCell="A2" sqref="A2:XFD23"/>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19</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djrz0e4w+IYYGPRORNs/+pyT6uO3C01BNm8AOJDOroSlixIzncKneIL6lsLiKivrq5449+WPrOtwF14VVnLNcQ==" saltValue="2YOKxXxYZLM2GI4bHSk8sA==" spinCount="100000" sheet="1" objects="1" scenarios="1"/>
  <mergeCells count="3">
    <mergeCell ref="A22:A23"/>
    <mergeCell ref="A18:A19"/>
    <mergeCell ref="A20:A21"/>
  </mergeCells>
  <dataValidations count="1">
    <dataValidation type="list" errorStyle="warning" allowBlank="1" showErrorMessage="1" error="Voer juiste waarde in. " sqref="C3 C13 C9 C7 C5 C18 C20 C11 C22" xr:uid="{5D7B7A74-0515-5144-B615-8D262887E02D}">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4"/>
  <sheetViews>
    <sheetView showGridLines="0" workbookViewId="0">
      <pane xSplit="1" ySplit="1" topLeftCell="B2" activePane="bottomRight" state="frozen"/>
      <selection pane="topRight" activeCell="B1" sqref="B1"/>
      <selection pane="bottomLeft" activeCell="A2" sqref="A2"/>
      <selection pane="bottomRight" activeCell="A24" sqref="A24:XFD27"/>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50" customHeight="1" x14ac:dyDescent="0.2">
      <c r="A1" s="18" t="s">
        <v>20</v>
      </c>
      <c r="B1" s="11"/>
      <c r="C1" s="33" t="s">
        <v>8</v>
      </c>
      <c r="D1" s="3"/>
    </row>
    <row r="2" spans="1:4" ht="40" customHeight="1" x14ac:dyDescent="0.15">
      <c r="A2" s="19" t="str">
        <f>'Beoordelen open vragen'!A1</f>
        <v>Beoordeling criterium Open vragen</v>
      </c>
      <c r="B2" s="5"/>
      <c r="C2" s="31" t="s">
        <v>9</v>
      </c>
    </row>
    <row r="3" spans="1:4" ht="35" customHeight="1" x14ac:dyDescent="0.15">
      <c r="A3" s="28" t="str">
        <f>'Beoordelen open vragen'!A3</f>
        <v>6.1.1 Plan van aanpak</v>
      </c>
      <c r="B3" s="6"/>
      <c r="C3" s="30" t="s">
        <v>9</v>
      </c>
    </row>
    <row r="4" spans="1:4" ht="160" customHeight="1" x14ac:dyDescent="0.15">
      <c r="A4" s="21" t="str">
        <f>'Beoordelen open vragen'!A4</f>
        <v>Zie bijlage 6 - Kwaliteit</v>
      </c>
      <c r="B4" s="6"/>
      <c r="C4" s="29" t="s">
        <v>7</v>
      </c>
    </row>
    <row r="5" spans="1:4" ht="35" customHeight="1" x14ac:dyDescent="0.15">
      <c r="A5" s="28" t="str">
        <f>'Beoordelen open vragen'!A5</f>
        <v>6.1.2 	Werkwijze jaarrekening (interim en eindejaarscontrole) en bekostigingscontrole (assurancerapporten)</v>
      </c>
      <c r="B5" s="6"/>
      <c r="C5" s="30" t="s">
        <v>9</v>
      </c>
    </row>
    <row r="6" spans="1:4" ht="160" customHeight="1" x14ac:dyDescent="0.15">
      <c r="A6" s="21" t="str">
        <f>'Beoordelen open vragen'!A6</f>
        <v>Zie bijlage 6 - Kwaliteit</v>
      </c>
      <c r="B6" s="6"/>
      <c r="C6" s="29" t="s">
        <v>7</v>
      </c>
    </row>
    <row r="7" spans="1:4" ht="35" customHeight="1" x14ac:dyDescent="0.15">
      <c r="A7" s="28" t="str">
        <f>'Beoordelen open vragen'!A7</f>
        <v xml:space="preserve">6.1.3 Continuïteit van de dienstverlening en teamsamenstelling </v>
      </c>
      <c r="B7" s="6"/>
      <c r="C7" s="30" t="s">
        <v>9</v>
      </c>
    </row>
    <row r="8" spans="1:4" ht="160" customHeight="1" x14ac:dyDescent="0.15">
      <c r="A8" s="21" t="str">
        <f>'Beoordelen open vragen'!A8</f>
        <v>Zie bijlage 6 - Kwaliteit</v>
      </c>
      <c r="B8" s="6"/>
      <c r="C8" s="29" t="s">
        <v>7</v>
      </c>
    </row>
    <row r="9" spans="1:4" ht="35" customHeight="1" x14ac:dyDescent="0.15">
      <c r="A9" s="28" t="str">
        <f>('Beoordelen open vragen'!A9)</f>
        <v>6.1.4 Visie op een controleproces</v>
      </c>
      <c r="B9" s="6"/>
      <c r="C9" s="30" t="s">
        <v>9</v>
      </c>
    </row>
    <row r="10" spans="1:4" ht="160" customHeight="1" x14ac:dyDescent="0.15">
      <c r="A10" s="22" t="str">
        <f>('Beoordelen open vragen'!A10)</f>
        <v>Zie bijlage 6 - Kwaliteit</v>
      </c>
      <c r="B10" s="6"/>
      <c r="C10" s="29" t="s">
        <v>7</v>
      </c>
    </row>
    <row r="11" spans="1:4" ht="35" customHeight="1" x14ac:dyDescent="0.15">
      <c r="A11" s="28" t="str">
        <f>'Beoordelen open vragen'!A11</f>
        <v>6.1.5 Rapportagevorm</v>
      </c>
      <c r="B11" s="6"/>
      <c r="C11" s="30" t="s">
        <v>9</v>
      </c>
    </row>
    <row r="12" spans="1:4" ht="160" customHeight="1" x14ac:dyDescent="0.15">
      <c r="A12" s="21" t="str">
        <f>'Beoordelen open vragen'!A12</f>
        <v>Zie bijlage 6 - Kwaliteit</v>
      </c>
      <c r="B12" s="6"/>
      <c r="C12" s="29" t="s">
        <v>7</v>
      </c>
    </row>
    <row r="13" spans="1:4" ht="35" customHeight="1" x14ac:dyDescent="0.15">
      <c r="A13" s="28" t="str">
        <f>'Beoordelen open vragen'!A13</f>
        <v>6.1.6 Adviesrol/ kennis op aandachtsgebieden</v>
      </c>
      <c r="B13" s="6"/>
      <c r="C13" s="30" t="s">
        <v>9</v>
      </c>
    </row>
    <row r="14" spans="1:4" ht="160" customHeight="1" x14ac:dyDescent="0.15">
      <c r="A14" s="21" t="str">
        <f>'Beoordelen open vragen'!A14</f>
        <v>Zie bijlage 6 - Kwaliteit</v>
      </c>
      <c r="B14" s="6"/>
      <c r="C14" s="29" t="s">
        <v>7</v>
      </c>
    </row>
    <row r="15" spans="1:4" ht="20" customHeight="1" x14ac:dyDescent="0.15">
      <c r="A15" s="20"/>
      <c r="B15" s="7"/>
      <c r="C15" s="32"/>
    </row>
    <row r="17" spans="1:3" ht="40" customHeight="1" x14ac:dyDescent="0.15">
      <c r="A17" s="19" t="str">
        <f>'Beoordelen interview'!A1</f>
        <v>Beoordeling criterium Interview</v>
      </c>
      <c r="B17" s="5"/>
      <c r="C17" s="31" t="s">
        <v>9</v>
      </c>
    </row>
    <row r="18" spans="1:3" ht="35" customHeight="1" x14ac:dyDescent="0.15">
      <c r="A18" s="52" t="str">
        <f>'Beoordelen interview'!A3</f>
        <v>Vraag 1</v>
      </c>
      <c r="B18" s="6"/>
      <c r="C18" s="30" t="s">
        <v>9</v>
      </c>
    </row>
    <row r="19" spans="1:3" ht="160" customHeight="1" x14ac:dyDescent="0.15">
      <c r="A19" s="53"/>
      <c r="B19" s="6"/>
      <c r="C19" s="29" t="s">
        <v>7</v>
      </c>
    </row>
    <row r="20" spans="1:3" ht="35" customHeight="1" x14ac:dyDescent="0.15">
      <c r="A20" s="52" t="str">
        <f>'Beoordelen interview'!A4</f>
        <v>Vraag 2</v>
      </c>
      <c r="B20" s="6"/>
      <c r="C20" s="30" t="s">
        <v>9</v>
      </c>
    </row>
    <row r="21" spans="1:3" ht="160" customHeight="1" x14ac:dyDescent="0.15">
      <c r="A21" s="53"/>
      <c r="B21" s="6"/>
      <c r="C21" s="29" t="s">
        <v>7</v>
      </c>
    </row>
    <row r="22" spans="1:3" ht="35" customHeight="1" x14ac:dyDescent="0.15">
      <c r="A22" s="52" t="str">
        <f>'Beoordelen interview'!A5</f>
        <v>Vraag 3</v>
      </c>
      <c r="B22" s="6"/>
      <c r="C22" s="30" t="s">
        <v>9</v>
      </c>
    </row>
    <row r="23" spans="1:3" ht="160" customHeight="1" x14ac:dyDescent="0.15">
      <c r="A23" s="53"/>
      <c r="B23" s="6"/>
      <c r="C23" s="29" t="s">
        <v>7</v>
      </c>
    </row>
    <row r="24" spans="1:3" ht="20" customHeight="1" x14ac:dyDescent="0.15">
      <c r="A24" s="20"/>
      <c r="B24" s="7"/>
      <c r="C24" s="32"/>
    </row>
  </sheetData>
  <sheetProtection algorithmName="SHA-512" hashValue="MlFVUYixFHTAkk26vkBehz/dafEnS1g+dZ3DY/wRQ0yteSFcGW3xR6KdDK+Rtns3gCjwoD18bAIQsxivfm2oKQ==" saltValue="0KvRFbVDUqGXzzx/M/OB9Q==" spinCount="100000" sheet="1" objects="1" scenarios="1"/>
  <mergeCells count="3">
    <mergeCell ref="A22:A23"/>
    <mergeCell ref="A18:A19"/>
    <mergeCell ref="A20:A21"/>
  </mergeCells>
  <dataValidations count="1">
    <dataValidation type="list" errorStyle="warning" allowBlank="1" showErrorMessage="1" error="Voer juiste waarde in. " sqref="C3 C13 C9 C7 C5 C18 C20 C11 C22" xr:uid="{5CDC8B8E-8154-6943-BB33-9F336D4D3F49}">
      <formula1>Score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Beoordelen open vragen</vt:lpstr>
      <vt:lpstr>Beoordelen interview</vt:lpstr>
      <vt:lpstr>Beoordelaar 1</vt:lpstr>
      <vt:lpstr>Beoordelaar 2</vt:lpstr>
      <vt:lpstr>Beoordelaar 3</vt:lpstr>
      <vt:lpstr>Beoordelaar 4</vt:lpstr>
      <vt:lpstr>Beoordelaar 5</vt:lpstr>
      <vt:lpstr>Beoordelaar 6</vt:lpstr>
      <vt:lpstr>Beoordelaar 7</vt:lpstr>
      <vt:lpstr>Consensus</vt:lpstr>
      <vt:lpstr>Eindscores</vt:lpstr>
      <vt:lpstr>'Beoordelen open vragen'!OLE_LINK2</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2023-02-03T08:36:11Z</dcterms:modified>
  <cp:category/>
</cp:coreProperties>
</file>