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SILFO/Inhuur OP/6. NvI/"/>
    </mc:Choice>
  </mc:AlternateContent>
  <xr:revisionPtr revIDLastSave="4" documentId="8_{4D31A52D-96F4-4C0E-856B-AC0D5E3DA177}" xr6:coauthVersionLast="47" xr6:coauthVersionMax="47" xr10:uidLastSave="{17B14DF4-BD5C-4C7F-BEBD-D6CC3D81707F}"/>
  <bookViews>
    <workbookView xWindow="-120" yWindow="-120" windowWidth="29040" windowHeight="15840" activeTab="1" xr2:uid="{00000000-000D-0000-FFFF-FFFF00000000}"/>
  </bookViews>
  <sheets>
    <sheet name="Perceel 1" sheetId="1" r:id="rId1"/>
    <sheet name="Perceel 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uri="GoogleSheetsCustomDataVersion1">
      <go:sheetsCustomData xmlns:go="http://customooxmlschemas.google.com/" r:id="rId5" roundtripDataSignature="AMtx7mgUxvJfn6f5y+9i8KY3wN2/3IfI4A=="/>
    </ext>
  </extLst>
</workbook>
</file>

<file path=xl/calcChain.xml><?xml version="1.0" encoding="utf-8"?>
<calcChain xmlns="http://schemas.openxmlformats.org/spreadsheetml/2006/main">
  <c r="D72" i="1" l="1"/>
  <c r="H18" i="1"/>
  <c r="H29" i="1" s="1"/>
  <c r="H34" i="1" s="1"/>
  <c r="G28" i="1"/>
  <c r="G33" i="1"/>
  <c r="G47" i="1"/>
  <c r="G53" i="1"/>
  <c r="H48" i="1" l="1"/>
  <c r="H54" i="1" s="1"/>
  <c r="H58" i="1" s="1"/>
  <c r="H60" i="1" l="1"/>
  <c r="J69" i="1"/>
  <c r="C72" i="1"/>
  <c r="G74" i="1" s="1"/>
  <c r="F35" i="2"/>
  <c r="D38" i="2" s="1"/>
  <c r="E47" i="1"/>
  <c r="C47" i="1"/>
  <c r="E28" i="1"/>
  <c r="C28" i="1"/>
  <c r="V30" i="2" l="1"/>
  <c r="U30" i="2"/>
  <c r="E30" i="2" s="1"/>
  <c r="T30" i="2"/>
  <c r="S30" i="2"/>
  <c r="F30" i="2"/>
  <c r="D30" i="2"/>
  <c r="C30" i="2"/>
  <c r="V29" i="2"/>
  <c r="F29" i="2" s="1"/>
  <c r="U29" i="2"/>
  <c r="E29" i="2" s="1"/>
  <c r="T29" i="2"/>
  <c r="S29" i="2"/>
  <c r="D29" i="2"/>
  <c r="C29" i="2"/>
  <c r="V28" i="2"/>
  <c r="F28" i="2" s="1"/>
  <c r="U28" i="2"/>
  <c r="E28" i="2" s="1"/>
  <c r="T28" i="2"/>
  <c r="S28" i="2"/>
  <c r="D28" i="2"/>
  <c r="C28" i="2"/>
  <c r="V27" i="2"/>
  <c r="F27" i="2" s="1"/>
  <c r="U27" i="2"/>
  <c r="E27" i="2" s="1"/>
  <c r="T27" i="2"/>
  <c r="S27" i="2"/>
  <c r="D27" i="2"/>
  <c r="C27" i="2"/>
  <c r="V26" i="2"/>
  <c r="F26" i="2" s="1"/>
  <c r="U26" i="2"/>
  <c r="E26" i="2" s="1"/>
  <c r="T26" i="2"/>
  <c r="S26" i="2"/>
  <c r="D26" i="2"/>
  <c r="C26" i="2"/>
  <c r="V25" i="2"/>
  <c r="F25" i="2" s="1"/>
  <c r="U25" i="2"/>
  <c r="E25" i="2" s="1"/>
  <c r="T25" i="2"/>
  <c r="D25" i="2" s="1"/>
  <c r="S25" i="2"/>
  <c r="C25" i="2"/>
  <c r="V24" i="2"/>
  <c r="F24" i="2" s="1"/>
  <c r="U24" i="2"/>
  <c r="E24" i="2" s="1"/>
  <c r="T24" i="2"/>
  <c r="D24" i="2" s="1"/>
  <c r="S24" i="2"/>
  <c r="C24" i="2" s="1"/>
  <c r="V23" i="2"/>
  <c r="U23" i="2"/>
  <c r="E23" i="2" s="1"/>
  <c r="T23" i="2"/>
  <c r="D23" i="2" s="1"/>
  <c r="S23" i="2"/>
  <c r="C23" i="2" s="1"/>
  <c r="F23" i="2"/>
  <c r="V22" i="2"/>
  <c r="F22" i="2" s="1"/>
  <c r="U22" i="2"/>
  <c r="T22" i="2"/>
  <c r="S22" i="2"/>
  <c r="C22" i="2" s="1"/>
  <c r="E22" i="2"/>
  <c r="D22" i="2"/>
  <c r="V21" i="2"/>
  <c r="F21" i="2" s="1"/>
  <c r="U21" i="2"/>
  <c r="E21" i="2" s="1"/>
  <c r="T21" i="2"/>
  <c r="S21" i="2"/>
  <c r="D21" i="2"/>
  <c r="C21" i="2"/>
  <c r="V20" i="2"/>
  <c r="F20" i="2" s="1"/>
  <c r="U20" i="2"/>
  <c r="E20" i="2" s="1"/>
  <c r="T20" i="2"/>
  <c r="S20" i="2"/>
  <c r="D20" i="2"/>
  <c r="C20" i="2"/>
  <c r="V19" i="2"/>
  <c r="F19" i="2" s="1"/>
  <c r="U19" i="2"/>
  <c r="E19" i="2" s="1"/>
  <c r="T19" i="2"/>
  <c r="D19" i="2" s="1"/>
  <c r="V18" i="2"/>
  <c r="F18" i="2" s="1"/>
  <c r="V17" i="2"/>
  <c r="F17" i="2"/>
  <c r="E53" i="1"/>
  <c r="C53" i="1"/>
  <c r="E33" i="1"/>
  <c r="C33" i="1"/>
  <c r="F18" i="1"/>
  <c r="D18" i="1"/>
  <c r="D29" i="1" l="1"/>
  <c r="D34" i="1" s="1"/>
  <c r="D48" i="1" s="1"/>
  <c r="D54" i="1" s="1"/>
  <c r="D58" i="1" s="1"/>
  <c r="F29" i="1"/>
  <c r="F34" i="1" s="1"/>
  <c r="F48" i="1" s="1"/>
  <c r="J67" i="1" l="1"/>
  <c r="D60" i="1"/>
  <c r="F54" i="1"/>
  <c r="F58" i="1" s="1"/>
  <c r="J68" i="1" l="1"/>
  <c r="J76" i="1" s="1"/>
  <c r="F60" i="1"/>
</calcChain>
</file>

<file path=xl/sharedStrings.xml><?xml version="1.0" encoding="utf-8"?>
<sst xmlns="http://schemas.openxmlformats.org/spreadsheetml/2006/main" count="103" uniqueCount="79">
  <si>
    <t>Inschrijver dient de gele cellen in te vullen</t>
  </si>
  <si>
    <t>De som van alle uitgevraagde posten leidt tot een fictief uurtarief.</t>
  </si>
  <si>
    <r>
      <rPr>
        <sz val="11"/>
        <color theme="1"/>
        <rFont val="Calibri"/>
        <family val="2"/>
      </rPr>
      <t xml:space="preserve">Detacheren </t>
    </r>
    <r>
      <rPr>
        <b/>
        <sz val="11"/>
        <color theme="1"/>
        <rFont val="Calibri"/>
        <family val="2"/>
      </rPr>
      <t>(STiPP Plus)</t>
    </r>
  </si>
  <si>
    <t>Fase A-ABU / Fase 1+2-NBBU</t>
  </si>
  <si>
    <t>Fase B-ABU / Fase 3-NBBU</t>
  </si>
  <si>
    <t>Blok 1</t>
  </si>
  <si>
    <t>wachtdagcompensatie</t>
  </si>
  <si>
    <t>Blok 2</t>
  </si>
  <si>
    <t>vakantiedagen</t>
  </si>
  <si>
    <t>feestdagen</t>
  </si>
  <si>
    <t>opleidingsdagen</t>
  </si>
  <si>
    <t>atv dagen</t>
  </si>
  <si>
    <t>kort verzuim</t>
  </si>
  <si>
    <t>ziekte</t>
  </si>
  <si>
    <t>leegloop</t>
  </si>
  <si>
    <t>overige vergoedingen</t>
  </si>
  <si>
    <t>vakantiebijslag</t>
  </si>
  <si>
    <t>eindejaarsuitkering</t>
  </si>
  <si>
    <t>Blok 3</t>
  </si>
  <si>
    <t>ZW-premie</t>
  </si>
  <si>
    <t>Reservering AZW</t>
  </si>
  <si>
    <t>WGA-premie</t>
  </si>
  <si>
    <t>WW-premie</t>
  </si>
  <si>
    <t>PAWW</t>
  </si>
  <si>
    <t>AOF-premie (incl. opslag)</t>
  </si>
  <si>
    <t>WGA-vast premie</t>
  </si>
  <si>
    <t>ZVW-premie</t>
  </si>
  <si>
    <t>Transitievergoeding</t>
  </si>
  <si>
    <t>Pensioen (STiPP Plus)</t>
  </si>
  <si>
    <t>Blok 4</t>
  </si>
  <si>
    <t>overige directe en indirecte lasten</t>
  </si>
  <si>
    <t>marge</t>
  </si>
  <si>
    <t>totaalbedrag</t>
  </si>
  <si>
    <t xml:space="preserve">Fase A/Fase 1+2: gebaseerd op basis van uitsluiting loondoorbetaling </t>
  </si>
  <si>
    <t xml:space="preserve">Betreft gewerkte uren </t>
  </si>
  <si>
    <t>Het uurtarief zoals opgenomen in de groene cellen is het totaal bedrag. Hierin zijn alle kosten en marges inclusief.</t>
  </si>
  <si>
    <t>Fictieve totaalprijs</t>
  </si>
  <si>
    <t>Fase A-ABU / Fase 1+2 - NBBU</t>
  </si>
  <si>
    <t>uur</t>
  </si>
  <si>
    <t>Fase B-ABU / Fase 3 - NBBU</t>
  </si>
  <si>
    <t>Afkoopsom overname</t>
  </si>
  <si>
    <t>Totaal</t>
  </si>
  <si>
    <t xml:space="preserve">Inschrijfprijs perceel </t>
  </si>
  <si>
    <t xml:space="preserve">Inhuur Onderwijzend Personeel </t>
  </si>
  <si>
    <t>Prijzenblad Perceel 1 (uitzend- of detacheringsbasis met een uitzend cao)</t>
  </si>
  <si>
    <t>marge InhuurMeesters</t>
  </si>
  <si>
    <t>Inhuur Onderwijzend Personeel</t>
  </si>
  <si>
    <t>Naam Inschrijver</t>
  </si>
  <si>
    <t>Toelichting berekening</t>
  </si>
  <si>
    <t>Verhouding t.o.v. LB trede 1</t>
  </si>
  <si>
    <t>trede</t>
  </si>
  <si>
    <t>LB</t>
  </si>
  <si>
    <t>LC</t>
  </si>
  <si>
    <t>LD</t>
  </si>
  <si>
    <t>LE</t>
  </si>
  <si>
    <t>a</t>
  </si>
  <si>
    <t>b</t>
  </si>
  <si>
    <t>Inschrijfprijs perceel 2</t>
  </si>
  <si>
    <t>Tarieven zijn exclusief btw maar inclusief vergoeding InhuurMeesters.</t>
  </si>
  <si>
    <t xml:space="preserve">Prijzen boven het maximumtarief leiden tot uitsluiting. </t>
  </si>
  <si>
    <t xml:space="preserve">Detacheren (STiPP Plus)    </t>
  </si>
  <si>
    <t>Marge</t>
  </si>
  <si>
    <t>Fictief uurtarief</t>
  </si>
  <si>
    <t>Fictief aantal uren</t>
  </si>
  <si>
    <t>Omrekenfactor</t>
  </si>
  <si>
    <t>Bruto uurloon</t>
  </si>
  <si>
    <t>Opleiding&amp;sociaal fonds</t>
  </si>
  <si>
    <t>CAO lonen VO 1-07-2022</t>
  </si>
  <si>
    <t>Prijzenblad Perceel 2  (detacheringsbasis zonder een uitzendbeding)</t>
  </si>
  <si>
    <t>Bruto uurloon = fulltime salaris volgens CAO-VO * 12 maanden / 52 weken / 36,86 uur (weektaak op jaarbasis)</t>
  </si>
  <si>
    <r>
      <rPr>
        <sz val="11"/>
        <color theme="1"/>
        <rFont val="Calibri"/>
        <family val="2"/>
      </rPr>
      <t xml:space="preserve">Uitzenden </t>
    </r>
    <r>
      <rPr>
        <b/>
        <sz val="11"/>
        <color theme="1"/>
        <rFont val="Calibri"/>
        <family val="2"/>
      </rPr>
      <t>(STiPP)</t>
    </r>
  </si>
  <si>
    <t>Uitzenden (STiPP)</t>
  </si>
  <si>
    <t xml:space="preserve">Payroll (STiPP)    </t>
  </si>
  <si>
    <r>
      <t xml:space="preserve">Payroll </t>
    </r>
    <r>
      <rPr>
        <b/>
        <sz val="11"/>
        <color theme="1"/>
        <rFont val="Calibri"/>
        <family val="2"/>
      </rPr>
      <t>(STiPP)</t>
    </r>
  </si>
  <si>
    <t xml:space="preserve">Het maximale totale uurtarief is € 54,- exclusief btw. </t>
  </si>
  <si>
    <t>SILFO</t>
  </si>
  <si>
    <t>De maximale marge bij de afkoopsom overname is 25%.</t>
  </si>
  <si>
    <t>Fictief resterend aantal uur t.o.v. 1040</t>
  </si>
  <si>
    <t xml:space="preserve">Het maximale totale uurtarief is € 61,- exclusief btw.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</si>
</sst>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_ &quot;€&quot;\ * #,##0.00_ ;_ &quot;€&quot;\ * \-#,##0.00_ ;_ &quot;€&quot;\ * &quot;-&quot;?????_ ;_ @_ "/>
    <numFmt numFmtId="165" formatCode="0.00000"/>
    <numFmt numFmtId="166" formatCode="_ [$€-413]\ * #,##0.00_ ;_ [$€-413]\ * \-#,##0.00_ ;_ [$€-413]\ * &quot;-&quot;??_ ;_ @_ "/>
  </numFmts>
  <fonts count="17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C5E0B3"/>
        <bgColor rgb="FFC5E0B3"/>
      </patternFill>
    </fill>
    <fill>
      <patternFill patternType="solid">
        <fgColor rgb="FF00B0F0"/>
        <bgColor rgb="FF00B0F0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rgb="FFA4C2F4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15" fillId="0" borderId="0" applyFont="0" applyFill="0" applyBorder="0" applyAlignment="0" applyProtection="0"/>
    <xf numFmtId="9" fontId="15" fillId="0" borderId="0" applyFont="0" applyFill="0" applyBorder="0" applyAlignment="0" applyProtection="0"/>
  </cellStyleXfs>
  <cellXfs count="100">
    <xf numFmtId="0" fontId="0" fillId="0" borderId="0" xfId="0"/>
    <xf numFmtId="14" fontId="7" fillId="0" borderId="0" xfId="0" applyNumberFormat="1" applyFont="1"/>
    <xf numFmtId="0" fontId="0" fillId="0" borderId="1" xfId="0" applyBorder="1"/>
    <xf numFmtId="0" fontId="0" fillId="0" borderId="2" xfId="0" applyBorder="1"/>
    <xf numFmtId="0" fontId="0" fillId="0" borderId="5" xfId="0" applyBorder="1"/>
    <xf numFmtId="0" fontId="0" fillId="0" borderId="6" xfId="0" applyBorder="1"/>
    <xf numFmtId="0" fontId="7" fillId="0" borderId="5" xfId="0" applyFont="1" applyBorder="1"/>
    <xf numFmtId="44" fontId="0" fillId="0" borderId="0" xfId="0" applyNumberFormat="1"/>
    <xf numFmtId="44" fontId="0" fillId="0" borderId="6" xfId="0" applyNumberFormat="1" applyBorder="1"/>
    <xf numFmtId="10" fontId="0" fillId="0" borderId="5" xfId="0" applyNumberFormat="1" applyBorder="1"/>
    <xf numFmtId="0" fontId="7" fillId="0" borderId="5" xfId="0" applyFont="1" applyBorder="1" applyAlignment="1">
      <alignment horizontal="left" vertical="top"/>
    </xf>
    <xf numFmtId="0" fontId="0" fillId="0" borderId="6" xfId="0" applyBorder="1" applyAlignment="1">
      <alignment wrapText="1"/>
    </xf>
    <xf numFmtId="0" fontId="0" fillId="0" borderId="6" xfId="0" applyBorder="1" applyAlignment="1">
      <alignment horizontal="left"/>
    </xf>
    <xf numFmtId="0" fontId="7" fillId="0" borderId="6" xfId="0" applyFont="1" applyBorder="1" applyAlignment="1">
      <alignment horizontal="right"/>
    </xf>
    <xf numFmtId="44" fontId="0" fillId="3" borderId="9" xfId="0" applyNumberFormat="1" applyFill="1" applyBorder="1"/>
    <xf numFmtId="0" fontId="0" fillId="0" borderId="3" xfId="0" applyBorder="1"/>
    <xf numFmtId="0" fontId="0" fillId="0" borderId="4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3" xfId="0" applyBorder="1" applyAlignment="1">
      <alignment vertical="center"/>
    </xf>
    <xf numFmtId="44" fontId="0" fillId="0" borderId="13" xfId="0" applyNumberFormat="1" applyBorder="1" applyAlignment="1">
      <alignment vertical="center"/>
    </xf>
    <xf numFmtId="44" fontId="0" fillId="0" borderId="0" xfId="0" applyNumberFormat="1" applyAlignment="1">
      <alignment vertical="center"/>
    </xf>
    <xf numFmtId="44" fontId="0" fillId="3" borderId="13" xfId="0" applyNumberFormat="1" applyFill="1" applyBorder="1"/>
    <xf numFmtId="44" fontId="0" fillId="4" borderId="13" xfId="0" applyNumberFormat="1" applyFill="1" applyBorder="1"/>
    <xf numFmtId="0" fontId="0" fillId="5" borderId="13" xfId="0" applyFill="1" applyBorder="1"/>
    <xf numFmtId="44" fontId="0" fillId="5" borderId="0" xfId="0" applyNumberFormat="1" applyFill="1"/>
    <xf numFmtId="44" fontId="0" fillId="5" borderId="6" xfId="0" applyNumberFormat="1" applyFill="1" applyBorder="1"/>
    <xf numFmtId="0" fontId="11" fillId="0" borderId="0" xfId="0" applyFont="1"/>
    <xf numFmtId="0" fontId="14" fillId="0" borderId="0" xfId="0" applyFont="1"/>
    <xf numFmtId="0" fontId="7" fillId="0" borderId="0" xfId="0" applyFont="1"/>
    <xf numFmtId="0" fontId="0" fillId="0" borderId="7" xfId="0" applyBorder="1"/>
    <xf numFmtId="0" fontId="7" fillId="0" borderId="9" xfId="0" applyFont="1" applyBorder="1" applyAlignment="1">
      <alignment horizontal="right"/>
    </xf>
    <xf numFmtId="10" fontId="0" fillId="0" borderId="7" xfId="0" applyNumberFormat="1" applyBorder="1"/>
    <xf numFmtId="0" fontId="0" fillId="0" borderId="9" xfId="0" applyBorder="1"/>
    <xf numFmtId="44" fontId="0" fillId="0" borderId="9" xfId="0" applyNumberFormat="1" applyBorder="1"/>
    <xf numFmtId="0" fontId="5" fillId="0" borderId="9" xfId="0" applyFont="1" applyBorder="1" applyAlignment="1">
      <alignment horizontal="right"/>
    </xf>
    <xf numFmtId="14" fontId="12" fillId="0" borderId="0" xfId="0" applyNumberFormat="1" applyFont="1"/>
    <xf numFmtId="44" fontId="13" fillId="6" borderId="16" xfId="1" applyFont="1" applyFill="1" applyBorder="1" applyProtection="1">
      <protection locked="0"/>
    </xf>
    <xf numFmtId="0" fontId="0" fillId="2" borderId="0" xfId="0" applyFill="1"/>
    <xf numFmtId="14" fontId="16" fillId="0" borderId="0" xfId="0" applyNumberFormat="1" applyFont="1"/>
    <xf numFmtId="0" fontId="4" fillId="0" borderId="10" xfId="0" applyFont="1" applyBorder="1"/>
    <xf numFmtId="0" fontId="4" fillId="0" borderId="13" xfId="0" applyFont="1" applyBorder="1"/>
    <xf numFmtId="0" fontId="4" fillId="0" borderId="16" xfId="0" applyFont="1" applyBorder="1"/>
    <xf numFmtId="44" fontId="0" fillId="0" borderId="16" xfId="0" applyNumberFormat="1" applyBorder="1"/>
    <xf numFmtId="44" fontId="0" fillId="0" borderId="16" xfId="1" applyFont="1" applyFill="1" applyBorder="1" applyAlignment="1" applyProtection="1"/>
    <xf numFmtId="10" fontId="0" fillId="6" borderId="16" xfId="2" applyNumberFormat="1" applyFont="1" applyFill="1" applyBorder="1" applyAlignment="1" applyProtection="1">
      <protection locked="0"/>
    </xf>
    <xf numFmtId="9" fontId="0" fillId="0" borderId="10" xfId="2" applyFont="1" applyFill="1" applyBorder="1" applyAlignment="1"/>
    <xf numFmtId="0" fontId="3" fillId="0" borderId="4" xfId="0" applyFont="1" applyBorder="1"/>
    <xf numFmtId="0" fontId="2" fillId="0" borderId="0" xfId="0" applyFont="1"/>
    <xf numFmtId="0" fontId="2" fillId="0" borderId="6" xfId="0" applyFont="1" applyBorder="1"/>
    <xf numFmtId="14" fontId="13" fillId="0" borderId="0" xfId="0" applyNumberFormat="1" applyFont="1" applyAlignment="1">
      <alignment horizontal="left"/>
    </xf>
    <xf numFmtId="0" fontId="1" fillId="0" borderId="10" xfId="0" applyFont="1" applyBorder="1"/>
    <xf numFmtId="10" fontId="0" fillId="2" borderId="7" xfId="0" applyNumberFormat="1" applyFill="1" applyBorder="1" applyProtection="1">
      <protection locked="0"/>
    </xf>
    <xf numFmtId="10" fontId="0" fillId="2" borderId="8" xfId="0" applyNumberFormat="1" applyFill="1" applyBorder="1" applyProtection="1">
      <protection locked="0"/>
    </xf>
    <xf numFmtId="10" fontId="0" fillId="9" borderId="3" xfId="0" applyNumberFormat="1" applyFill="1" applyBorder="1" applyProtection="1">
      <protection locked="0"/>
    </xf>
    <xf numFmtId="14" fontId="7" fillId="2" borderId="0" xfId="0" applyNumberFormat="1" applyFont="1" applyFill="1" applyProtection="1">
      <protection locked="0"/>
    </xf>
    <xf numFmtId="0" fontId="13" fillId="0" borderId="0" xfId="0" applyFont="1"/>
    <xf numFmtId="1" fontId="0" fillId="0" borderId="0" xfId="0" applyNumberFormat="1"/>
    <xf numFmtId="0" fontId="1" fillId="0" borderId="0" xfId="0" applyFont="1"/>
    <xf numFmtId="14" fontId="0" fillId="0" borderId="0" xfId="0" applyNumberFormat="1"/>
    <xf numFmtId="0" fontId="5" fillId="0" borderId="0" xfId="0" applyFont="1"/>
    <xf numFmtId="0" fontId="13" fillId="0" borderId="0" xfId="0" applyFont="1" applyAlignment="1">
      <alignment horizontal="right"/>
    </xf>
    <xf numFmtId="164" fontId="13" fillId="0" borderId="16" xfId="0" applyNumberFormat="1" applyFont="1" applyBorder="1"/>
    <xf numFmtId="0" fontId="0" fillId="0" borderId="0" xfId="0" applyAlignment="1">
      <alignment horizontal="right"/>
    </xf>
    <xf numFmtId="44" fontId="5" fillId="0" borderId="0" xfId="1" applyFont="1" applyAlignment="1" applyProtection="1"/>
    <xf numFmtId="165" fontId="0" fillId="0" borderId="0" xfId="0" applyNumberFormat="1"/>
    <xf numFmtId="44" fontId="0" fillId="0" borderId="0" xfId="1" applyFont="1" applyAlignment="1" applyProtection="1"/>
    <xf numFmtId="44" fontId="13" fillId="0" borderId="16" xfId="1" applyFont="1" applyFill="1" applyBorder="1" applyProtection="1"/>
    <xf numFmtId="44" fontId="13" fillId="0" borderId="14" xfId="1" applyFont="1" applyFill="1" applyBorder="1" applyProtection="1"/>
    <xf numFmtId="44" fontId="13" fillId="0" borderId="0" xfId="1" applyFont="1" applyFill="1" applyBorder="1" applyProtection="1"/>
    <xf numFmtId="166" fontId="0" fillId="0" borderId="0" xfId="0" applyNumberFormat="1"/>
    <xf numFmtId="165" fontId="5" fillId="0" borderId="0" xfId="0" applyNumberFormat="1" applyFont="1"/>
    <xf numFmtId="2" fontId="0" fillId="0" borderId="0" xfId="0" applyNumberFormat="1"/>
    <xf numFmtId="0" fontId="0" fillId="0" borderId="16" xfId="0" applyBorder="1"/>
    <xf numFmtId="44" fontId="13" fillId="7" borderId="16" xfId="1" applyFont="1" applyFill="1" applyBorder="1" applyProtection="1"/>
    <xf numFmtId="44" fontId="0" fillId="8" borderId="16" xfId="0" applyNumberFormat="1" applyFill="1" applyBorder="1"/>
    <xf numFmtId="0" fontId="0" fillId="0" borderId="6" xfId="0" applyBorder="1" applyProtection="1">
      <protection locked="0"/>
    </xf>
    <xf numFmtId="0" fontId="0" fillId="0" borderId="3" xfId="0" applyBorder="1" applyAlignment="1">
      <alignment horizontal="center"/>
    </xf>
    <xf numFmtId="0" fontId="8" fillId="0" borderId="4" xfId="0" applyFont="1" applyBorder="1"/>
    <xf numFmtId="0" fontId="6" fillId="5" borderId="10" xfId="0" applyFont="1" applyFill="1" applyBorder="1" applyAlignment="1">
      <alignment horizontal="left"/>
    </xf>
    <xf numFmtId="0" fontId="8" fillId="5" borderId="12" xfId="0" applyFont="1" applyFill="1" applyBorder="1"/>
    <xf numFmtId="0" fontId="9" fillId="0" borderId="1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8" fillId="0" borderId="2" xfId="0" applyFont="1" applyBorder="1"/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center"/>
    </xf>
    <xf numFmtId="0" fontId="13" fillId="5" borderId="11" xfId="0" applyFont="1" applyFill="1" applyBorder="1" applyAlignment="1">
      <alignment horizontal="left"/>
    </xf>
    <xf numFmtId="0" fontId="13" fillId="5" borderId="12" xfId="0" applyFont="1" applyFill="1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14" fontId="12" fillId="2" borderId="0" xfId="0" applyNumberFormat="1" applyFont="1" applyFill="1" applyAlignment="1">
      <alignment horizontal="left"/>
    </xf>
    <xf numFmtId="0" fontId="0" fillId="0" borderId="14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6" borderId="14" xfId="0" applyFill="1" applyBorder="1" applyProtection="1">
      <protection locked="0"/>
    </xf>
    <xf numFmtId="0" fontId="0" fillId="6" borderId="15" xfId="0" applyFill="1" applyBorder="1" applyProtection="1">
      <protection locked="0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customschemas.google.com/relationships/workbookmetadata" Target="metadata"/><Relationship Id="rId10" Type="http://schemas.openxmlformats.org/officeDocument/2006/relationships/customXml" Target="../customXml/item1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02"/>
  <sheetViews>
    <sheetView zoomScaleNormal="100" workbookViewId="0">
      <selection activeCell="J11" sqref="J11"/>
    </sheetView>
  </sheetViews>
  <sheetFormatPr defaultColWidth="14.42578125" defaultRowHeight="15" customHeight="1" x14ac:dyDescent="0.25"/>
  <cols>
    <col min="1" max="1" width="14.7109375" customWidth="1"/>
    <col min="2" max="2" width="32.42578125" customWidth="1"/>
    <col min="3" max="3" width="12.28515625" customWidth="1"/>
    <col min="4" max="4" width="13.7109375" bestFit="1" customWidth="1"/>
    <col min="5" max="9" width="12.28515625" customWidth="1"/>
    <col min="10" max="10" width="16" bestFit="1" customWidth="1"/>
    <col min="11" max="11" width="8.5703125" customWidth="1"/>
    <col min="12" max="26" width="7.5703125" customWidth="1"/>
  </cols>
  <sheetData>
    <row r="1" spans="1:12" ht="14.25" customHeight="1" x14ac:dyDescent="0.25">
      <c r="A1" s="31" t="s">
        <v>75</v>
      </c>
    </row>
    <row r="2" spans="1:12" ht="14.25" customHeight="1" x14ac:dyDescent="0.25">
      <c r="A2" t="s">
        <v>43</v>
      </c>
    </row>
    <row r="3" spans="1:12" ht="14.25" customHeight="1" x14ac:dyDescent="0.25">
      <c r="A3" t="s">
        <v>44</v>
      </c>
    </row>
    <row r="4" spans="1:12" ht="14.25" customHeight="1" x14ac:dyDescent="0.25">
      <c r="A4" s="52">
        <v>45174</v>
      </c>
    </row>
    <row r="5" spans="1:12" ht="14.25" customHeight="1" x14ac:dyDescent="0.25">
      <c r="A5" s="1"/>
    </row>
    <row r="6" spans="1:12" ht="14.25" customHeight="1" x14ac:dyDescent="0.25">
      <c r="A6" s="57" t="s">
        <v>0</v>
      </c>
      <c r="B6" s="40"/>
    </row>
    <row r="7" spans="1:12" ht="14.25" customHeight="1" x14ac:dyDescent="0.25">
      <c r="A7" s="41" t="s">
        <v>58</v>
      </c>
    </row>
    <row r="8" spans="1:12" ht="14.25" customHeight="1" x14ac:dyDescent="0.25">
      <c r="A8" s="1" t="s">
        <v>74</v>
      </c>
      <c r="B8" s="29"/>
      <c r="C8" s="29"/>
      <c r="D8" s="29"/>
      <c r="E8" s="29"/>
      <c r="F8" s="29"/>
      <c r="G8" s="29"/>
      <c r="H8" s="29"/>
    </row>
    <row r="9" spans="1:12" ht="14.25" customHeight="1" x14ac:dyDescent="0.25">
      <c r="A9" s="38" t="s">
        <v>59</v>
      </c>
      <c r="B9" s="29"/>
      <c r="C9" s="29"/>
      <c r="D9" s="29"/>
      <c r="E9" s="29"/>
      <c r="F9" s="29"/>
      <c r="G9" s="29"/>
      <c r="H9" s="29"/>
    </row>
    <row r="10" spans="1:12" ht="14.25" customHeight="1" x14ac:dyDescent="0.25">
      <c r="A10" s="38" t="s">
        <v>1</v>
      </c>
    </row>
    <row r="11" spans="1:12" ht="14.25" customHeight="1" x14ac:dyDescent="0.25">
      <c r="A11" s="31" t="s">
        <v>69</v>
      </c>
    </row>
    <row r="12" spans="1:12" ht="14.25" customHeight="1" x14ac:dyDescent="0.25">
      <c r="A12" s="38"/>
    </row>
    <row r="13" spans="1:12" ht="14.25" customHeight="1" x14ac:dyDescent="0.25">
      <c r="C13" s="83" t="s">
        <v>70</v>
      </c>
      <c r="D13" s="84"/>
      <c r="E13" s="85" t="s">
        <v>2</v>
      </c>
      <c r="F13" s="86"/>
      <c r="G13" s="83" t="s">
        <v>73</v>
      </c>
      <c r="H13" s="86"/>
      <c r="L13" s="30"/>
    </row>
    <row r="14" spans="1:12" ht="14.25" customHeight="1" x14ac:dyDescent="0.25">
      <c r="C14" s="87" t="s">
        <v>3</v>
      </c>
      <c r="D14" s="88"/>
      <c r="E14" s="79" t="s">
        <v>4</v>
      </c>
      <c r="F14" s="80"/>
      <c r="G14" s="79"/>
      <c r="H14" s="80"/>
      <c r="L14" s="30"/>
    </row>
    <row r="15" spans="1:12" ht="14.25" customHeight="1" x14ac:dyDescent="0.25">
      <c r="A15" s="2"/>
      <c r="B15" s="3"/>
      <c r="C15" s="4"/>
      <c r="D15" s="5"/>
      <c r="E15" s="4"/>
      <c r="F15" s="5"/>
      <c r="G15" s="4"/>
      <c r="H15" s="5"/>
      <c r="L15" s="30"/>
    </row>
    <row r="16" spans="1:12" ht="14.25" customHeight="1" x14ac:dyDescent="0.25">
      <c r="A16" s="6" t="s">
        <v>5</v>
      </c>
      <c r="B16" s="50" t="s">
        <v>65</v>
      </c>
      <c r="C16" s="4"/>
      <c r="D16" s="27">
        <v>20</v>
      </c>
      <c r="E16" s="4"/>
      <c r="F16" s="28">
        <v>20</v>
      </c>
      <c r="G16" s="4"/>
      <c r="H16" s="28">
        <v>20</v>
      </c>
      <c r="L16" s="30"/>
    </row>
    <row r="17" spans="1:12" ht="14.25" customHeight="1" x14ac:dyDescent="0.25">
      <c r="A17" s="6"/>
      <c r="B17" t="s">
        <v>6</v>
      </c>
      <c r="C17" s="54">
        <v>0</v>
      </c>
      <c r="D17" s="7"/>
      <c r="E17" s="54">
        <v>0</v>
      </c>
      <c r="F17" s="8"/>
      <c r="G17" s="54">
        <v>0</v>
      </c>
      <c r="H17" s="8"/>
      <c r="L17" s="30"/>
    </row>
    <row r="18" spans="1:12" ht="14.25" customHeight="1" x14ac:dyDescent="0.25">
      <c r="A18" s="6"/>
      <c r="C18" s="4"/>
      <c r="D18" s="7">
        <f>D16+(D16*C17)</f>
        <v>20</v>
      </c>
      <c r="E18" s="4"/>
      <c r="F18" s="8">
        <f>F16+(F16*E17)</f>
        <v>20</v>
      </c>
      <c r="G18" s="4"/>
      <c r="H18" s="8">
        <f>H16+(H16*G17)</f>
        <v>20</v>
      </c>
      <c r="L18" s="30"/>
    </row>
    <row r="19" spans="1:12" ht="14.25" customHeight="1" x14ac:dyDescent="0.25">
      <c r="A19" s="6"/>
      <c r="B19" s="5"/>
      <c r="C19" s="4"/>
      <c r="D19" s="5"/>
      <c r="E19" s="4"/>
      <c r="F19" s="5"/>
      <c r="G19" s="4"/>
      <c r="H19" s="5"/>
    </row>
    <row r="20" spans="1:12" ht="14.25" customHeight="1" x14ac:dyDescent="0.25">
      <c r="A20" s="6" t="s">
        <v>7</v>
      </c>
      <c r="B20" s="5" t="s">
        <v>8</v>
      </c>
      <c r="C20" s="54">
        <v>0</v>
      </c>
      <c r="D20" s="5"/>
      <c r="E20" s="54">
        <v>0</v>
      </c>
      <c r="F20" s="5"/>
      <c r="G20" s="54">
        <v>0</v>
      </c>
      <c r="H20" s="5"/>
      <c r="L20" s="30"/>
    </row>
    <row r="21" spans="1:12" ht="14.25" customHeight="1" x14ac:dyDescent="0.25">
      <c r="A21" s="6"/>
      <c r="B21" s="5" t="s">
        <v>9</v>
      </c>
      <c r="C21" s="54">
        <v>0</v>
      </c>
      <c r="D21" s="5"/>
      <c r="E21" s="54">
        <v>0</v>
      </c>
      <c r="F21" s="5"/>
      <c r="G21" s="54">
        <v>0</v>
      </c>
      <c r="H21" s="5"/>
    </row>
    <row r="22" spans="1:12" ht="14.25" customHeight="1" x14ac:dyDescent="0.25">
      <c r="A22" s="6"/>
      <c r="B22" s="5" t="s">
        <v>10</v>
      </c>
      <c r="C22" s="54">
        <v>0</v>
      </c>
      <c r="D22" s="5"/>
      <c r="E22" s="54">
        <v>0</v>
      </c>
      <c r="F22" s="5"/>
      <c r="G22" s="54">
        <v>0</v>
      </c>
      <c r="H22" s="5"/>
    </row>
    <row r="23" spans="1:12" ht="14.25" customHeight="1" x14ac:dyDescent="0.25">
      <c r="A23" s="6"/>
      <c r="B23" s="5" t="s">
        <v>11</v>
      </c>
      <c r="C23" s="54">
        <v>0</v>
      </c>
      <c r="D23" s="5"/>
      <c r="E23" s="54">
        <v>0</v>
      </c>
      <c r="F23" s="5"/>
      <c r="G23" s="54">
        <v>0</v>
      </c>
      <c r="H23" s="5"/>
    </row>
    <row r="24" spans="1:12" ht="14.25" customHeight="1" x14ac:dyDescent="0.25">
      <c r="A24" s="6"/>
      <c r="B24" s="5" t="s">
        <v>12</v>
      </c>
      <c r="C24" s="54">
        <v>0</v>
      </c>
      <c r="D24" s="5"/>
      <c r="E24" s="54">
        <v>0</v>
      </c>
      <c r="F24" s="5"/>
      <c r="G24" s="54">
        <v>0</v>
      </c>
      <c r="H24" s="5"/>
    </row>
    <row r="25" spans="1:12" ht="14.25" customHeight="1" x14ac:dyDescent="0.25">
      <c r="A25" s="6"/>
      <c r="B25" s="5" t="s">
        <v>13</v>
      </c>
      <c r="C25" s="54">
        <v>0</v>
      </c>
      <c r="D25" s="5"/>
      <c r="E25" s="54">
        <v>0</v>
      </c>
      <c r="F25" s="5"/>
      <c r="G25" s="54">
        <v>0</v>
      </c>
      <c r="H25" s="5"/>
    </row>
    <row r="26" spans="1:12" ht="14.25" customHeight="1" x14ac:dyDescent="0.25">
      <c r="A26" s="6"/>
      <c r="B26" s="5" t="s">
        <v>14</v>
      </c>
      <c r="C26" s="54">
        <v>0</v>
      </c>
      <c r="D26" s="5"/>
      <c r="E26" s="54">
        <v>0</v>
      </c>
      <c r="F26" s="78"/>
      <c r="G26" s="54">
        <v>0</v>
      </c>
      <c r="H26" s="5"/>
    </row>
    <row r="27" spans="1:12" ht="14.25" customHeight="1" x14ac:dyDescent="0.25">
      <c r="A27" s="6"/>
      <c r="B27" s="5" t="s">
        <v>15</v>
      </c>
      <c r="C27" s="55">
        <v>0</v>
      </c>
      <c r="D27" s="5"/>
      <c r="E27" s="55">
        <v>0</v>
      </c>
      <c r="F27" s="5"/>
      <c r="G27" s="55">
        <v>0</v>
      </c>
      <c r="H27" s="5"/>
    </row>
    <row r="28" spans="1:12" ht="14.25" customHeight="1" x14ac:dyDescent="0.25">
      <c r="A28" s="6"/>
      <c r="B28" s="5"/>
      <c r="C28" s="9">
        <f>SUM(C20:C27)</f>
        <v>0</v>
      </c>
      <c r="D28" s="5"/>
      <c r="E28" s="9">
        <f>SUM(E20:E27)</f>
        <v>0</v>
      </c>
      <c r="F28" s="5"/>
      <c r="G28" s="9">
        <f>SUM(G20:G27)</f>
        <v>0</v>
      </c>
      <c r="H28" s="5"/>
    </row>
    <row r="29" spans="1:12" ht="14.25" customHeight="1" x14ac:dyDescent="0.25">
      <c r="A29" s="6"/>
      <c r="B29" s="5"/>
      <c r="C29" s="9"/>
      <c r="D29" s="8">
        <f>D18+(D18*C28)</f>
        <v>20</v>
      </c>
      <c r="E29" s="9"/>
      <c r="F29" s="8">
        <f>F18+(F18*E28)</f>
        <v>20</v>
      </c>
      <c r="G29" s="9"/>
      <c r="H29" s="8">
        <f>H18+(H18*G28)</f>
        <v>20</v>
      </c>
    </row>
    <row r="30" spans="1:12" ht="14.25" customHeight="1" x14ac:dyDescent="0.25">
      <c r="A30" s="6"/>
      <c r="B30" s="5"/>
      <c r="C30" s="9"/>
      <c r="D30" s="8"/>
      <c r="E30" s="9"/>
      <c r="F30" s="8"/>
      <c r="G30" s="9"/>
      <c r="H30" s="8"/>
    </row>
    <row r="31" spans="1:12" ht="14.25" customHeight="1" x14ac:dyDescent="0.25">
      <c r="A31" s="6"/>
      <c r="B31" s="5" t="s">
        <v>16</v>
      </c>
      <c r="C31" s="54">
        <v>0</v>
      </c>
      <c r="D31" s="5"/>
      <c r="E31" s="54">
        <v>0</v>
      </c>
      <c r="F31" s="5"/>
      <c r="G31" s="54">
        <v>0</v>
      </c>
      <c r="H31" s="5"/>
    </row>
    <row r="32" spans="1:12" ht="14.25" customHeight="1" x14ac:dyDescent="0.25">
      <c r="A32" s="6"/>
      <c r="B32" s="5" t="s">
        <v>17</v>
      </c>
      <c r="C32" s="56">
        <v>0</v>
      </c>
      <c r="D32" s="5"/>
      <c r="E32" s="56">
        <v>0</v>
      </c>
      <c r="F32" s="5"/>
      <c r="G32" s="56">
        <v>0</v>
      </c>
      <c r="H32" s="5"/>
      <c r="L32" s="30"/>
    </row>
    <row r="33" spans="1:12" ht="14.25" customHeight="1" x14ac:dyDescent="0.25">
      <c r="A33" s="6"/>
      <c r="B33" s="5"/>
      <c r="C33" s="9">
        <f>C31+C32</f>
        <v>0</v>
      </c>
      <c r="D33" s="5"/>
      <c r="E33" s="9">
        <f>E31+E32</f>
        <v>0</v>
      </c>
      <c r="F33" s="5"/>
      <c r="G33" s="9">
        <f>G31+G32</f>
        <v>0</v>
      </c>
      <c r="H33" s="5"/>
      <c r="L33" s="30"/>
    </row>
    <row r="34" spans="1:12" ht="14.25" customHeight="1" x14ac:dyDescent="0.25">
      <c r="A34" s="6"/>
      <c r="B34" s="5"/>
      <c r="C34" s="4"/>
      <c r="D34" s="8">
        <f>D29+(D29*C33)</f>
        <v>20</v>
      </c>
      <c r="E34" s="4"/>
      <c r="F34" s="8">
        <f>F29+(F29*E33)</f>
        <v>20</v>
      </c>
      <c r="G34" s="4"/>
      <c r="H34" s="8">
        <f>H29+(H29*G33)</f>
        <v>20</v>
      </c>
      <c r="L34" s="30"/>
    </row>
    <row r="35" spans="1:12" ht="14.25" customHeight="1" x14ac:dyDescent="0.25">
      <c r="A35" s="6"/>
      <c r="B35" s="5"/>
      <c r="C35" s="4"/>
      <c r="D35" s="5"/>
      <c r="E35" s="4"/>
      <c r="F35" s="5"/>
      <c r="G35" s="4"/>
      <c r="H35" s="5"/>
      <c r="L35" s="30"/>
    </row>
    <row r="36" spans="1:12" ht="14.25" customHeight="1" x14ac:dyDescent="0.25">
      <c r="A36" s="6" t="s">
        <v>18</v>
      </c>
      <c r="B36" s="5" t="s">
        <v>19</v>
      </c>
      <c r="C36" s="54">
        <v>0</v>
      </c>
      <c r="D36" s="5"/>
      <c r="E36" s="54">
        <v>0</v>
      </c>
      <c r="F36" s="5"/>
      <c r="G36" s="54">
        <v>0</v>
      </c>
      <c r="H36" s="5"/>
      <c r="L36" s="30"/>
    </row>
    <row r="37" spans="1:12" ht="14.25" customHeight="1" x14ac:dyDescent="0.25">
      <c r="A37" s="6"/>
      <c r="B37" s="5" t="s">
        <v>20</v>
      </c>
      <c r="C37" s="54">
        <v>0</v>
      </c>
      <c r="D37" s="5"/>
      <c r="E37" s="54">
        <v>0</v>
      </c>
      <c r="F37" s="5"/>
      <c r="G37" s="54">
        <v>0</v>
      </c>
      <c r="H37" s="5"/>
      <c r="L37" s="30"/>
    </row>
    <row r="38" spans="1:12" ht="14.25" customHeight="1" x14ac:dyDescent="0.25">
      <c r="A38" s="6"/>
      <c r="B38" s="5" t="s">
        <v>21</v>
      </c>
      <c r="C38" s="54">
        <v>0</v>
      </c>
      <c r="D38" s="5"/>
      <c r="E38" s="54">
        <v>0</v>
      </c>
      <c r="F38" s="5"/>
      <c r="G38" s="54">
        <v>0</v>
      </c>
      <c r="H38" s="5"/>
    </row>
    <row r="39" spans="1:12" ht="14.25" customHeight="1" x14ac:dyDescent="0.25">
      <c r="A39" s="6"/>
      <c r="B39" s="5" t="s">
        <v>22</v>
      </c>
      <c r="C39" s="54">
        <v>0</v>
      </c>
      <c r="D39" s="5"/>
      <c r="E39" s="54">
        <v>0</v>
      </c>
      <c r="F39" s="5"/>
      <c r="G39" s="54">
        <v>0</v>
      </c>
      <c r="H39" s="5"/>
    </row>
    <row r="40" spans="1:12" ht="14.25" customHeight="1" x14ac:dyDescent="0.25">
      <c r="A40" s="6"/>
      <c r="B40" s="5" t="s">
        <v>23</v>
      </c>
      <c r="C40" s="54">
        <v>0</v>
      </c>
      <c r="D40" s="5"/>
      <c r="E40" s="54">
        <v>0</v>
      </c>
      <c r="F40" s="5"/>
      <c r="G40" s="54">
        <v>0</v>
      </c>
      <c r="H40" s="5"/>
      <c r="L40" s="30"/>
    </row>
    <row r="41" spans="1:12" ht="14.25" customHeight="1" x14ac:dyDescent="0.25">
      <c r="A41" s="6"/>
      <c r="B41" s="5" t="s">
        <v>24</v>
      </c>
      <c r="C41" s="54">
        <v>0</v>
      </c>
      <c r="D41" s="5"/>
      <c r="E41" s="54">
        <v>0</v>
      </c>
      <c r="F41" s="5"/>
      <c r="G41" s="54">
        <v>0</v>
      </c>
      <c r="H41" s="5"/>
    </row>
    <row r="42" spans="1:12" ht="14.25" customHeight="1" x14ac:dyDescent="0.25">
      <c r="A42" s="6"/>
      <c r="B42" s="5" t="s">
        <v>25</v>
      </c>
      <c r="C42" s="54">
        <v>0</v>
      </c>
      <c r="D42" s="5"/>
      <c r="E42" s="54">
        <v>0</v>
      </c>
      <c r="F42" s="5"/>
      <c r="G42" s="54">
        <v>0</v>
      </c>
      <c r="H42" s="5"/>
    </row>
    <row r="43" spans="1:12" ht="14.25" customHeight="1" x14ac:dyDescent="0.25">
      <c r="A43" s="6"/>
      <c r="B43" s="5" t="s">
        <v>26</v>
      </c>
      <c r="C43" s="54">
        <v>0</v>
      </c>
      <c r="D43" s="5"/>
      <c r="E43" s="54">
        <v>0</v>
      </c>
      <c r="F43" s="5"/>
      <c r="G43" s="54">
        <v>0</v>
      </c>
      <c r="H43" s="5"/>
    </row>
    <row r="44" spans="1:12" ht="14.25" customHeight="1" x14ac:dyDescent="0.25">
      <c r="A44" s="6"/>
      <c r="B44" s="5" t="s">
        <v>27</v>
      </c>
      <c r="C44" s="54">
        <v>0</v>
      </c>
      <c r="D44" s="5"/>
      <c r="E44" s="54">
        <v>0</v>
      </c>
      <c r="F44" s="5"/>
      <c r="G44" s="54">
        <v>0</v>
      </c>
      <c r="H44" s="5"/>
    </row>
    <row r="45" spans="1:12" ht="14.25" customHeight="1" x14ac:dyDescent="0.25">
      <c r="A45" s="6"/>
      <c r="B45" s="5" t="s">
        <v>28</v>
      </c>
      <c r="C45" s="54">
        <v>0</v>
      </c>
      <c r="D45" s="5"/>
      <c r="E45" s="54">
        <v>0</v>
      </c>
      <c r="F45" s="5"/>
      <c r="G45" s="54">
        <v>0</v>
      </c>
      <c r="H45" s="5"/>
    </row>
    <row r="46" spans="1:12" ht="14.25" customHeight="1" x14ac:dyDescent="0.25">
      <c r="A46" s="6"/>
      <c r="B46" s="51" t="s">
        <v>66</v>
      </c>
      <c r="C46" s="55">
        <v>0</v>
      </c>
      <c r="D46" s="5"/>
      <c r="E46" s="55">
        <v>0</v>
      </c>
      <c r="F46" s="5"/>
      <c r="G46" s="55">
        <v>0</v>
      </c>
      <c r="H46" s="5"/>
    </row>
    <row r="47" spans="1:12" ht="14.25" customHeight="1" x14ac:dyDescent="0.25">
      <c r="A47" s="6"/>
      <c r="B47" s="5"/>
      <c r="C47" s="9">
        <f>SUM(C36:C46)</f>
        <v>0</v>
      </c>
      <c r="D47" s="5"/>
      <c r="E47" s="9">
        <f>SUM(E36:E46)</f>
        <v>0</v>
      </c>
      <c r="F47" s="5"/>
      <c r="G47" s="9">
        <f>SUM(G36:G46)</f>
        <v>0</v>
      </c>
      <c r="H47" s="5"/>
    </row>
    <row r="48" spans="1:12" ht="14.25" customHeight="1" x14ac:dyDescent="0.25">
      <c r="A48" s="6"/>
      <c r="B48" s="5"/>
      <c r="C48" s="4"/>
      <c r="D48" s="8">
        <f>D34+(D34*C47)</f>
        <v>20</v>
      </c>
      <c r="E48" s="4"/>
      <c r="F48" s="8">
        <f>F34+(F34*E47)</f>
        <v>20</v>
      </c>
      <c r="G48" s="4"/>
      <c r="H48" s="8">
        <f>H34+(H34*G47)</f>
        <v>20</v>
      </c>
    </row>
    <row r="49" spans="1:11" ht="14.25" customHeight="1" x14ac:dyDescent="0.25">
      <c r="A49" s="6"/>
      <c r="B49" s="5"/>
      <c r="C49" s="4"/>
      <c r="D49" s="8"/>
      <c r="E49" s="4"/>
      <c r="F49" s="8"/>
      <c r="G49" s="4"/>
      <c r="H49" s="8"/>
    </row>
    <row r="50" spans="1:11" ht="14.25" customHeight="1" x14ac:dyDescent="0.25">
      <c r="A50" s="6"/>
      <c r="B50" s="5"/>
      <c r="C50" s="4"/>
      <c r="D50" s="8"/>
      <c r="E50" s="4"/>
      <c r="F50" s="8"/>
      <c r="G50" s="4"/>
      <c r="H50" s="8"/>
    </row>
    <row r="51" spans="1:11" ht="14.25" customHeight="1" x14ac:dyDescent="0.25">
      <c r="A51" s="10" t="s">
        <v>29</v>
      </c>
      <c r="B51" s="11" t="s">
        <v>30</v>
      </c>
      <c r="C51" s="54">
        <v>0</v>
      </c>
      <c r="D51" s="5"/>
      <c r="E51" s="54">
        <v>0</v>
      </c>
      <c r="F51" s="5"/>
      <c r="G51" s="54">
        <v>0</v>
      </c>
      <c r="H51" s="5"/>
      <c r="K51" s="29"/>
    </row>
    <row r="52" spans="1:11" ht="14.25" customHeight="1" x14ac:dyDescent="0.25">
      <c r="A52" s="4"/>
      <c r="B52" s="12" t="s">
        <v>31</v>
      </c>
      <c r="C52" s="55">
        <v>0</v>
      </c>
      <c r="D52" s="5"/>
      <c r="E52" s="55">
        <v>0</v>
      </c>
      <c r="F52" s="5"/>
      <c r="G52" s="55">
        <v>0</v>
      </c>
      <c r="H52" s="5"/>
    </row>
    <row r="53" spans="1:11" ht="14.25" customHeight="1" x14ac:dyDescent="0.25">
      <c r="A53" s="4"/>
      <c r="B53" s="13"/>
      <c r="C53" s="9">
        <f>SUM(C51:C52)</f>
        <v>0</v>
      </c>
      <c r="D53" s="5"/>
      <c r="E53" s="9">
        <f>SUM(E51:E52)</f>
        <v>0</v>
      </c>
      <c r="F53" s="5"/>
      <c r="G53" s="9">
        <f>SUM(G51:G52)</f>
        <v>0</v>
      </c>
      <c r="H53" s="5"/>
    </row>
    <row r="54" spans="1:11" ht="14.25" customHeight="1" x14ac:dyDescent="0.25">
      <c r="A54" s="32"/>
      <c r="B54" s="33"/>
      <c r="C54" s="34"/>
      <c r="D54" s="36">
        <f>D48+(D48*C53)</f>
        <v>20</v>
      </c>
      <c r="E54" s="34"/>
      <c r="F54" s="36">
        <f>F48+(F48*E53)</f>
        <v>20</v>
      </c>
      <c r="G54" s="34"/>
      <c r="H54" s="36">
        <f>H48+(H48*G53)</f>
        <v>20</v>
      </c>
    </row>
    <row r="55" spans="1:11" ht="14.25" customHeight="1" x14ac:dyDescent="0.25">
      <c r="A55" s="32"/>
      <c r="B55" s="33"/>
      <c r="C55" s="34"/>
      <c r="D55" s="35"/>
      <c r="E55" s="34"/>
      <c r="F55" s="35"/>
      <c r="G55" s="34"/>
      <c r="H55" s="35"/>
    </row>
    <row r="56" spans="1:11" ht="14.25" customHeight="1" x14ac:dyDescent="0.25">
      <c r="A56" s="32"/>
      <c r="B56" s="37" t="s">
        <v>45</v>
      </c>
      <c r="C56" s="34">
        <v>0.03</v>
      </c>
      <c r="D56" s="35"/>
      <c r="E56" s="34">
        <v>0.03</v>
      </c>
      <c r="F56" s="35"/>
      <c r="G56" s="34">
        <v>0.03</v>
      </c>
      <c r="H56" s="35"/>
    </row>
    <row r="57" spans="1:11" ht="14.25" customHeight="1" x14ac:dyDescent="0.25">
      <c r="A57" s="32"/>
      <c r="B57" s="37"/>
      <c r="C57" s="34"/>
      <c r="D57" s="35"/>
      <c r="E57" s="34"/>
      <c r="F57" s="35"/>
      <c r="G57" s="34"/>
      <c r="H57" s="35"/>
    </row>
    <row r="58" spans="1:11" ht="14.25" customHeight="1" x14ac:dyDescent="0.25">
      <c r="A58" s="4"/>
      <c r="B58" s="13" t="s">
        <v>32</v>
      </c>
      <c r="C58" s="4"/>
      <c r="D58" s="14">
        <f>(D54+(D54*C56))</f>
        <v>20.6</v>
      </c>
      <c r="E58" s="4"/>
      <c r="F58" s="14">
        <f>(F54+(F54*E56))</f>
        <v>20.6</v>
      </c>
      <c r="G58" s="4"/>
      <c r="H58" s="14">
        <f>(H54+(H54*G56))</f>
        <v>20.6</v>
      </c>
    </row>
    <row r="59" spans="1:11" ht="14.25" customHeight="1" x14ac:dyDescent="0.25">
      <c r="A59" s="32"/>
      <c r="B59" s="33"/>
      <c r="C59" s="32"/>
      <c r="D59" s="36"/>
      <c r="E59" s="32"/>
      <c r="F59" s="36"/>
      <c r="G59" s="32"/>
      <c r="H59" s="36"/>
    </row>
    <row r="60" spans="1:11" ht="14.25" customHeight="1" x14ac:dyDescent="0.25">
      <c r="A60" s="15"/>
      <c r="B60" s="49" t="s">
        <v>64</v>
      </c>
      <c r="C60" s="15"/>
      <c r="D60" s="16">
        <f>D58/D16</f>
        <v>1.03</v>
      </c>
      <c r="E60" s="15"/>
      <c r="F60" s="16">
        <f>F58/F16</f>
        <v>1.03</v>
      </c>
      <c r="G60" s="15"/>
      <c r="H60" s="16">
        <f>H58/H16</f>
        <v>1.03</v>
      </c>
    </row>
    <row r="61" spans="1:11" ht="14.25" customHeight="1" x14ac:dyDescent="0.25"/>
    <row r="62" spans="1:11" ht="14.25" customHeight="1" x14ac:dyDescent="0.25">
      <c r="A62" t="s">
        <v>33</v>
      </c>
    </row>
    <row r="63" spans="1:11" ht="14.25" customHeight="1" x14ac:dyDescent="0.25">
      <c r="A63" t="s">
        <v>34</v>
      </c>
    </row>
    <row r="64" spans="1:11" ht="14.25" customHeight="1" x14ac:dyDescent="0.25">
      <c r="A64" t="s">
        <v>35</v>
      </c>
    </row>
    <row r="65" spans="2:10" ht="14.25" customHeight="1" x14ac:dyDescent="0.25"/>
    <row r="66" spans="2:10" ht="14.25" customHeight="1" x14ac:dyDescent="0.25">
      <c r="B66" s="17"/>
      <c r="C66" s="18"/>
      <c r="D66" s="18"/>
      <c r="E66" s="18"/>
      <c r="F66" s="18"/>
      <c r="G66" s="19"/>
      <c r="H66" s="43" t="s">
        <v>63</v>
      </c>
      <c r="I66" s="20"/>
      <c r="J66" s="21" t="s">
        <v>36</v>
      </c>
    </row>
    <row r="67" spans="2:10" ht="14.25" customHeight="1" x14ac:dyDescent="0.25">
      <c r="B67" s="53" t="s">
        <v>71</v>
      </c>
      <c r="C67" s="18" t="s">
        <v>37</v>
      </c>
      <c r="D67" s="17"/>
      <c r="E67" s="18"/>
      <c r="F67" s="18"/>
      <c r="G67" s="19"/>
      <c r="H67" s="26">
        <v>50</v>
      </c>
      <c r="I67" s="20" t="s">
        <v>38</v>
      </c>
      <c r="J67" s="22">
        <f>(D58)*H67</f>
        <v>1030</v>
      </c>
    </row>
    <row r="68" spans="2:10" ht="14.25" customHeight="1" x14ac:dyDescent="0.25">
      <c r="B68" s="42" t="s">
        <v>60</v>
      </c>
      <c r="C68" s="18" t="s">
        <v>39</v>
      </c>
      <c r="D68" s="17"/>
      <c r="E68" s="18"/>
      <c r="F68" s="18"/>
      <c r="G68" s="19"/>
      <c r="H68" s="26">
        <v>10</v>
      </c>
      <c r="I68" s="20" t="s">
        <v>38</v>
      </c>
      <c r="J68" s="22">
        <f>(F58)*H68</f>
        <v>206</v>
      </c>
    </row>
    <row r="69" spans="2:10" ht="14.25" customHeight="1" x14ac:dyDescent="0.25">
      <c r="B69" s="53" t="s">
        <v>72</v>
      </c>
      <c r="C69" s="18" t="s">
        <v>37</v>
      </c>
      <c r="D69" s="17"/>
      <c r="E69" s="18"/>
      <c r="F69" s="18"/>
      <c r="G69" s="19"/>
      <c r="H69" s="26">
        <v>10</v>
      </c>
      <c r="I69" s="20" t="s">
        <v>38</v>
      </c>
      <c r="J69" s="22">
        <f>H58*H69</f>
        <v>206</v>
      </c>
    </row>
    <row r="70" spans="2:10" ht="14.25" customHeight="1" x14ac:dyDescent="0.25">
      <c r="B70" s="29"/>
      <c r="J70" s="23"/>
    </row>
    <row r="71" spans="2:10" ht="14.25" customHeight="1" x14ac:dyDescent="0.25">
      <c r="C71" s="42" t="s">
        <v>61</v>
      </c>
      <c r="D71" s="44" t="s">
        <v>62</v>
      </c>
      <c r="E71" s="89" t="s">
        <v>77</v>
      </c>
      <c r="F71" s="89"/>
      <c r="G71" s="90"/>
    </row>
    <row r="72" spans="2:10" ht="14.25" customHeight="1" x14ac:dyDescent="0.25">
      <c r="B72" s="20" t="s">
        <v>40</v>
      </c>
      <c r="C72" s="48">
        <f>(C52+E52)/2</f>
        <v>0</v>
      </c>
      <c r="D72" s="45">
        <f>(D58+F58)/2</f>
        <v>20.6</v>
      </c>
      <c r="E72" s="91">
        <v>20</v>
      </c>
      <c r="F72" s="91"/>
      <c r="G72" s="92"/>
    </row>
    <row r="73" spans="2:10" ht="14.25" customHeight="1" x14ac:dyDescent="0.25"/>
    <row r="74" spans="2:10" ht="14.25" customHeight="1" x14ac:dyDescent="0.25">
      <c r="D74" t="s">
        <v>41</v>
      </c>
      <c r="G74" s="24">
        <f>C72*D72*E72</f>
        <v>0</v>
      </c>
    </row>
    <row r="75" spans="2:10" ht="14.25" customHeight="1" x14ac:dyDescent="0.25"/>
    <row r="76" spans="2:10" ht="14.25" customHeight="1" x14ac:dyDescent="0.25">
      <c r="H76" s="81" t="s">
        <v>42</v>
      </c>
      <c r="I76" s="82"/>
      <c r="J76" s="25">
        <f>J67+J68+G74</f>
        <v>1236</v>
      </c>
    </row>
    <row r="77" spans="2:10" ht="14.25" customHeight="1" x14ac:dyDescent="0.25"/>
    <row r="78" spans="2:10" ht="14.25" customHeight="1" x14ac:dyDescent="0.25"/>
    <row r="79" spans="2:10" ht="14.25" customHeight="1" x14ac:dyDescent="0.25"/>
    <row r="80" spans="2:10" ht="14.25" customHeight="1" x14ac:dyDescent="0.25"/>
    <row r="81" customFormat="1" ht="14.25" customHeight="1" x14ac:dyDescent="0.25"/>
    <row r="82" customFormat="1" ht="14.25" customHeight="1" x14ac:dyDescent="0.25"/>
    <row r="83" customFormat="1" ht="14.25" customHeight="1" x14ac:dyDescent="0.25"/>
    <row r="84" customFormat="1" ht="14.25" customHeight="1" x14ac:dyDescent="0.25"/>
    <row r="85" customFormat="1" ht="14.25" customHeight="1" x14ac:dyDescent="0.25"/>
    <row r="86" customFormat="1" ht="14.25" customHeight="1" x14ac:dyDescent="0.25"/>
    <row r="87" customFormat="1" ht="14.25" customHeight="1" x14ac:dyDescent="0.25"/>
    <row r="88" customFormat="1" ht="14.25" customHeight="1" x14ac:dyDescent="0.25"/>
    <row r="89" customFormat="1" ht="14.25" customHeight="1" x14ac:dyDescent="0.25"/>
    <row r="90" customFormat="1" ht="14.25" customHeight="1" x14ac:dyDescent="0.25"/>
    <row r="91" customFormat="1" ht="14.25" customHeight="1" x14ac:dyDescent="0.25"/>
    <row r="92" customFormat="1" ht="14.25" customHeight="1" x14ac:dyDescent="0.25"/>
    <row r="93" customFormat="1" ht="14.25" customHeight="1" x14ac:dyDescent="0.25"/>
    <row r="94" customFormat="1" ht="14.25" customHeight="1" x14ac:dyDescent="0.25"/>
    <row r="95" customFormat="1" ht="14.25" customHeight="1" x14ac:dyDescent="0.25"/>
    <row r="96" customFormat="1" ht="14.25" customHeight="1" x14ac:dyDescent="0.25"/>
    <row r="97" customFormat="1" ht="14.25" customHeight="1" x14ac:dyDescent="0.25"/>
    <row r="98" customFormat="1" ht="14.25" customHeight="1" x14ac:dyDescent="0.25"/>
    <row r="99" customFormat="1" ht="14.25" customHeight="1" x14ac:dyDescent="0.25"/>
    <row r="100" customFormat="1" ht="14.25" customHeight="1" x14ac:dyDescent="0.25"/>
    <row r="101" customFormat="1" ht="14.25" customHeight="1" x14ac:dyDescent="0.25"/>
    <row r="102" customFormat="1" ht="14.25" customHeight="1" x14ac:dyDescent="0.25"/>
    <row r="103" customFormat="1" ht="14.25" customHeight="1" x14ac:dyDescent="0.25"/>
    <row r="104" customFormat="1" ht="14.25" customHeight="1" x14ac:dyDescent="0.25"/>
    <row r="105" customFormat="1" ht="14.25" customHeight="1" x14ac:dyDescent="0.25"/>
    <row r="106" customFormat="1" ht="14.25" customHeight="1" x14ac:dyDescent="0.25"/>
    <row r="107" customFormat="1" ht="14.25" customHeight="1" x14ac:dyDescent="0.25"/>
    <row r="108" customFormat="1" ht="14.25" customHeight="1" x14ac:dyDescent="0.25"/>
    <row r="109" customFormat="1" ht="14.25" customHeight="1" x14ac:dyDescent="0.25"/>
    <row r="110" customFormat="1" ht="14.25" customHeight="1" x14ac:dyDescent="0.25"/>
    <row r="111" customFormat="1" ht="14.25" customHeight="1" x14ac:dyDescent="0.25"/>
    <row r="112" customFormat="1" ht="14.25" customHeight="1" x14ac:dyDescent="0.25"/>
    <row r="113" customFormat="1" ht="14.25" customHeight="1" x14ac:dyDescent="0.25"/>
    <row r="114" customFormat="1" ht="14.25" customHeight="1" x14ac:dyDescent="0.25"/>
    <row r="115" customFormat="1" ht="14.25" customHeight="1" x14ac:dyDescent="0.25"/>
    <row r="116" customFormat="1" ht="14.25" customHeight="1" x14ac:dyDescent="0.25"/>
    <row r="117" customFormat="1" ht="14.25" customHeight="1" x14ac:dyDescent="0.25"/>
    <row r="118" customFormat="1" ht="14.25" customHeight="1" x14ac:dyDescent="0.25"/>
    <row r="119" customFormat="1" ht="14.25" customHeight="1" x14ac:dyDescent="0.25"/>
    <row r="120" customFormat="1" ht="14.25" customHeight="1" x14ac:dyDescent="0.25"/>
    <row r="121" customFormat="1" ht="14.25" customHeight="1" x14ac:dyDescent="0.25"/>
    <row r="122" customFormat="1" ht="14.25" customHeight="1" x14ac:dyDescent="0.25"/>
    <row r="123" customFormat="1" ht="14.25" customHeight="1" x14ac:dyDescent="0.25"/>
    <row r="124" customFormat="1" ht="14.25" customHeight="1" x14ac:dyDescent="0.25"/>
    <row r="125" customFormat="1" ht="14.25" customHeight="1" x14ac:dyDescent="0.25"/>
    <row r="126" customFormat="1" ht="14.25" customHeight="1" x14ac:dyDescent="0.25"/>
    <row r="127" customFormat="1" ht="14.25" customHeight="1" x14ac:dyDescent="0.25"/>
    <row r="128" customFormat="1" ht="14.25" customHeight="1" x14ac:dyDescent="0.25"/>
    <row r="129" customFormat="1" ht="14.25" customHeight="1" x14ac:dyDescent="0.25"/>
    <row r="130" customFormat="1" ht="14.25" customHeight="1" x14ac:dyDescent="0.25"/>
    <row r="131" customFormat="1" ht="14.25" customHeight="1" x14ac:dyDescent="0.25"/>
    <row r="132" customFormat="1" ht="14.25" customHeight="1" x14ac:dyDescent="0.25"/>
    <row r="133" customFormat="1" ht="14.25" customHeight="1" x14ac:dyDescent="0.25"/>
    <row r="134" customFormat="1" ht="14.25" customHeight="1" x14ac:dyDescent="0.25"/>
    <row r="135" customFormat="1" ht="14.25" customHeight="1" x14ac:dyDescent="0.25"/>
    <row r="136" customFormat="1" ht="14.25" customHeight="1" x14ac:dyDescent="0.25"/>
    <row r="137" customFormat="1" ht="14.25" customHeight="1" x14ac:dyDescent="0.25"/>
    <row r="138" customFormat="1" ht="14.25" customHeight="1" x14ac:dyDescent="0.25"/>
    <row r="139" customFormat="1" ht="14.25" customHeight="1" x14ac:dyDescent="0.25"/>
    <row r="140" customFormat="1" ht="14.25" customHeight="1" x14ac:dyDescent="0.25"/>
    <row r="141" customFormat="1" ht="14.25" customHeight="1" x14ac:dyDescent="0.25"/>
    <row r="142" customFormat="1" ht="14.25" customHeight="1" x14ac:dyDescent="0.25"/>
    <row r="143" customFormat="1" ht="14.25" customHeight="1" x14ac:dyDescent="0.25"/>
    <row r="144" customFormat="1" ht="14.25" customHeight="1" x14ac:dyDescent="0.25"/>
    <row r="145" customFormat="1" ht="14.25" customHeight="1" x14ac:dyDescent="0.25"/>
    <row r="146" customFormat="1" ht="14.25" customHeight="1" x14ac:dyDescent="0.25"/>
    <row r="147" customFormat="1" ht="14.25" customHeight="1" x14ac:dyDescent="0.25"/>
    <row r="148" customFormat="1" ht="14.25" customHeight="1" x14ac:dyDescent="0.25"/>
    <row r="149" customFormat="1" ht="14.25" customHeight="1" x14ac:dyDescent="0.25"/>
    <row r="150" customFormat="1" ht="14.25" customHeight="1" x14ac:dyDescent="0.25"/>
    <row r="151" customFormat="1" ht="14.25" customHeight="1" x14ac:dyDescent="0.25"/>
    <row r="152" customFormat="1" ht="14.25" customHeight="1" x14ac:dyDescent="0.25"/>
    <row r="153" customFormat="1" ht="14.25" customHeight="1" x14ac:dyDescent="0.25"/>
    <row r="154" customFormat="1" ht="14.25" customHeight="1" x14ac:dyDescent="0.25"/>
    <row r="155" customFormat="1" ht="14.25" customHeight="1" x14ac:dyDescent="0.25"/>
    <row r="156" customFormat="1" ht="14.25" customHeight="1" x14ac:dyDescent="0.25"/>
    <row r="157" customFormat="1" ht="14.25" customHeight="1" x14ac:dyDescent="0.25"/>
    <row r="158" customFormat="1" ht="14.25" customHeight="1" x14ac:dyDescent="0.25"/>
    <row r="159" customFormat="1" ht="14.25" customHeight="1" x14ac:dyDescent="0.25"/>
    <row r="160" customFormat="1" ht="14.25" customHeight="1" x14ac:dyDescent="0.25"/>
    <row r="161" customFormat="1" ht="14.25" customHeight="1" x14ac:dyDescent="0.25"/>
    <row r="162" customFormat="1" ht="14.25" customHeight="1" x14ac:dyDescent="0.25"/>
    <row r="163" customFormat="1" ht="14.25" customHeight="1" x14ac:dyDescent="0.25"/>
    <row r="164" customFormat="1" ht="14.25" customHeight="1" x14ac:dyDescent="0.25"/>
    <row r="165" customFormat="1" ht="14.25" customHeight="1" x14ac:dyDescent="0.25"/>
    <row r="166" customFormat="1" ht="14.25" customHeight="1" x14ac:dyDescent="0.25"/>
    <row r="167" customFormat="1" ht="14.25" customHeight="1" x14ac:dyDescent="0.25"/>
    <row r="168" customFormat="1" ht="14.25" customHeight="1" x14ac:dyDescent="0.25"/>
    <row r="169" customFormat="1" ht="14.25" customHeight="1" x14ac:dyDescent="0.25"/>
    <row r="170" customFormat="1" ht="14.25" customHeight="1" x14ac:dyDescent="0.25"/>
    <row r="171" customFormat="1" ht="14.25" customHeight="1" x14ac:dyDescent="0.25"/>
    <row r="172" customFormat="1" ht="14.25" customHeight="1" x14ac:dyDescent="0.25"/>
    <row r="173" customFormat="1" ht="14.25" customHeight="1" x14ac:dyDescent="0.25"/>
    <row r="174" customFormat="1" ht="14.25" customHeight="1" x14ac:dyDescent="0.25"/>
    <row r="175" customFormat="1" ht="14.25" customHeight="1" x14ac:dyDescent="0.25"/>
    <row r="176" customFormat="1" ht="14.25" customHeight="1" x14ac:dyDescent="0.25"/>
    <row r="177" customFormat="1" ht="14.25" customHeight="1" x14ac:dyDescent="0.25"/>
    <row r="178" customFormat="1" ht="14.25" customHeight="1" x14ac:dyDescent="0.25"/>
    <row r="179" customFormat="1" ht="14.25" customHeight="1" x14ac:dyDescent="0.25"/>
    <row r="180" customFormat="1" ht="14.25" customHeight="1" x14ac:dyDescent="0.25"/>
    <row r="181" customFormat="1" ht="14.25" customHeight="1" x14ac:dyDescent="0.25"/>
    <row r="182" customFormat="1" ht="14.25" customHeight="1" x14ac:dyDescent="0.25"/>
    <row r="183" customFormat="1" ht="14.25" customHeight="1" x14ac:dyDescent="0.25"/>
    <row r="184" customFormat="1" ht="14.25" customHeight="1" x14ac:dyDescent="0.25"/>
    <row r="185" customFormat="1" ht="14.25" customHeight="1" x14ac:dyDescent="0.25"/>
    <row r="186" customFormat="1" ht="14.25" customHeight="1" x14ac:dyDescent="0.25"/>
    <row r="187" customFormat="1" ht="14.25" customHeight="1" x14ac:dyDescent="0.25"/>
    <row r="188" customFormat="1" ht="14.25" customHeight="1" x14ac:dyDescent="0.25"/>
    <row r="189" customFormat="1" ht="14.25" customHeight="1" x14ac:dyDescent="0.25"/>
    <row r="190" customFormat="1" ht="14.25" customHeight="1" x14ac:dyDescent="0.25"/>
    <row r="191" customFormat="1" ht="14.25" customHeight="1" x14ac:dyDescent="0.25"/>
    <row r="192" customFormat="1" ht="14.25" customHeight="1" x14ac:dyDescent="0.25"/>
    <row r="193" customFormat="1" ht="14.25" customHeight="1" x14ac:dyDescent="0.25"/>
    <row r="194" customFormat="1" ht="14.25" customHeight="1" x14ac:dyDescent="0.25"/>
    <row r="195" customFormat="1" ht="14.25" customHeight="1" x14ac:dyDescent="0.25"/>
    <row r="196" customFormat="1" ht="14.25" customHeight="1" x14ac:dyDescent="0.25"/>
    <row r="197" customFormat="1" ht="14.25" customHeight="1" x14ac:dyDescent="0.25"/>
    <row r="198" customFormat="1" ht="14.25" customHeight="1" x14ac:dyDescent="0.25"/>
    <row r="199" customFormat="1" ht="14.25" customHeight="1" x14ac:dyDescent="0.25"/>
    <row r="200" customFormat="1" ht="14.25" customHeight="1" x14ac:dyDescent="0.25"/>
    <row r="201" customFormat="1" ht="14.25" customHeight="1" x14ac:dyDescent="0.25"/>
    <row r="202" customFormat="1" ht="14.25" customHeight="1" x14ac:dyDescent="0.25"/>
    <row r="203" customFormat="1" ht="14.25" customHeight="1" x14ac:dyDescent="0.25"/>
    <row r="204" customFormat="1" ht="14.25" customHeight="1" x14ac:dyDescent="0.25"/>
    <row r="205" customFormat="1" ht="14.25" customHeight="1" x14ac:dyDescent="0.25"/>
    <row r="206" customFormat="1" ht="14.25" customHeight="1" x14ac:dyDescent="0.25"/>
    <row r="207" customFormat="1" ht="14.25" customHeight="1" x14ac:dyDescent="0.25"/>
    <row r="208" customFormat="1" ht="14.25" customHeight="1" x14ac:dyDescent="0.25"/>
    <row r="209" customFormat="1" ht="14.25" customHeight="1" x14ac:dyDescent="0.25"/>
    <row r="210" customFormat="1" ht="14.25" customHeight="1" x14ac:dyDescent="0.25"/>
    <row r="211" customFormat="1" ht="14.25" customHeight="1" x14ac:dyDescent="0.25"/>
    <row r="212" customFormat="1" ht="14.25" customHeight="1" x14ac:dyDescent="0.25"/>
    <row r="213" customFormat="1" ht="14.25" customHeight="1" x14ac:dyDescent="0.25"/>
    <row r="214" customFormat="1" ht="14.25" customHeight="1" x14ac:dyDescent="0.25"/>
    <row r="215" customFormat="1" ht="14.25" customHeight="1" x14ac:dyDescent="0.25"/>
    <row r="216" customFormat="1" ht="14.25" customHeight="1" x14ac:dyDescent="0.25"/>
    <row r="217" customFormat="1" ht="14.25" customHeight="1" x14ac:dyDescent="0.25"/>
    <row r="218" customFormat="1" ht="14.25" customHeight="1" x14ac:dyDescent="0.25"/>
    <row r="219" customFormat="1" ht="14.25" customHeight="1" x14ac:dyDescent="0.25"/>
    <row r="220" customFormat="1" ht="14.25" customHeight="1" x14ac:dyDescent="0.25"/>
    <row r="221" customFormat="1" ht="14.25" customHeight="1" x14ac:dyDescent="0.25"/>
    <row r="222" customFormat="1" ht="14.25" customHeight="1" x14ac:dyDescent="0.25"/>
    <row r="223" customFormat="1" ht="14.25" customHeight="1" x14ac:dyDescent="0.25"/>
    <row r="224" customFormat="1" ht="14.25" customHeight="1" x14ac:dyDescent="0.25"/>
    <row r="225" customFormat="1" ht="14.25" customHeight="1" x14ac:dyDescent="0.25"/>
    <row r="226" customFormat="1" ht="14.25" customHeight="1" x14ac:dyDescent="0.25"/>
    <row r="227" customFormat="1" ht="14.25" customHeight="1" x14ac:dyDescent="0.25"/>
    <row r="228" customFormat="1" ht="14.25" customHeight="1" x14ac:dyDescent="0.25"/>
    <row r="229" customFormat="1" ht="14.25" customHeight="1" x14ac:dyDescent="0.25"/>
    <row r="230" customFormat="1" ht="14.25" customHeight="1" x14ac:dyDescent="0.25"/>
    <row r="231" customFormat="1" ht="14.25" customHeight="1" x14ac:dyDescent="0.25"/>
    <row r="232" customFormat="1" ht="14.25" customHeight="1" x14ac:dyDescent="0.25"/>
    <row r="233" customFormat="1" ht="14.25" customHeight="1" x14ac:dyDescent="0.25"/>
    <row r="234" customFormat="1" ht="14.25" customHeight="1" x14ac:dyDescent="0.25"/>
    <row r="235" customFormat="1" ht="14.25" customHeight="1" x14ac:dyDescent="0.25"/>
    <row r="236" customFormat="1" ht="14.25" customHeight="1" x14ac:dyDescent="0.25"/>
    <row r="237" customFormat="1" ht="14.25" customHeight="1" x14ac:dyDescent="0.25"/>
    <row r="238" customFormat="1" ht="14.25" customHeight="1" x14ac:dyDescent="0.25"/>
    <row r="239" customFormat="1" ht="14.25" customHeight="1" x14ac:dyDescent="0.25"/>
    <row r="240" customFormat="1" ht="14.25" customHeight="1" x14ac:dyDescent="0.25"/>
    <row r="241" customFormat="1" ht="14.25" customHeight="1" x14ac:dyDescent="0.25"/>
    <row r="242" customFormat="1" ht="14.25" customHeight="1" x14ac:dyDescent="0.25"/>
    <row r="243" customFormat="1" ht="14.25" customHeight="1" x14ac:dyDescent="0.25"/>
    <row r="244" customFormat="1" ht="14.25" customHeight="1" x14ac:dyDescent="0.25"/>
    <row r="245" customFormat="1" ht="14.25" customHeight="1" x14ac:dyDescent="0.25"/>
    <row r="246" customFormat="1" ht="14.25" customHeight="1" x14ac:dyDescent="0.25"/>
    <row r="247" customFormat="1" ht="14.25" customHeight="1" x14ac:dyDescent="0.25"/>
    <row r="248" customFormat="1" ht="14.25" customHeight="1" x14ac:dyDescent="0.25"/>
    <row r="249" customFormat="1" ht="14.25" customHeight="1" x14ac:dyDescent="0.25"/>
    <row r="250" customFormat="1" ht="14.25" customHeight="1" x14ac:dyDescent="0.25"/>
    <row r="251" customFormat="1" ht="14.25" customHeight="1" x14ac:dyDescent="0.25"/>
    <row r="252" customFormat="1" ht="14.25" customHeight="1" x14ac:dyDescent="0.25"/>
    <row r="253" customFormat="1" ht="14.25" customHeight="1" x14ac:dyDescent="0.25"/>
    <row r="254" customFormat="1" ht="14.25" customHeight="1" x14ac:dyDescent="0.25"/>
    <row r="255" customFormat="1" ht="14.25" customHeight="1" x14ac:dyDescent="0.25"/>
    <row r="256" customFormat="1" ht="14.25" customHeight="1" x14ac:dyDescent="0.25"/>
    <row r="257" customFormat="1" ht="14.25" customHeight="1" x14ac:dyDescent="0.25"/>
    <row r="258" customFormat="1" ht="14.25" customHeight="1" x14ac:dyDescent="0.25"/>
    <row r="259" customFormat="1" ht="14.25" customHeight="1" x14ac:dyDescent="0.25"/>
    <row r="260" customFormat="1" ht="14.25" customHeight="1" x14ac:dyDescent="0.25"/>
    <row r="261" customFormat="1" ht="14.25" customHeight="1" x14ac:dyDescent="0.25"/>
    <row r="262" customFormat="1" ht="14.25" customHeight="1" x14ac:dyDescent="0.25"/>
    <row r="263" customFormat="1" ht="14.25" customHeight="1" x14ac:dyDescent="0.25"/>
    <row r="264" customFormat="1" ht="14.25" customHeight="1" x14ac:dyDescent="0.25"/>
    <row r="265" customFormat="1" ht="14.25" customHeight="1" x14ac:dyDescent="0.25"/>
    <row r="266" customFormat="1" ht="14.25" customHeight="1" x14ac:dyDescent="0.25"/>
    <row r="267" customFormat="1" ht="14.25" customHeight="1" x14ac:dyDescent="0.25"/>
    <row r="268" customFormat="1" ht="14.25" customHeight="1" x14ac:dyDescent="0.25"/>
    <row r="269" customFormat="1" ht="14.25" customHeight="1" x14ac:dyDescent="0.25"/>
    <row r="270" customFormat="1" ht="14.25" customHeight="1" x14ac:dyDescent="0.25"/>
    <row r="271" customFormat="1" ht="14.25" customHeight="1" x14ac:dyDescent="0.25"/>
    <row r="272" customFormat="1" ht="14.25" customHeight="1" x14ac:dyDescent="0.25"/>
    <row r="273" customFormat="1" ht="14.25" customHeight="1" x14ac:dyDescent="0.25"/>
    <row r="274" customFormat="1" ht="14.25" customHeight="1" x14ac:dyDescent="0.25"/>
    <row r="275" customFormat="1" ht="14.25" customHeight="1" x14ac:dyDescent="0.25"/>
    <row r="276" customFormat="1" ht="14.25" customHeight="1" x14ac:dyDescent="0.25"/>
    <row r="277" customFormat="1" ht="14.25" customHeight="1" x14ac:dyDescent="0.25"/>
    <row r="278" customFormat="1" ht="14.25" customHeight="1" x14ac:dyDescent="0.25"/>
    <row r="279" customFormat="1" ht="14.25" customHeight="1" x14ac:dyDescent="0.25"/>
    <row r="280" customFormat="1" ht="14.25" customHeight="1" x14ac:dyDescent="0.25"/>
    <row r="281" customFormat="1" ht="14.25" customHeight="1" x14ac:dyDescent="0.25"/>
    <row r="282" customFormat="1" ht="14.25" customHeight="1" x14ac:dyDescent="0.25"/>
    <row r="283" customFormat="1" ht="14.25" customHeight="1" x14ac:dyDescent="0.25"/>
    <row r="284" customFormat="1" ht="14.25" customHeight="1" x14ac:dyDescent="0.25"/>
    <row r="285" customFormat="1" ht="14.25" customHeight="1" x14ac:dyDescent="0.25"/>
    <row r="286" customFormat="1" ht="14.25" customHeight="1" x14ac:dyDescent="0.25"/>
    <row r="287" customFormat="1" ht="14.25" customHeight="1" x14ac:dyDescent="0.25"/>
    <row r="288" customFormat="1" ht="14.25" customHeight="1" x14ac:dyDescent="0.25"/>
    <row r="289" customFormat="1" ht="14.25" customHeight="1" x14ac:dyDescent="0.25"/>
    <row r="290" customFormat="1" ht="14.25" customHeight="1" x14ac:dyDescent="0.25"/>
    <row r="291" customFormat="1" ht="14.25" customHeight="1" x14ac:dyDescent="0.25"/>
    <row r="292" customFormat="1" ht="14.25" customHeight="1" x14ac:dyDescent="0.25"/>
    <row r="293" customFormat="1" ht="14.25" customHeight="1" x14ac:dyDescent="0.25"/>
    <row r="294" customFormat="1" ht="14.25" customHeight="1" x14ac:dyDescent="0.25"/>
    <row r="295" customFormat="1" ht="14.25" customHeight="1" x14ac:dyDescent="0.25"/>
    <row r="296" customFormat="1" ht="14.25" customHeight="1" x14ac:dyDescent="0.25"/>
    <row r="297" customFormat="1" ht="14.25" customHeight="1" x14ac:dyDescent="0.25"/>
    <row r="298" customFormat="1" ht="14.25" customHeight="1" x14ac:dyDescent="0.25"/>
    <row r="299" customFormat="1" ht="14.25" customHeight="1" x14ac:dyDescent="0.25"/>
    <row r="300" customFormat="1" ht="14.25" customHeight="1" x14ac:dyDescent="0.25"/>
    <row r="301" customFormat="1" ht="14.25" customHeight="1" x14ac:dyDescent="0.25"/>
    <row r="302" customFormat="1" ht="14.25" customHeight="1" x14ac:dyDescent="0.25"/>
    <row r="303" customFormat="1" ht="14.25" customHeight="1" x14ac:dyDescent="0.25"/>
    <row r="304" customFormat="1" ht="14.25" customHeight="1" x14ac:dyDescent="0.25"/>
    <row r="305" customFormat="1" ht="14.25" customHeight="1" x14ac:dyDescent="0.25"/>
    <row r="306" customFormat="1" ht="14.25" customHeight="1" x14ac:dyDescent="0.25"/>
    <row r="307" customFormat="1" ht="14.25" customHeight="1" x14ac:dyDescent="0.25"/>
    <row r="308" customFormat="1" ht="14.25" customHeight="1" x14ac:dyDescent="0.25"/>
    <row r="309" customFormat="1" ht="14.25" customHeight="1" x14ac:dyDescent="0.25"/>
    <row r="310" customFormat="1" ht="14.25" customHeight="1" x14ac:dyDescent="0.25"/>
    <row r="311" customFormat="1" ht="14.25" customHeight="1" x14ac:dyDescent="0.25"/>
    <row r="312" customFormat="1" ht="14.25" customHeight="1" x14ac:dyDescent="0.25"/>
    <row r="313" customFormat="1" ht="14.25" customHeight="1" x14ac:dyDescent="0.25"/>
    <row r="314" customFormat="1" ht="14.25" customHeight="1" x14ac:dyDescent="0.25"/>
    <row r="315" customFormat="1" ht="14.25" customHeight="1" x14ac:dyDescent="0.25"/>
    <row r="316" customFormat="1" ht="14.25" customHeight="1" x14ac:dyDescent="0.25"/>
    <row r="317" customFormat="1" ht="14.25" customHeight="1" x14ac:dyDescent="0.25"/>
    <row r="318" customFormat="1" ht="14.25" customHeight="1" x14ac:dyDescent="0.25"/>
    <row r="319" customFormat="1" ht="14.25" customHeight="1" x14ac:dyDescent="0.25"/>
    <row r="320" customFormat="1" ht="14.25" customHeight="1" x14ac:dyDescent="0.25"/>
    <row r="321" customFormat="1" ht="14.25" customHeight="1" x14ac:dyDescent="0.25"/>
    <row r="322" customFormat="1" ht="14.25" customHeight="1" x14ac:dyDescent="0.25"/>
    <row r="323" customFormat="1" ht="14.25" customHeight="1" x14ac:dyDescent="0.25"/>
    <row r="324" customFormat="1" ht="14.25" customHeight="1" x14ac:dyDescent="0.25"/>
    <row r="325" customFormat="1" ht="14.25" customHeight="1" x14ac:dyDescent="0.25"/>
    <row r="326" customFormat="1" ht="14.25" customHeight="1" x14ac:dyDescent="0.25"/>
    <row r="327" customFormat="1" ht="14.25" customHeight="1" x14ac:dyDescent="0.25"/>
    <row r="328" customFormat="1" ht="14.25" customHeight="1" x14ac:dyDescent="0.25"/>
    <row r="329" customFormat="1" ht="14.25" customHeight="1" x14ac:dyDescent="0.25"/>
    <row r="330" customFormat="1" ht="14.25" customHeight="1" x14ac:dyDescent="0.25"/>
    <row r="331" customFormat="1" ht="14.25" customHeight="1" x14ac:dyDescent="0.25"/>
    <row r="332" customFormat="1" ht="14.25" customHeight="1" x14ac:dyDescent="0.25"/>
    <row r="333" customFormat="1" ht="14.25" customHeight="1" x14ac:dyDescent="0.25"/>
    <row r="334" customFormat="1" ht="14.25" customHeight="1" x14ac:dyDescent="0.25"/>
    <row r="335" customFormat="1" ht="14.25" customHeight="1" x14ac:dyDescent="0.25"/>
    <row r="336" customFormat="1" ht="14.25" customHeight="1" x14ac:dyDescent="0.25"/>
    <row r="337" customFormat="1" ht="14.25" customHeight="1" x14ac:dyDescent="0.25"/>
    <row r="338" customFormat="1" ht="14.25" customHeight="1" x14ac:dyDescent="0.25"/>
    <row r="339" customFormat="1" ht="14.25" customHeight="1" x14ac:dyDescent="0.25"/>
    <row r="340" customFormat="1" ht="14.25" customHeight="1" x14ac:dyDescent="0.25"/>
    <row r="341" customFormat="1" ht="14.25" customHeight="1" x14ac:dyDescent="0.25"/>
    <row r="342" customFormat="1" ht="14.25" customHeight="1" x14ac:dyDescent="0.25"/>
    <row r="343" customFormat="1" ht="14.25" customHeight="1" x14ac:dyDescent="0.25"/>
    <row r="344" customFormat="1" ht="14.25" customHeight="1" x14ac:dyDescent="0.25"/>
    <row r="345" customFormat="1" ht="14.25" customHeight="1" x14ac:dyDescent="0.25"/>
    <row r="346" customFormat="1" ht="14.25" customHeight="1" x14ac:dyDescent="0.25"/>
    <row r="347" customFormat="1" ht="14.25" customHeight="1" x14ac:dyDescent="0.25"/>
    <row r="348" customFormat="1" ht="14.25" customHeight="1" x14ac:dyDescent="0.25"/>
    <row r="349" customFormat="1" ht="14.25" customHeight="1" x14ac:dyDescent="0.25"/>
    <row r="350" customFormat="1" ht="14.25" customHeight="1" x14ac:dyDescent="0.25"/>
    <row r="351" customFormat="1" ht="14.25" customHeight="1" x14ac:dyDescent="0.25"/>
    <row r="352" customFormat="1" ht="14.25" customHeight="1" x14ac:dyDescent="0.25"/>
    <row r="353" customFormat="1" ht="14.25" customHeight="1" x14ac:dyDescent="0.25"/>
    <row r="354" customFormat="1" ht="14.25" customHeight="1" x14ac:dyDescent="0.25"/>
    <row r="355" customFormat="1" ht="14.25" customHeight="1" x14ac:dyDescent="0.25"/>
    <row r="356" customFormat="1" ht="14.25" customHeight="1" x14ac:dyDescent="0.25"/>
    <row r="357" customFormat="1" ht="14.25" customHeight="1" x14ac:dyDescent="0.25"/>
    <row r="358" customFormat="1" ht="14.25" customHeight="1" x14ac:dyDescent="0.25"/>
    <row r="359" customFormat="1" ht="14.25" customHeight="1" x14ac:dyDescent="0.25"/>
    <row r="360" customFormat="1" ht="14.25" customHeight="1" x14ac:dyDescent="0.25"/>
    <row r="361" customFormat="1" ht="14.25" customHeight="1" x14ac:dyDescent="0.25"/>
    <row r="362" customFormat="1" ht="14.25" customHeight="1" x14ac:dyDescent="0.25"/>
    <row r="363" customFormat="1" ht="14.25" customHeight="1" x14ac:dyDescent="0.25"/>
    <row r="364" customFormat="1" ht="14.25" customHeight="1" x14ac:dyDescent="0.25"/>
    <row r="365" customFormat="1" ht="14.25" customHeight="1" x14ac:dyDescent="0.25"/>
    <row r="366" customFormat="1" ht="14.25" customHeight="1" x14ac:dyDescent="0.25"/>
    <row r="367" customFormat="1" ht="14.25" customHeight="1" x14ac:dyDescent="0.25"/>
    <row r="368" customFormat="1" ht="14.25" customHeight="1" x14ac:dyDescent="0.25"/>
    <row r="369" customFormat="1" ht="14.25" customHeight="1" x14ac:dyDescent="0.25"/>
    <row r="370" customFormat="1" ht="14.25" customHeight="1" x14ac:dyDescent="0.25"/>
    <row r="371" customFormat="1" ht="14.25" customHeight="1" x14ac:dyDescent="0.25"/>
    <row r="372" customFormat="1" ht="14.25" customHeight="1" x14ac:dyDescent="0.25"/>
    <row r="373" customFormat="1" ht="14.25" customHeight="1" x14ac:dyDescent="0.25"/>
    <row r="374" customFormat="1" ht="14.25" customHeight="1" x14ac:dyDescent="0.25"/>
    <row r="375" customFormat="1" ht="14.25" customHeight="1" x14ac:dyDescent="0.25"/>
    <row r="376" customFormat="1" ht="14.25" customHeight="1" x14ac:dyDescent="0.25"/>
    <row r="377" customFormat="1" ht="14.25" customHeight="1" x14ac:dyDescent="0.25"/>
    <row r="378" customFormat="1" ht="14.25" customHeight="1" x14ac:dyDescent="0.25"/>
    <row r="379" customFormat="1" ht="14.25" customHeight="1" x14ac:dyDescent="0.25"/>
    <row r="380" customFormat="1" ht="14.25" customHeight="1" x14ac:dyDescent="0.25"/>
    <row r="381" customFormat="1" ht="14.25" customHeight="1" x14ac:dyDescent="0.25"/>
    <row r="382" customFormat="1" ht="14.25" customHeight="1" x14ac:dyDescent="0.25"/>
    <row r="383" customFormat="1" ht="14.25" customHeight="1" x14ac:dyDescent="0.25"/>
    <row r="384" customFormat="1" ht="14.25" customHeight="1" x14ac:dyDescent="0.25"/>
    <row r="385" customFormat="1" ht="14.25" customHeight="1" x14ac:dyDescent="0.25"/>
    <row r="386" customFormat="1" ht="14.25" customHeight="1" x14ac:dyDescent="0.25"/>
    <row r="387" customFormat="1" ht="14.25" customHeight="1" x14ac:dyDescent="0.25"/>
    <row r="388" customFormat="1" ht="14.25" customHeight="1" x14ac:dyDescent="0.25"/>
    <row r="389" customFormat="1" ht="14.25" customHeight="1" x14ac:dyDescent="0.25"/>
    <row r="390" customFormat="1" ht="14.25" customHeight="1" x14ac:dyDescent="0.25"/>
    <row r="391" customFormat="1" ht="14.25" customHeight="1" x14ac:dyDescent="0.25"/>
    <row r="392" customFormat="1" ht="14.25" customHeight="1" x14ac:dyDescent="0.25"/>
    <row r="393" customFormat="1" ht="14.25" customHeight="1" x14ac:dyDescent="0.25"/>
    <row r="394" customFormat="1" ht="14.25" customHeight="1" x14ac:dyDescent="0.25"/>
    <row r="395" customFormat="1" ht="14.25" customHeight="1" x14ac:dyDescent="0.25"/>
    <row r="396" customFormat="1" ht="14.25" customHeight="1" x14ac:dyDescent="0.25"/>
    <row r="397" customFormat="1" ht="14.25" customHeight="1" x14ac:dyDescent="0.25"/>
    <row r="398" customFormat="1" ht="14.25" customHeight="1" x14ac:dyDescent="0.25"/>
    <row r="399" customFormat="1" ht="14.25" customHeight="1" x14ac:dyDescent="0.25"/>
    <row r="400" customFormat="1" ht="14.25" customHeight="1" x14ac:dyDescent="0.25"/>
    <row r="401" customFormat="1" ht="14.25" customHeight="1" x14ac:dyDescent="0.25"/>
    <row r="402" customFormat="1" ht="14.25" customHeight="1" x14ac:dyDescent="0.25"/>
    <row r="403" customFormat="1" ht="14.25" customHeight="1" x14ac:dyDescent="0.25"/>
    <row r="404" customFormat="1" ht="14.25" customHeight="1" x14ac:dyDescent="0.25"/>
    <row r="405" customFormat="1" ht="14.25" customHeight="1" x14ac:dyDescent="0.25"/>
    <row r="406" customFormat="1" ht="14.25" customHeight="1" x14ac:dyDescent="0.25"/>
    <row r="407" customFormat="1" ht="14.25" customHeight="1" x14ac:dyDescent="0.25"/>
    <row r="408" customFormat="1" ht="14.25" customHeight="1" x14ac:dyDescent="0.25"/>
    <row r="409" customFormat="1" ht="14.25" customHeight="1" x14ac:dyDescent="0.25"/>
    <row r="410" customFormat="1" ht="14.25" customHeight="1" x14ac:dyDescent="0.25"/>
    <row r="411" customFormat="1" ht="14.25" customHeight="1" x14ac:dyDescent="0.25"/>
    <row r="412" customFormat="1" ht="14.25" customHeight="1" x14ac:dyDescent="0.25"/>
    <row r="413" customFormat="1" ht="14.25" customHeight="1" x14ac:dyDescent="0.25"/>
    <row r="414" customFormat="1" ht="14.25" customHeight="1" x14ac:dyDescent="0.25"/>
    <row r="415" customFormat="1" ht="14.25" customHeight="1" x14ac:dyDescent="0.25"/>
    <row r="416" customFormat="1" ht="14.25" customHeight="1" x14ac:dyDescent="0.25"/>
    <row r="417" customFormat="1" ht="14.25" customHeight="1" x14ac:dyDescent="0.25"/>
    <row r="418" customFormat="1" ht="14.25" customHeight="1" x14ac:dyDescent="0.25"/>
    <row r="419" customFormat="1" ht="14.25" customHeight="1" x14ac:dyDescent="0.25"/>
    <row r="420" customFormat="1" ht="14.25" customHeight="1" x14ac:dyDescent="0.25"/>
    <row r="421" customFormat="1" ht="14.25" customHeight="1" x14ac:dyDescent="0.25"/>
    <row r="422" customFormat="1" ht="14.25" customHeight="1" x14ac:dyDescent="0.25"/>
    <row r="423" customFormat="1" ht="14.25" customHeight="1" x14ac:dyDescent="0.25"/>
    <row r="424" customFormat="1" ht="14.25" customHeight="1" x14ac:dyDescent="0.25"/>
    <row r="425" customFormat="1" ht="14.25" customHeight="1" x14ac:dyDescent="0.25"/>
    <row r="426" customFormat="1" ht="14.25" customHeight="1" x14ac:dyDescent="0.25"/>
    <row r="427" customFormat="1" ht="14.25" customHeight="1" x14ac:dyDescent="0.25"/>
    <row r="428" customFormat="1" ht="14.25" customHeight="1" x14ac:dyDescent="0.25"/>
    <row r="429" customFormat="1" ht="14.25" customHeight="1" x14ac:dyDescent="0.25"/>
    <row r="430" customFormat="1" ht="14.25" customHeight="1" x14ac:dyDescent="0.25"/>
    <row r="431" customFormat="1" ht="14.25" customHeight="1" x14ac:dyDescent="0.25"/>
    <row r="432" customFormat="1" ht="14.25" customHeight="1" x14ac:dyDescent="0.25"/>
    <row r="433" customFormat="1" ht="14.25" customHeight="1" x14ac:dyDescent="0.25"/>
    <row r="434" customFormat="1" ht="14.25" customHeight="1" x14ac:dyDescent="0.25"/>
    <row r="435" customFormat="1" ht="14.25" customHeight="1" x14ac:dyDescent="0.25"/>
    <row r="436" customFormat="1" ht="14.25" customHeight="1" x14ac:dyDescent="0.25"/>
    <row r="437" customFormat="1" ht="14.25" customHeight="1" x14ac:dyDescent="0.25"/>
    <row r="438" customFormat="1" ht="14.25" customHeight="1" x14ac:dyDescent="0.25"/>
    <row r="439" customFormat="1" ht="14.25" customHeight="1" x14ac:dyDescent="0.25"/>
    <row r="440" customFormat="1" ht="14.25" customHeight="1" x14ac:dyDescent="0.25"/>
    <row r="441" customFormat="1" ht="14.25" customHeight="1" x14ac:dyDescent="0.25"/>
    <row r="442" customFormat="1" ht="14.25" customHeight="1" x14ac:dyDescent="0.25"/>
    <row r="443" customFormat="1" ht="14.25" customHeight="1" x14ac:dyDescent="0.25"/>
    <row r="444" customFormat="1" ht="14.25" customHeight="1" x14ac:dyDescent="0.25"/>
    <row r="445" customFormat="1" ht="14.25" customHeight="1" x14ac:dyDescent="0.25"/>
    <row r="446" customFormat="1" ht="14.25" customHeight="1" x14ac:dyDescent="0.25"/>
    <row r="447" customFormat="1" ht="14.25" customHeight="1" x14ac:dyDescent="0.25"/>
    <row r="448" customFormat="1" ht="14.25" customHeight="1" x14ac:dyDescent="0.25"/>
    <row r="449" customFormat="1" ht="14.25" customHeight="1" x14ac:dyDescent="0.25"/>
    <row r="450" customFormat="1" ht="14.25" customHeight="1" x14ac:dyDescent="0.25"/>
    <row r="451" customFormat="1" ht="14.25" customHeight="1" x14ac:dyDescent="0.25"/>
    <row r="452" customFormat="1" ht="14.25" customHeight="1" x14ac:dyDescent="0.25"/>
    <row r="453" customFormat="1" ht="14.25" customHeight="1" x14ac:dyDescent="0.25"/>
    <row r="454" customFormat="1" ht="14.25" customHeight="1" x14ac:dyDescent="0.25"/>
    <row r="455" customFormat="1" ht="14.25" customHeight="1" x14ac:dyDescent="0.25"/>
    <row r="456" customFormat="1" ht="14.25" customHeight="1" x14ac:dyDescent="0.25"/>
    <row r="457" customFormat="1" ht="14.25" customHeight="1" x14ac:dyDescent="0.25"/>
    <row r="458" customFormat="1" ht="14.25" customHeight="1" x14ac:dyDescent="0.25"/>
    <row r="459" customFormat="1" ht="14.25" customHeight="1" x14ac:dyDescent="0.25"/>
    <row r="460" customFormat="1" ht="14.25" customHeight="1" x14ac:dyDescent="0.25"/>
    <row r="461" customFormat="1" ht="14.25" customHeight="1" x14ac:dyDescent="0.25"/>
    <row r="462" customFormat="1" ht="14.25" customHeight="1" x14ac:dyDescent="0.25"/>
    <row r="463" customFormat="1" ht="14.25" customHeight="1" x14ac:dyDescent="0.25"/>
    <row r="464" customFormat="1" ht="14.25" customHeight="1" x14ac:dyDescent="0.25"/>
    <row r="465" customFormat="1" ht="14.25" customHeight="1" x14ac:dyDescent="0.25"/>
    <row r="466" customFormat="1" ht="14.25" customHeight="1" x14ac:dyDescent="0.25"/>
    <row r="467" customFormat="1" ht="14.25" customHeight="1" x14ac:dyDescent="0.25"/>
    <row r="468" customFormat="1" ht="14.25" customHeight="1" x14ac:dyDescent="0.25"/>
    <row r="469" customFormat="1" ht="14.25" customHeight="1" x14ac:dyDescent="0.25"/>
    <row r="470" customFormat="1" ht="14.25" customHeight="1" x14ac:dyDescent="0.25"/>
    <row r="471" customFormat="1" ht="14.25" customHeight="1" x14ac:dyDescent="0.25"/>
    <row r="472" customFormat="1" ht="14.25" customHeight="1" x14ac:dyDescent="0.25"/>
    <row r="473" customFormat="1" ht="14.25" customHeight="1" x14ac:dyDescent="0.25"/>
    <row r="474" customFormat="1" ht="14.25" customHeight="1" x14ac:dyDescent="0.25"/>
    <row r="475" customFormat="1" ht="14.25" customHeight="1" x14ac:dyDescent="0.25"/>
    <row r="476" customFormat="1" ht="14.25" customHeight="1" x14ac:dyDescent="0.25"/>
    <row r="477" customFormat="1" ht="14.25" customHeight="1" x14ac:dyDescent="0.25"/>
    <row r="478" customFormat="1" ht="14.25" customHeight="1" x14ac:dyDescent="0.25"/>
    <row r="479" customFormat="1" ht="14.25" customHeight="1" x14ac:dyDescent="0.25"/>
    <row r="480" customFormat="1" ht="14.25" customHeight="1" x14ac:dyDescent="0.25"/>
    <row r="481" customFormat="1" ht="14.25" customHeight="1" x14ac:dyDescent="0.25"/>
    <row r="482" customFormat="1" ht="14.25" customHeight="1" x14ac:dyDescent="0.25"/>
    <row r="483" customFormat="1" ht="14.25" customHeight="1" x14ac:dyDescent="0.25"/>
    <row r="484" customFormat="1" ht="14.25" customHeight="1" x14ac:dyDescent="0.25"/>
    <row r="485" customFormat="1" ht="14.25" customHeight="1" x14ac:dyDescent="0.25"/>
    <row r="486" customFormat="1" ht="14.25" customHeight="1" x14ac:dyDescent="0.25"/>
    <row r="487" customFormat="1" ht="14.25" customHeight="1" x14ac:dyDescent="0.25"/>
    <row r="488" customFormat="1" ht="14.25" customHeight="1" x14ac:dyDescent="0.25"/>
    <row r="489" customFormat="1" ht="14.25" customHeight="1" x14ac:dyDescent="0.25"/>
    <row r="490" customFormat="1" ht="14.25" customHeight="1" x14ac:dyDescent="0.25"/>
    <row r="491" customFormat="1" ht="14.25" customHeight="1" x14ac:dyDescent="0.25"/>
    <row r="492" customFormat="1" ht="14.25" customHeight="1" x14ac:dyDescent="0.25"/>
    <row r="493" customFormat="1" ht="14.25" customHeight="1" x14ac:dyDescent="0.25"/>
    <row r="494" customFormat="1" ht="14.25" customHeight="1" x14ac:dyDescent="0.25"/>
    <row r="495" customFormat="1" ht="14.25" customHeight="1" x14ac:dyDescent="0.25"/>
    <row r="496" customFormat="1" ht="14.25" customHeight="1" x14ac:dyDescent="0.25"/>
    <row r="497" customFormat="1" ht="14.25" customHeight="1" x14ac:dyDescent="0.25"/>
    <row r="498" customFormat="1" ht="14.25" customHeight="1" x14ac:dyDescent="0.25"/>
    <row r="499" customFormat="1" ht="14.25" customHeight="1" x14ac:dyDescent="0.25"/>
    <row r="500" customFormat="1" ht="14.25" customHeight="1" x14ac:dyDescent="0.25"/>
    <row r="501" customFormat="1" ht="14.25" customHeight="1" x14ac:dyDescent="0.25"/>
    <row r="502" customFormat="1" ht="14.25" customHeight="1" x14ac:dyDescent="0.25"/>
    <row r="503" customFormat="1" ht="14.25" customHeight="1" x14ac:dyDescent="0.25"/>
    <row r="504" customFormat="1" ht="14.25" customHeight="1" x14ac:dyDescent="0.25"/>
    <row r="505" customFormat="1" ht="14.25" customHeight="1" x14ac:dyDescent="0.25"/>
    <row r="506" customFormat="1" ht="14.25" customHeight="1" x14ac:dyDescent="0.25"/>
    <row r="507" customFormat="1" ht="14.25" customHeight="1" x14ac:dyDescent="0.25"/>
    <row r="508" customFormat="1" ht="14.25" customHeight="1" x14ac:dyDescent="0.25"/>
    <row r="509" customFormat="1" ht="14.25" customHeight="1" x14ac:dyDescent="0.25"/>
    <row r="510" customFormat="1" ht="14.25" customHeight="1" x14ac:dyDescent="0.25"/>
    <row r="511" customFormat="1" ht="14.25" customHeight="1" x14ac:dyDescent="0.25"/>
    <row r="512" customFormat="1" ht="14.25" customHeight="1" x14ac:dyDescent="0.25"/>
    <row r="513" customFormat="1" ht="14.25" customHeight="1" x14ac:dyDescent="0.25"/>
    <row r="514" customFormat="1" ht="14.25" customHeight="1" x14ac:dyDescent="0.25"/>
    <row r="515" customFormat="1" ht="14.25" customHeight="1" x14ac:dyDescent="0.25"/>
    <row r="516" customFormat="1" ht="14.25" customHeight="1" x14ac:dyDescent="0.25"/>
    <row r="517" customFormat="1" ht="14.25" customHeight="1" x14ac:dyDescent="0.25"/>
    <row r="518" customFormat="1" ht="14.25" customHeight="1" x14ac:dyDescent="0.25"/>
    <row r="519" customFormat="1" ht="14.25" customHeight="1" x14ac:dyDescent="0.25"/>
    <row r="520" customFormat="1" ht="14.25" customHeight="1" x14ac:dyDescent="0.25"/>
    <row r="521" customFormat="1" ht="14.25" customHeight="1" x14ac:dyDescent="0.25"/>
    <row r="522" customFormat="1" ht="14.25" customHeight="1" x14ac:dyDescent="0.25"/>
    <row r="523" customFormat="1" ht="14.25" customHeight="1" x14ac:dyDescent="0.25"/>
    <row r="524" customFormat="1" ht="14.25" customHeight="1" x14ac:dyDescent="0.25"/>
    <row r="525" customFormat="1" ht="14.25" customHeight="1" x14ac:dyDescent="0.25"/>
    <row r="526" customFormat="1" ht="14.25" customHeight="1" x14ac:dyDescent="0.25"/>
    <row r="527" customFormat="1" ht="14.25" customHeight="1" x14ac:dyDescent="0.25"/>
    <row r="528" customFormat="1" ht="14.25" customHeight="1" x14ac:dyDescent="0.25"/>
    <row r="529" customFormat="1" ht="14.25" customHeight="1" x14ac:dyDescent="0.25"/>
    <row r="530" customFormat="1" ht="14.25" customHeight="1" x14ac:dyDescent="0.25"/>
    <row r="531" customFormat="1" ht="14.25" customHeight="1" x14ac:dyDescent="0.25"/>
    <row r="532" customFormat="1" ht="14.25" customHeight="1" x14ac:dyDescent="0.25"/>
    <row r="533" customFormat="1" ht="14.25" customHeight="1" x14ac:dyDescent="0.25"/>
    <row r="534" customFormat="1" ht="14.25" customHeight="1" x14ac:dyDescent="0.25"/>
    <row r="535" customFormat="1" ht="14.25" customHeight="1" x14ac:dyDescent="0.25"/>
    <row r="536" customFormat="1" ht="14.25" customHeight="1" x14ac:dyDescent="0.25"/>
    <row r="537" customFormat="1" ht="14.25" customHeight="1" x14ac:dyDescent="0.25"/>
    <row r="538" customFormat="1" ht="14.25" customHeight="1" x14ac:dyDescent="0.25"/>
    <row r="539" customFormat="1" ht="14.25" customHeight="1" x14ac:dyDescent="0.25"/>
    <row r="540" customFormat="1" ht="14.25" customHeight="1" x14ac:dyDescent="0.25"/>
    <row r="541" customFormat="1" ht="14.25" customHeight="1" x14ac:dyDescent="0.25"/>
    <row r="542" customFormat="1" ht="14.25" customHeight="1" x14ac:dyDescent="0.25"/>
    <row r="543" customFormat="1" ht="14.25" customHeight="1" x14ac:dyDescent="0.25"/>
    <row r="544" customFormat="1" ht="14.25" customHeight="1" x14ac:dyDescent="0.25"/>
    <row r="545" customFormat="1" ht="14.25" customHeight="1" x14ac:dyDescent="0.25"/>
    <row r="546" customFormat="1" ht="14.25" customHeight="1" x14ac:dyDescent="0.25"/>
    <row r="547" customFormat="1" ht="14.25" customHeight="1" x14ac:dyDescent="0.25"/>
    <row r="548" customFormat="1" ht="14.25" customHeight="1" x14ac:dyDescent="0.25"/>
    <row r="549" customFormat="1" ht="14.25" customHeight="1" x14ac:dyDescent="0.25"/>
    <row r="550" customFormat="1" ht="14.25" customHeight="1" x14ac:dyDescent="0.25"/>
    <row r="551" customFormat="1" ht="14.25" customHeight="1" x14ac:dyDescent="0.25"/>
    <row r="552" customFormat="1" ht="14.25" customHeight="1" x14ac:dyDescent="0.25"/>
    <row r="553" customFormat="1" ht="14.25" customHeight="1" x14ac:dyDescent="0.25"/>
    <row r="554" customFormat="1" ht="14.25" customHeight="1" x14ac:dyDescent="0.25"/>
    <row r="555" customFormat="1" ht="14.25" customHeight="1" x14ac:dyDescent="0.25"/>
    <row r="556" customFormat="1" ht="14.25" customHeight="1" x14ac:dyDescent="0.25"/>
    <row r="557" customFormat="1" ht="14.25" customHeight="1" x14ac:dyDescent="0.25"/>
    <row r="558" customFormat="1" ht="14.25" customHeight="1" x14ac:dyDescent="0.25"/>
    <row r="559" customFormat="1" ht="14.25" customHeight="1" x14ac:dyDescent="0.25"/>
    <row r="560" customFormat="1" ht="14.25" customHeight="1" x14ac:dyDescent="0.25"/>
    <row r="561" customFormat="1" ht="14.25" customHeight="1" x14ac:dyDescent="0.25"/>
    <row r="562" customFormat="1" ht="14.25" customHeight="1" x14ac:dyDescent="0.25"/>
    <row r="563" customFormat="1" ht="14.25" customHeight="1" x14ac:dyDescent="0.25"/>
    <row r="564" customFormat="1" ht="14.25" customHeight="1" x14ac:dyDescent="0.25"/>
    <row r="565" customFormat="1" ht="14.25" customHeight="1" x14ac:dyDescent="0.25"/>
    <row r="566" customFormat="1" ht="14.25" customHeight="1" x14ac:dyDescent="0.25"/>
    <row r="567" customFormat="1" ht="14.25" customHeight="1" x14ac:dyDescent="0.25"/>
    <row r="568" customFormat="1" ht="14.25" customHeight="1" x14ac:dyDescent="0.25"/>
    <row r="569" customFormat="1" ht="14.25" customHeight="1" x14ac:dyDescent="0.25"/>
    <row r="570" customFormat="1" ht="14.25" customHeight="1" x14ac:dyDescent="0.25"/>
    <row r="571" customFormat="1" ht="14.25" customHeight="1" x14ac:dyDescent="0.25"/>
    <row r="572" customFormat="1" ht="14.25" customHeight="1" x14ac:dyDescent="0.25"/>
    <row r="573" customFormat="1" ht="14.25" customHeight="1" x14ac:dyDescent="0.25"/>
    <row r="574" customFormat="1" ht="14.25" customHeight="1" x14ac:dyDescent="0.25"/>
    <row r="575" customFormat="1" ht="14.25" customHeight="1" x14ac:dyDescent="0.25"/>
    <row r="576" customFormat="1" ht="14.25" customHeight="1" x14ac:dyDescent="0.25"/>
    <row r="577" customFormat="1" ht="14.25" customHeight="1" x14ac:dyDescent="0.25"/>
    <row r="578" customFormat="1" ht="14.25" customHeight="1" x14ac:dyDescent="0.25"/>
    <row r="579" customFormat="1" ht="14.25" customHeight="1" x14ac:dyDescent="0.25"/>
    <row r="580" customFormat="1" ht="14.25" customHeight="1" x14ac:dyDescent="0.25"/>
    <row r="581" customFormat="1" ht="14.25" customHeight="1" x14ac:dyDescent="0.25"/>
    <row r="582" customFormat="1" ht="14.25" customHeight="1" x14ac:dyDescent="0.25"/>
    <row r="583" customFormat="1" ht="14.25" customHeight="1" x14ac:dyDescent="0.25"/>
    <row r="584" customFormat="1" ht="14.25" customHeight="1" x14ac:dyDescent="0.25"/>
    <row r="585" customFormat="1" ht="14.25" customHeight="1" x14ac:dyDescent="0.25"/>
    <row r="586" customFormat="1" ht="14.25" customHeight="1" x14ac:dyDescent="0.25"/>
    <row r="587" customFormat="1" ht="14.25" customHeight="1" x14ac:dyDescent="0.25"/>
    <row r="588" customFormat="1" ht="14.25" customHeight="1" x14ac:dyDescent="0.25"/>
    <row r="589" customFormat="1" ht="14.25" customHeight="1" x14ac:dyDescent="0.25"/>
    <row r="590" customFormat="1" ht="14.25" customHeight="1" x14ac:dyDescent="0.25"/>
    <row r="591" customFormat="1" ht="14.25" customHeight="1" x14ac:dyDescent="0.25"/>
    <row r="592" customFormat="1" ht="14.25" customHeight="1" x14ac:dyDescent="0.25"/>
    <row r="593" customFormat="1" ht="14.25" customHeight="1" x14ac:dyDescent="0.25"/>
    <row r="594" customFormat="1" ht="14.25" customHeight="1" x14ac:dyDescent="0.25"/>
    <row r="595" customFormat="1" ht="14.25" customHeight="1" x14ac:dyDescent="0.25"/>
    <row r="596" customFormat="1" ht="14.25" customHeight="1" x14ac:dyDescent="0.25"/>
    <row r="597" customFormat="1" ht="14.25" customHeight="1" x14ac:dyDescent="0.25"/>
    <row r="598" customFormat="1" ht="14.25" customHeight="1" x14ac:dyDescent="0.25"/>
    <row r="599" customFormat="1" ht="14.25" customHeight="1" x14ac:dyDescent="0.25"/>
    <row r="600" customFormat="1" ht="14.25" customHeight="1" x14ac:dyDescent="0.25"/>
    <row r="601" customFormat="1" ht="14.25" customHeight="1" x14ac:dyDescent="0.25"/>
    <row r="602" customFormat="1" ht="14.25" customHeight="1" x14ac:dyDescent="0.25"/>
    <row r="603" customFormat="1" ht="14.25" customHeight="1" x14ac:dyDescent="0.25"/>
    <row r="604" customFormat="1" ht="14.25" customHeight="1" x14ac:dyDescent="0.25"/>
    <row r="605" customFormat="1" ht="14.25" customHeight="1" x14ac:dyDescent="0.25"/>
    <row r="606" customFormat="1" ht="14.25" customHeight="1" x14ac:dyDescent="0.25"/>
    <row r="607" customFormat="1" ht="14.25" customHeight="1" x14ac:dyDescent="0.25"/>
    <row r="608" customFormat="1" ht="14.25" customHeight="1" x14ac:dyDescent="0.25"/>
    <row r="609" customFormat="1" ht="14.25" customHeight="1" x14ac:dyDescent="0.25"/>
    <row r="610" customFormat="1" ht="14.25" customHeight="1" x14ac:dyDescent="0.25"/>
    <row r="611" customFormat="1" ht="14.25" customHeight="1" x14ac:dyDescent="0.25"/>
    <row r="612" customFormat="1" ht="14.25" customHeight="1" x14ac:dyDescent="0.25"/>
    <row r="613" customFormat="1" ht="14.25" customHeight="1" x14ac:dyDescent="0.25"/>
    <row r="614" customFormat="1" ht="14.25" customHeight="1" x14ac:dyDescent="0.25"/>
    <row r="615" customFormat="1" ht="14.25" customHeight="1" x14ac:dyDescent="0.25"/>
    <row r="616" customFormat="1" ht="14.25" customHeight="1" x14ac:dyDescent="0.25"/>
    <row r="617" customFormat="1" ht="14.25" customHeight="1" x14ac:dyDescent="0.25"/>
    <row r="618" customFormat="1" ht="14.25" customHeight="1" x14ac:dyDescent="0.25"/>
    <row r="619" customFormat="1" ht="14.25" customHeight="1" x14ac:dyDescent="0.25"/>
    <row r="620" customFormat="1" ht="14.25" customHeight="1" x14ac:dyDescent="0.25"/>
    <row r="621" customFormat="1" ht="14.25" customHeight="1" x14ac:dyDescent="0.25"/>
    <row r="622" customFormat="1" ht="14.25" customHeight="1" x14ac:dyDescent="0.25"/>
    <row r="623" customFormat="1" ht="14.25" customHeight="1" x14ac:dyDescent="0.25"/>
    <row r="624" customFormat="1" ht="14.25" customHeight="1" x14ac:dyDescent="0.25"/>
    <row r="625" customFormat="1" ht="14.25" customHeight="1" x14ac:dyDescent="0.25"/>
    <row r="626" customFormat="1" ht="14.25" customHeight="1" x14ac:dyDescent="0.25"/>
    <row r="627" customFormat="1" ht="14.25" customHeight="1" x14ac:dyDescent="0.25"/>
    <row r="628" customFormat="1" ht="14.25" customHeight="1" x14ac:dyDescent="0.25"/>
    <row r="629" customFormat="1" ht="14.25" customHeight="1" x14ac:dyDescent="0.25"/>
    <row r="630" customFormat="1" ht="14.25" customHeight="1" x14ac:dyDescent="0.25"/>
    <row r="631" customFormat="1" ht="14.25" customHeight="1" x14ac:dyDescent="0.25"/>
    <row r="632" customFormat="1" ht="14.25" customHeight="1" x14ac:dyDescent="0.25"/>
    <row r="633" customFormat="1" ht="14.25" customHeight="1" x14ac:dyDescent="0.25"/>
    <row r="634" customFormat="1" ht="14.25" customHeight="1" x14ac:dyDescent="0.25"/>
    <row r="635" customFormat="1" ht="14.25" customHeight="1" x14ac:dyDescent="0.25"/>
    <row r="636" customFormat="1" ht="14.25" customHeight="1" x14ac:dyDescent="0.25"/>
    <row r="637" customFormat="1" ht="14.25" customHeight="1" x14ac:dyDescent="0.25"/>
    <row r="638" customFormat="1" ht="14.25" customHeight="1" x14ac:dyDescent="0.25"/>
    <row r="639" customFormat="1" ht="14.25" customHeight="1" x14ac:dyDescent="0.25"/>
    <row r="640" customFormat="1" ht="14.25" customHeight="1" x14ac:dyDescent="0.25"/>
    <row r="641" customFormat="1" ht="14.25" customHeight="1" x14ac:dyDescent="0.25"/>
    <row r="642" customFormat="1" ht="14.25" customHeight="1" x14ac:dyDescent="0.25"/>
    <row r="643" customFormat="1" ht="14.25" customHeight="1" x14ac:dyDescent="0.25"/>
    <row r="644" customFormat="1" ht="14.25" customHeight="1" x14ac:dyDescent="0.25"/>
    <row r="645" customFormat="1" ht="14.25" customHeight="1" x14ac:dyDescent="0.25"/>
    <row r="646" customFormat="1" ht="14.25" customHeight="1" x14ac:dyDescent="0.25"/>
    <row r="647" customFormat="1" ht="14.25" customHeight="1" x14ac:dyDescent="0.25"/>
    <row r="648" customFormat="1" ht="14.25" customHeight="1" x14ac:dyDescent="0.25"/>
    <row r="649" customFormat="1" ht="14.25" customHeight="1" x14ac:dyDescent="0.25"/>
    <row r="650" customFormat="1" ht="14.25" customHeight="1" x14ac:dyDescent="0.25"/>
    <row r="651" customFormat="1" ht="14.25" customHeight="1" x14ac:dyDescent="0.25"/>
    <row r="652" customFormat="1" ht="14.25" customHeight="1" x14ac:dyDescent="0.25"/>
    <row r="653" customFormat="1" ht="14.25" customHeight="1" x14ac:dyDescent="0.25"/>
    <row r="654" customFormat="1" ht="14.25" customHeight="1" x14ac:dyDescent="0.25"/>
    <row r="655" customFormat="1" ht="14.25" customHeight="1" x14ac:dyDescent="0.25"/>
    <row r="656" customFormat="1" ht="14.25" customHeight="1" x14ac:dyDescent="0.25"/>
    <row r="657" customFormat="1" ht="14.25" customHeight="1" x14ac:dyDescent="0.25"/>
    <row r="658" customFormat="1" ht="14.25" customHeight="1" x14ac:dyDescent="0.25"/>
    <row r="659" customFormat="1" ht="14.25" customHeight="1" x14ac:dyDescent="0.25"/>
    <row r="660" customFormat="1" ht="14.25" customHeight="1" x14ac:dyDescent="0.25"/>
    <row r="661" customFormat="1" ht="14.25" customHeight="1" x14ac:dyDescent="0.25"/>
    <row r="662" customFormat="1" ht="14.25" customHeight="1" x14ac:dyDescent="0.25"/>
    <row r="663" customFormat="1" ht="14.25" customHeight="1" x14ac:dyDescent="0.25"/>
    <row r="664" customFormat="1" ht="14.25" customHeight="1" x14ac:dyDescent="0.25"/>
    <row r="665" customFormat="1" ht="14.25" customHeight="1" x14ac:dyDescent="0.25"/>
    <row r="666" customFormat="1" ht="14.25" customHeight="1" x14ac:dyDescent="0.25"/>
    <row r="667" customFormat="1" ht="14.25" customHeight="1" x14ac:dyDescent="0.25"/>
    <row r="668" customFormat="1" ht="14.25" customHeight="1" x14ac:dyDescent="0.25"/>
    <row r="669" customFormat="1" ht="14.25" customHeight="1" x14ac:dyDescent="0.25"/>
    <row r="670" customFormat="1" ht="14.25" customHeight="1" x14ac:dyDescent="0.25"/>
    <row r="671" customFormat="1" ht="14.25" customHeight="1" x14ac:dyDescent="0.25"/>
    <row r="672" customFormat="1" ht="14.25" customHeight="1" x14ac:dyDescent="0.25"/>
    <row r="673" customFormat="1" ht="14.25" customHeight="1" x14ac:dyDescent="0.25"/>
    <row r="674" customFormat="1" ht="14.25" customHeight="1" x14ac:dyDescent="0.25"/>
    <row r="675" customFormat="1" ht="14.25" customHeight="1" x14ac:dyDescent="0.25"/>
    <row r="676" customFormat="1" ht="14.25" customHeight="1" x14ac:dyDescent="0.25"/>
    <row r="677" customFormat="1" ht="14.25" customHeight="1" x14ac:dyDescent="0.25"/>
    <row r="678" customFormat="1" ht="14.25" customHeight="1" x14ac:dyDescent="0.25"/>
    <row r="679" customFormat="1" ht="14.25" customHeight="1" x14ac:dyDescent="0.25"/>
    <row r="680" customFormat="1" ht="14.25" customHeight="1" x14ac:dyDescent="0.25"/>
    <row r="681" customFormat="1" ht="14.25" customHeight="1" x14ac:dyDescent="0.25"/>
    <row r="682" customFormat="1" ht="14.25" customHeight="1" x14ac:dyDescent="0.25"/>
    <row r="683" customFormat="1" ht="14.25" customHeight="1" x14ac:dyDescent="0.25"/>
    <row r="684" customFormat="1" ht="14.25" customHeight="1" x14ac:dyDescent="0.25"/>
    <row r="685" customFormat="1" ht="14.25" customHeight="1" x14ac:dyDescent="0.25"/>
    <row r="686" customFormat="1" ht="14.25" customHeight="1" x14ac:dyDescent="0.25"/>
    <row r="687" customFormat="1" ht="14.25" customHeight="1" x14ac:dyDescent="0.25"/>
    <row r="688" customFormat="1" ht="14.25" customHeight="1" x14ac:dyDescent="0.25"/>
    <row r="689" customFormat="1" ht="14.25" customHeight="1" x14ac:dyDescent="0.25"/>
    <row r="690" customFormat="1" ht="14.25" customHeight="1" x14ac:dyDescent="0.25"/>
    <row r="691" customFormat="1" ht="14.25" customHeight="1" x14ac:dyDescent="0.25"/>
    <row r="692" customFormat="1" ht="14.25" customHeight="1" x14ac:dyDescent="0.25"/>
    <row r="693" customFormat="1" ht="14.25" customHeight="1" x14ac:dyDescent="0.25"/>
    <row r="694" customFormat="1" ht="14.25" customHeight="1" x14ac:dyDescent="0.25"/>
    <row r="695" customFormat="1" ht="14.25" customHeight="1" x14ac:dyDescent="0.25"/>
    <row r="696" customFormat="1" ht="14.25" customHeight="1" x14ac:dyDescent="0.25"/>
    <row r="697" customFormat="1" ht="14.25" customHeight="1" x14ac:dyDescent="0.25"/>
    <row r="698" customFormat="1" ht="14.25" customHeight="1" x14ac:dyDescent="0.25"/>
    <row r="699" customFormat="1" ht="14.25" customHeight="1" x14ac:dyDescent="0.25"/>
    <row r="700" customFormat="1" ht="14.25" customHeight="1" x14ac:dyDescent="0.25"/>
    <row r="701" customFormat="1" ht="14.25" customHeight="1" x14ac:dyDescent="0.25"/>
    <row r="702" customFormat="1" ht="14.25" customHeight="1" x14ac:dyDescent="0.25"/>
    <row r="703" customFormat="1" ht="14.25" customHeight="1" x14ac:dyDescent="0.25"/>
    <row r="704" customFormat="1" ht="14.25" customHeight="1" x14ac:dyDescent="0.25"/>
    <row r="705" customFormat="1" ht="14.25" customHeight="1" x14ac:dyDescent="0.25"/>
    <row r="706" customFormat="1" ht="14.25" customHeight="1" x14ac:dyDescent="0.25"/>
    <row r="707" customFormat="1" ht="14.25" customHeight="1" x14ac:dyDescent="0.25"/>
    <row r="708" customFormat="1" ht="14.25" customHeight="1" x14ac:dyDescent="0.25"/>
    <row r="709" customFormat="1" ht="14.25" customHeight="1" x14ac:dyDescent="0.25"/>
    <row r="710" customFormat="1" ht="14.25" customHeight="1" x14ac:dyDescent="0.25"/>
    <row r="711" customFormat="1" ht="14.25" customHeight="1" x14ac:dyDescent="0.25"/>
    <row r="712" customFormat="1" ht="14.25" customHeight="1" x14ac:dyDescent="0.25"/>
    <row r="713" customFormat="1" ht="14.25" customHeight="1" x14ac:dyDescent="0.25"/>
    <row r="714" customFormat="1" ht="14.25" customHeight="1" x14ac:dyDescent="0.25"/>
    <row r="715" customFormat="1" ht="14.25" customHeight="1" x14ac:dyDescent="0.25"/>
    <row r="716" customFormat="1" ht="14.25" customHeight="1" x14ac:dyDescent="0.25"/>
    <row r="717" customFormat="1" ht="14.25" customHeight="1" x14ac:dyDescent="0.25"/>
    <row r="718" customFormat="1" ht="14.25" customHeight="1" x14ac:dyDescent="0.25"/>
    <row r="719" customFormat="1" ht="14.25" customHeight="1" x14ac:dyDescent="0.25"/>
    <row r="720" customFormat="1" ht="14.25" customHeight="1" x14ac:dyDescent="0.25"/>
    <row r="721" customFormat="1" ht="14.25" customHeight="1" x14ac:dyDescent="0.25"/>
    <row r="722" customFormat="1" ht="14.25" customHeight="1" x14ac:dyDescent="0.25"/>
    <row r="723" customFormat="1" ht="14.25" customHeight="1" x14ac:dyDescent="0.25"/>
    <row r="724" customFormat="1" ht="14.25" customHeight="1" x14ac:dyDescent="0.25"/>
    <row r="725" customFormat="1" ht="14.25" customHeight="1" x14ac:dyDescent="0.25"/>
    <row r="726" customFormat="1" ht="14.25" customHeight="1" x14ac:dyDescent="0.25"/>
    <row r="727" customFormat="1" ht="14.25" customHeight="1" x14ac:dyDescent="0.25"/>
    <row r="728" customFormat="1" ht="14.25" customHeight="1" x14ac:dyDescent="0.25"/>
    <row r="729" customFormat="1" ht="14.25" customHeight="1" x14ac:dyDescent="0.25"/>
    <row r="730" customFormat="1" ht="14.25" customHeight="1" x14ac:dyDescent="0.25"/>
    <row r="731" customFormat="1" ht="14.25" customHeight="1" x14ac:dyDescent="0.25"/>
    <row r="732" customFormat="1" ht="14.25" customHeight="1" x14ac:dyDescent="0.25"/>
    <row r="733" customFormat="1" ht="14.25" customHeight="1" x14ac:dyDescent="0.25"/>
    <row r="734" customFormat="1" ht="14.25" customHeight="1" x14ac:dyDescent="0.25"/>
    <row r="735" customFormat="1" ht="14.25" customHeight="1" x14ac:dyDescent="0.25"/>
    <row r="736" customFormat="1" ht="14.25" customHeight="1" x14ac:dyDescent="0.25"/>
    <row r="737" customFormat="1" ht="14.25" customHeight="1" x14ac:dyDescent="0.25"/>
    <row r="738" customFormat="1" ht="14.25" customHeight="1" x14ac:dyDescent="0.25"/>
    <row r="739" customFormat="1" ht="14.25" customHeight="1" x14ac:dyDescent="0.25"/>
    <row r="740" customFormat="1" ht="14.25" customHeight="1" x14ac:dyDescent="0.25"/>
    <row r="741" customFormat="1" ht="14.25" customHeight="1" x14ac:dyDescent="0.25"/>
    <row r="742" customFormat="1" ht="14.25" customHeight="1" x14ac:dyDescent="0.25"/>
    <row r="743" customFormat="1" ht="14.25" customHeight="1" x14ac:dyDescent="0.25"/>
    <row r="744" customFormat="1" ht="14.25" customHeight="1" x14ac:dyDescent="0.25"/>
    <row r="745" customFormat="1" ht="14.25" customHeight="1" x14ac:dyDescent="0.25"/>
    <row r="746" customFormat="1" ht="14.25" customHeight="1" x14ac:dyDescent="0.25"/>
    <row r="747" customFormat="1" ht="14.25" customHeight="1" x14ac:dyDescent="0.25"/>
    <row r="748" customFormat="1" ht="14.25" customHeight="1" x14ac:dyDescent="0.25"/>
    <row r="749" customFormat="1" ht="14.25" customHeight="1" x14ac:dyDescent="0.25"/>
    <row r="750" customFormat="1" ht="14.25" customHeight="1" x14ac:dyDescent="0.25"/>
    <row r="751" customFormat="1" ht="14.25" customHeight="1" x14ac:dyDescent="0.25"/>
    <row r="752" customFormat="1" ht="14.25" customHeight="1" x14ac:dyDescent="0.25"/>
    <row r="753" customFormat="1" ht="14.25" customHeight="1" x14ac:dyDescent="0.25"/>
    <row r="754" customFormat="1" ht="14.25" customHeight="1" x14ac:dyDescent="0.25"/>
    <row r="755" customFormat="1" ht="14.25" customHeight="1" x14ac:dyDescent="0.25"/>
    <row r="756" customFormat="1" ht="14.25" customHeight="1" x14ac:dyDescent="0.25"/>
    <row r="757" customFormat="1" ht="14.25" customHeight="1" x14ac:dyDescent="0.25"/>
    <row r="758" customFormat="1" ht="14.25" customHeight="1" x14ac:dyDescent="0.25"/>
    <row r="759" customFormat="1" ht="14.25" customHeight="1" x14ac:dyDescent="0.25"/>
    <row r="760" customFormat="1" ht="14.25" customHeight="1" x14ac:dyDescent="0.25"/>
    <row r="761" customFormat="1" ht="14.25" customHeight="1" x14ac:dyDescent="0.25"/>
    <row r="762" customFormat="1" ht="14.25" customHeight="1" x14ac:dyDescent="0.25"/>
    <row r="763" customFormat="1" ht="14.25" customHeight="1" x14ac:dyDescent="0.25"/>
    <row r="764" customFormat="1" ht="14.25" customHeight="1" x14ac:dyDescent="0.25"/>
    <row r="765" customFormat="1" ht="14.25" customHeight="1" x14ac:dyDescent="0.25"/>
    <row r="766" customFormat="1" ht="14.25" customHeight="1" x14ac:dyDescent="0.25"/>
    <row r="767" customFormat="1" ht="14.25" customHeight="1" x14ac:dyDescent="0.25"/>
    <row r="768" customFormat="1" ht="14.25" customHeight="1" x14ac:dyDescent="0.25"/>
    <row r="769" customFormat="1" ht="14.25" customHeight="1" x14ac:dyDescent="0.25"/>
    <row r="770" customFormat="1" ht="14.25" customHeight="1" x14ac:dyDescent="0.25"/>
    <row r="771" customFormat="1" ht="14.25" customHeight="1" x14ac:dyDescent="0.25"/>
    <row r="772" customFormat="1" ht="14.25" customHeight="1" x14ac:dyDescent="0.25"/>
    <row r="773" customFormat="1" ht="14.25" customHeight="1" x14ac:dyDescent="0.25"/>
    <row r="774" customFormat="1" ht="14.25" customHeight="1" x14ac:dyDescent="0.25"/>
    <row r="775" customFormat="1" ht="14.25" customHeight="1" x14ac:dyDescent="0.25"/>
    <row r="776" customFormat="1" ht="14.25" customHeight="1" x14ac:dyDescent="0.25"/>
    <row r="777" customFormat="1" ht="14.25" customHeight="1" x14ac:dyDescent="0.25"/>
    <row r="778" customFormat="1" ht="14.25" customHeight="1" x14ac:dyDescent="0.25"/>
    <row r="779" customFormat="1" ht="14.25" customHeight="1" x14ac:dyDescent="0.25"/>
    <row r="780" customFormat="1" ht="14.25" customHeight="1" x14ac:dyDescent="0.25"/>
    <row r="781" customFormat="1" ht="14.25" customHeight="1" x14ac:dyDescent="0.25"/>
    <row r="782" customFormat="1" ht="14.25" customHeight="1" x14ac:dyDescent="0.25"/>
    <row r="783" customFormat="1" ht="14.25" customHeight="1" x14ac:dyDescent="0.25"/>
    <row r="784" customFormat="1" ht="14.25" customHeight="1" x14ac:dyDescent="0.25"/>
    <row r="785" customFormat="1" ht="14.25" customHeight="1" x14ac:dyDescent="0.25"/>
    <row r="786" customFormat="1" ht="14.25" customHeight="1" x14ac:dyDescent="0.25"/>
    <row r="787" customFormat="1" ht="14.25" customHeight="1" x14ac:dyDescent="0.25"/>
    <row r="788" customFormat="1" ht="14.25" customHeight="1" x14ac:dyDescent="0.25"/>
    <row r="789" customFormat="1" ht="14.25" customHeight="1" x14ac:dyDescent="0.25"/>
    <row r="790" customFormat="1" ht="14.25" customHeight="1" x14ac:dyDescent="0.25"/>
    <row r="791" customFormat="1" ht="14.25" customHeight="1" x14ac:dyDescent="0.25"/>
    <row r="792" customFormat="1" ht="14.25" customHeight="1" x14ac:dyDescent="0.25"/>
    <row r="793" customFormat="1" ht="14.25" customHeight="1" x14ac:dyDescent="0.25"/>
    <row r="794" customFormat="1" ht="14.25" customHeight="1" x14ac:dyDescent="0.25"/>
    <row r="795" customFormat="1" ht="14.25" customHeight="1" x14ac:dyDescent="0.25"/>
    <row r="796" customFormat="1" ht="14.25" customHeight="1" x14ac:dyDescent="0.25"/>
    <row r="797" customFormat="1" ht="14.25" customHeight="1" x14ac:dyDescent="0.25"/>
    <row r="798" customFormat="1" ht="14.25" customHeight="1" x14ac:dyDescent="0.25"/>
    <row r="799" customFormat="1" ht="14.25" customHeight="1" x14ac:dyDescent="0.25"/>
    <row r="800" customFormat="1" ht="14.25" customHeight="1" x14ac:dyDescent="0.25"/>
    <row r="801" customFormat="1" ht="14.25" customHeight="1" x14ac:dyDescent="0.25"/>
    <row r="802" customFormat="1" ht="14.25" customHeight="1" x14ac:dyDescent="0.25"/>
    <row r="803" customFormat="1" ht="14.25" customHeight="1" x14ac:dyDescent="0.25"/>
    <row r="804" customFormat="1" ht="14.25" customHeight="1" x14ac:dyDescent="0.25"/>
    <row r="805" customFormat="1" ht="14.25" customHeight="1" x14ac:dyDescent="0.25"/>
    <row r="806" customFormat="1" ht="14.25" customHeight="1" x14ac:dyDescent="0.25"/>
    <row r="807" customFormat="1" ht="14.25" customHeight="1" x14ac:dyDescent="0.25"/>
    <row r="808" customFormat="1" ht="14.25" customHeight="1" x14ac:dyDescent="0.25"/>
    <row r="809" customFormat="1" ht="14.25" customHeight="1" x14ac:dyDescent="0.25"/>
    <row r="810" customFormat="1" ht="14.25" customHeight="1" x14ac:dyDescent="0.25"/>
    <row r="811" customFormat="1" ht="14.25" customHeight="1" x14ac:dyDescent="0.25"/>
    <row r="812" customFormat="1" ht="14.25" customHeight="1" x14ac:dyDescent="0.25"/>
    <row r="813" customFormat="1" ht="14.25" customHeight="1" x14ac:dyDescent="0.25"/>
    <row r="814" customFormat="1" ht="14.25" customHeight="1" x14ac:dyDescent="0.25"/>
    <row r="815" customFormat="1" ht="14.25" customHeight="1" x14ac:dyDescent="0.25"/>
    <row r="816" customFormat="1" ht="14.25" customHeight="1" x14ac:dyDescent="0.25"/>
    <row r="817" customFormat="1" ht="14.25" customHeight="1" x14ac:dyDescent="0.25"/>
    <row r="818" customFormat="1" ht="14.25" customHeight="1" x14ac:dyDescent="0.25"/>
    <row r="819" customFormat="1" ht="14.25" customHeight="1" x14ac:dyDescent="0.25"/>
    <row r="820" customFormat="1" ht="14.25" customHeight="1" x14ac:dyDescent="0.25"/>
    <row r="821" customFormat="1" ht="14.25" customHeight="1" x14ac:dyDescent="0.25"/>
    <row r="822" customFormat="1" ht="14.25" customHeight="1" x14ac:dyDescent="0.25"/>
    <row r="823" customFormat="1" ht="14.25" customHeight="1" x14ac:dyDescent="0.25"/>
    <row r="824" customFormat="1" ht="14.25" customHeight="1" x14ac:dyDescent="0.25"/>
    <row r="825" customFormat="1" ht="14.25" customHeight="1" x14ac:dyDescent="0.25"/>
    <row r="826" customFormat="1" ht="14.25" customHeight="1" x14ac:dyDescent="0.25"/>
    <row r="827" customFormat="1" ht="14.25" customHeight="1" x14ac:dyDescent="0.25"/>
    <row r="828" customFormat="1" ht="14.25" customHeight="1" x14ac:dyDescent="0.25"/>
    <row r="829" customFormat="1" ht="14.25" customHeight="1" x14ac:dyDescent="0.25"/>
    <row r="830" customFormat="1" ht="14.25" customHeight="1" x14ac:dyDescent="0.25"/>
    <row r="831" customFormat="1" ht="14.25" customHeight="1" x14ac:dyDescent="0.25"/>
    <row r="832" customFormat="1" ht="14.25" customHeight="1" x14ac:dyDescent="0.25"/>
    <row r="833" customFormat="1" ht="14.25" customHeight="1" x14ac:dyDescent="0.25"/>
    <row r="834" customFormat="1" ht="14.25" customHeight="1" x14ac:dyDescent="0.25"/>
    <row r="835" customFormat="1" ht="14.25" customHeight="1" x14ac:dyDescent="0.25"/>
    <row r="836" customFormat="1" ht="14.25" customHeight="1" x14ac:dyDescent="0.25"/>
    <row r="837" customFormat="1" ht="14.25" customHeight="1" x14ac:dyDescent="0.25"/>
    <row r="838" customFormat="1" ht="14.25" customHeight="1" x14ac:dyDescent="0.25"/>
    <row r="839" customFormat="1" ht="14.25" customHeight="1" x14ac:dyDescent="0.25"/>
    <row r="840" customFormat="1" ht="14.25" customHeight="1" x14ac:dyDescent="0.25"/>
    <row r="841" customFormat="1" ht="14.25" customHeight="1" x14ac:dyDescent="0.25"/>
    <row r="842" customFormat="1" ht="14.25" customHeight="1" x14ac:dyDescent="0.25"/>
    <row r="843" customFormat="1" ht="14.25" customHeight="1" x14ac:dyDescent="0.25"/>
    <row r="844" customFormat="1" ht="14.25" customHeight="1" x14ac:dyDescent="0.25"/>
    <row r="845" customFormat="1" ht="14.25" customHeight="1" x14ac:dyDescent="0.25"/>
    <row r="846" customFormat="1" ht="14.25" customHeight="1" x14ac:dyDescent="0.25"/>
    <row r="847" customFormat="1" ht="14.25" customHeight="1" x14ac:dyDescent="0.25"/>
    <row r="848" customFormat="1" ht="14.25" customHeight="1" x14ac:dyDescent="0.25"/>
    <row r="849" customFormat="1" ht="14.25" customHeight="1" x14ac:dyDescent="0.25"/>
    <row r="850" customFormat="1" ht="14.25" customHeight="1" x14ac:dyDescent="0.25"/>
    <row r="851" customFormat="1" ht="14.25" customHeight="1" x14ac:dyDescent="0.25"/>
    <row r="852" customFormat="1" ht="14.25" customHeight="1" x14ac:dyDescent="0.25"/>
    <row r="853" customFormat="1" ht="14.25" customHeight="1" x14ac:dyDescent="0.25"/>
    <row r="854" customFormat="1" ht="14.25" customHeight="1" x14ac:dyDescent="0.25"/>
    <row r="855" customFormat="1" ht="14.25" customHeight="1" x14ac:dyDescent="0.25"/>
    <row r="856" customFormat="1" ht="14.25" customHeight="1" x14ac:dyDescent="0.25"/>
    <row r="857" customFormat="1" ht="14.25" customHeight="1" x14ac:dyDescent="0.25"/>
    <row r="858" customFormat="1" ht="14.25" customHeight="1" x14ac:dyDescent="0.25"/>
    <row r="859" customFormat="1" ht="14.25" customHeight="1" x14ac:dyDescent="0.25"/>
    <row r="860" customFormat="1" ht="14.25" customHeight="1" x14ac:dyDescent="0.25"/>
    <row r="861" customFormat="1" ht="14.25" customHeight="1" x14ac:dyDescent="0.25"/>
    <row r="862" customFormat="1" ht="14.25" customHeight="1" x14ac:dyDescent="0.25"/>
    <row r="863" customFormat="1" ht="14.25" customHeight="1" x14ac:dyDescent="0.25"/>
    <row r="864" customFormat="1" ht="14.25" customHeight="1" x14ac:dyDescent="0.25"/>
    <row r="865" customFormat="1" ht="14.25" customHeight="1" x14ac:dyDescent="0.25"/>
    <row r="866" customFormat="1" ht="14.25" customHeight="1" x14ac:dyDescent="0.25"/>
    <row r="867" customFormat="1" ht="14.25" customHeight="1" x14ac:dyDescent="0.25"/>
    <row r="868" customFormat="1" ht="14.25" customHeight="1" x14ac:dyDescent="0.25"/>
    <row r="869" customFormat="1" ht="14.25" customHeight="1" x14ac:dyDescent="0.25"/>
    <row r="870" customFormat="1" ht="14.25" customHeight="1" x14ac:dyDescent="0.25"/>
    <row r="871" customFormat="1" ht="14.25" customHeight="1" x14ac:dyDescent="0.25"/>
    <row r="872" customFormat="1" ht="14.25" customHeight="1" x14ac:dyDescent="0.25"/>
    <row r="873" customFormat="1" ht="14.25" customHeight="1" x14ac:dyDescent="0.25"/>
    <row r="874" customFormat="1" ht="14.25" customHeight="1" x14ac:dyDescent="0.25"/>
    <row r="875" customFormat="1" ht="14.25" customHeight="1" x14ac:dyDescent="0.25"/>
    <row r="876" customFormat="1" ht="14.25" customHeight="1" x14ac:dyDescent="0.25"/>
    <row r="877" customFormat="1" ht="14.25" customHeight="1" x14ac:dyDescent="0.25"/>
    <row r="878" customFormat="1" ht="14.25" customHeight="1" x14ac:dyDescent="0.25"/>
    <row r="879" customFormat="1" ht="14.25" customHeight="1" x14ac:dyDescent="0.25"/>
    <row r="880" customFormat="1" ht="14.25" customHeight="1" x14ac:dyDescent="0.25"/>
    <row r="881" customFormat="1" ht="14.25" customHeight="1" x14ac:dyDescent="0.25"/>
    <row r="882" customFormat="1" ht="14.25" customHeight="1" x14ac:dyDescent="0.25"/>
    <row r="883" customFormat="1" ht="14.25" customHeight="1" x14ac:dyDescent="0.25"/>
    <row r="884" customFormat="1" ht="14.25" customHeight="1" x14ac:dyDescent="0.25"/>
    <row r="885" customFormat="1" ht="14.25" customHeight="1" x14ac:dyDescent="0.25"/>
    <row r="886" customFormat="1" ht="14.25" customHeight="1" x14ac:dyDescent="0.25"/>
    <row r="887" customFormat="1" ht="14.25" customHeight="1" x14ac:dyDescent="0.25"/>
    <row r="888" customFormat="1" ht="14.25" customHeight="1" x14ac:dyDescent="0.25"/>
    <row r="889" customFormat="1" ht="14.25" customHeight="1" x14ac:dyDescent="0.25"/>
    <row r="890" customFormat="1" ht="14.25" customHeight="1" x14ac:dyDescent="0.25"/>
    <row r="891" customFormat="1" ht="14.25" customHeight="1" x14ac:dyDescent="0.25"/>
    <row r="892" customFormat="1" ht="14.25" customHeight="1" x14ac:dyDescent="0.25"/>
    <row r="893" customFormat="1" ht="14.25" customHeight="1" x14ac:dyDescent="0.25"/>
    <row r="894" customFormat="1" ht="14.25" customHeight="1" x14ac:dyDescent="0.25"/>
    <row r="895" customFormat="1" ht="14.25" customHeight="1" x14ac:dyDescent="0.25"/>
    <row r="896" customFormat="1" ht="14.25" customHeight="1" x14ac:dyDescent="0.25"/>
    <row r="897" customFormat="1" ht="14.25" customHeight="1" x14ac:dyDescent="0.25"/>
    <row r="898" customFormat="1" ht="14.25" customHeight="1" x14ac:dyDescent="0.25"/>
    <row r="899" customFormat="1" ht="14.25" customHeight="1" x14ac:dyDescent="0.25"/>
    <row r="900" customFormat="1" ht="14.25" customHeight="1" x14ac:dyDescent="0.25"/>
    <row r="901" customFormat="1" ht="14.25" customHeight="1" x14ac:dyDescent="0.25"/>
    <row r="902" customFormat="1" ht="14.25" customHeight="1" x14ac:dyDescent="0.25"/>
    <row r="903" customFormat="1" ht="14.25" customHeight="1" x14ac:dyDescent="0.25"/>
    <row r="904" customFormat="1" ht="14.25" customHeight="1" x14ac:dyDescent="0.25"/>
    <row r="905" customFormat="1" ht="14.25" customHeight="1" x14ac:dyDescent="0.25"/>
    <row r="906" customFormat="1" ht="14.25" customHeight="1" x14ac:dyDescent="0.25"/>
    <row r="907" customFormat="1" ht="14.25" customHeight="1" x14ac:dyDescent="0.25"/>
    <row r="908" customFormat="1" ht="14.25" customHeight="1" x14ac:dyDescent="0.25"/>
    <row r="909" customFormat="1" ht="14.25" customHeight="1" x14ac:dyDescent="0.25"/>
    <row r="910" customFormat="1" ht="14.25" customHeight="1" x14ac:dyDescent="0.25"/>
    <row r="911" customFormat="1" ht="14.25" customHeight="1" x14ac:dyDescent="0.25"/>
    <row r="912" customFormat="1" ht="14.25" customHeight="1" x14ac:dyDescent="0.25"/>
    <row r="913" customFormat="1" ht="14.25" customHeight="1" x14ac:dyDescent="0.25"/>
    <row r="914" customFormat="1" ht="14.25" customHeight="1" x14ac:dyDescent="0.25"/>
    <row r="915" customFormat="1" ht="14.25" customHeight="1" x14ac:dyDescent="0.25"/>
    <row r="916" customFormat="1" ht="14.25" customHeight="1" x14ac:dyDescent="0.25"/>
    <row r="917" customFormat="1" ht="14.25" customHeight="1" x14ac:dyDescent="0.25"/>
    <row r="918" customFormat="1" ht="14.25" customHeight="1" x14ac:dyDescent="0.25"/>
    <row r="919" customFormat="1" ht="14.25" customHeight="1" x14ac:dyDescent="0.25"/>
    <row r="920" customFormat="1" ht="14.25" customHeight="1" x14ac:dyDescent="0.25"/>
    <row r="921" customFormat="1" ht="14.25" customHeight="1" x14ac:dyDescent="0.25"/>
    <row r="922" customFormat="1" ht="14.25" customHeight="1" x14ac:dyDescent="0.25"/>
    <row r="923" customFormat="1" ht="14.25" customHeight="1" x14ac:dyDescent="0.25"/>
    <row r="924" customFormat="1" ht="14.25" customHeight="1" x14ac:dyDescent="0.25"/>
    <row r="925" customFormat="1" ht="14.25" customHeight="1" x14ac:dyDescent="0.25"/>
    <row r="926" customFormat="1" ht="14.25" customHeight="1" x14ac:dyDescent="0.25"/>
    <row r="927" customFormat="1" ht="14.25" customHeight="1" x14ac:dyDescent="0.25"/>
    <row r="928" customFormat="1" ht="14.25" customHeight="1" x14ac:dyDescent="0.25"/>
    <row r="929" customFormat="1" ht="14.25" customHeight="1" x14ac:dyDescent="0.25"/>
    <row r="930" customFormat="1" ht="14.25" customHeight="1" x14ac:dyDescent="0.25"/>
    <row r="931" customFormat="1" ht="14.25" customHeight="1" x14ac:dyDescent="0.25"/>
    <row r="932" customFormat="1" ht="14.25" customHeight="1" x14ac:dyDescent="0.25"/>
    <row r="933" customFormat="1" ht="14.25" customHeight="1" x14ac:dyDescent="0.25"/>
    <row r="934" customFormat="1" ht="14.25" customHeight="1" x14ac:dyDescent="0.25"/>
    <row r="935" customFormat="1" ht="14.25" customHeight="1" x14ac:dyDescent="0.25"/>
    <row r="936" customFormat="1" ht="14.25" customHeight="1" x14ac:dyDescent="0.25"/>
    <row r="937" customFormat="1" ht="14.25" customHeight="1" x14ac:dyDescent="0.25"/>
    <row r="938" customFormat="1" ht="14.25" customHeight="1" x14ac:dyDescent="0.25"/>
    <row r="939" customFormat="1" ht="14.25" customHeight="1" x14ac:dyDescent="0.25"/>
    <row r="940" customFormat="1" ht="14.25" customHeight="1" x14ac:dyDescent="0.25"/>
    <row r="941" customFormat="1" ht="14.25" customHeight="1" x14ac:dyDescent="0.25"/>
    <row r="942" customFormat="1" ht="14.25" customHeight="1" x14ac:dyDescent="0.25"/>
    <row r="943" customFormat="1" ht="14.25" customHeight="1" x14ac:dyDescent="0.25"/>
    <row r="944" customFormat="1" ht="14.25" customHeight="1" x14ac:dyDescent="0.25"/>
    <row r="945" customFormat="1" ht="14.25" customHeight="1" x14ac:dyDescent="0.25"/>
    <row r="946" customFormat="1" ht="14.25" customHeight="1" x14ac:dyDescent="0.25"/>
    <row r="947" customFormat="1" ht="14.25" customHeight="1" x14ac:dyDescent="0.25"/>
    <row r="948" customFormat="1" ht="14.25" customHeight="1" x14ac:dyDescent="0.25"/>
    <row r="949" customFormat="1" ht="14.25" customHeight="1" x14ac:dyDescent="0.25"/>
    <row r="950" customFormat="1" ht="14.25" customHeight="1" x14ac:dyDescent="0.25"/>
    <row r="951" customFormat="1" ht="14.25" customHeight="1" x14ac:dyDescent="0.25"/>
    <row r="952" customFormat="1" ht="14.25" customHeight="1" x14ac:dyDescent="0.25"/>
    <row r="953" customFormat="1" ht="14.25" customHeight="1" x14ac:dyDescent="0.25"/>
    <row r="954" customFormat="1" ht="14.25" customHeight="1" x14ac:dyDescent="0.25"/>
    <row r="955" customFormat="1" ht="14.25" customHeight="1" x14ac:dyDescent="0.25"/>
    <row r="956" customFormat="1" ht="14.25" customHeight="1" x14ac:dyDescent="0.25"/>
    <row r="957" customFormat="1" ht="14.25" customHeight="1" x14ac:dyDescent="0.25"/>
    <row r="958" customFormat="1" ht="14.25" customHeight="1" x14ac:dyDescent="0.25"/>
    <row r="959" customFormat="1" ht="14.25" customHeight="1" x14ac:dyDescent="0.25"/>
    <row r="960" customFormat="1" ht="14.25" customHeight="1" x14ac:dyDescent="0.25"/>
    <row r="961" customFormat="1" ht="14.25" customHeight="1" x14ac:dyDescent="0.25"/>
    <row r="962" customFormat="1" ht="14.25" customHeight="1" x14ac:dyDescent="0.25"/>
    <row r="963" customFormat="1" ht="14.25" customHeight="1" x14ac:dyDescent="0.25"/>
    <row r="964" customFormat="1" ht="14.25" customHeight="1" x14ac:dyDescent="0.25"/>
    <row r="965" customFormat="1" ht="14.25" customHeight="1" x14ac:dyDescent="0.25"/>
    <row r="966" customFormat="1" ht="14.25" customHeight="1" x14ac:dyDescent="0.25"/>
    <row r="967" customFormat="1" ht="14.25" customHeight="1" x14ac:dyDescent="0.25"/>
    <row r="968" customFormat="1" ht="14.25" customHeight="1" x14ac:dyDescent="0.25"/>
    <row r="969" customFormat="1" ht="14.25" customHeight="1" x14ac:dyDescent="0.25"/>
    <row r="970" customFormat="1" ht="14.25" customHeight="1" x14ac:dyDescent="0.25"/>
    <row r="971" customFormat="1" ht="14.25" customHeight="1" x14ac:dyDescent="0.25"/>
    <row r="972" customFormat="1" ht="14.25" customHeight="1" x14ac:dyDescent="0.25"/>
    <row r="973" customFormat="1" ht="14.25" customHeight="1" x14ac:dyDescent="0.25"/>
    <row r="974" customFormat="1" ht="14.25" customHeight="1" x14ac:dyDescent="0.25"/>
    <row r="975" customFormat="1" ht="14.25" customHeight="1" x14ac:dyDescent="0.25"/>
    <row r="976" customFormat="1" ht="14.25" customHeight="1" x14ac:dyDescent="0.25"/>
    <row r="977" customFormat="1" ht="14.25" customHeight="1" x14ac:dyDescent="0.25"/>
    <row r="978" customFormat="1" ht="14.25" customHeight="1" x14ac:dyDescent="0.25"/>
    <row r="979" customFormat="1" ht="14.25" customHeight="1" x14ac:dyDescent="0.25"/>
    <row r="980" customFormat="1" ht="14.25" customHeight="1" x14ac:dyDescent="0.25"/>
    <row r="981" customFormat="1" ht="14.25" customHeight="1" x14ac:dyDescent="0.25"/>
    <row r="982" customFormat="1" ht="14.25" customHeight="1" x14ac:dyDescent="0.25"/>
    <row r="983" customFormat="1" ht="14.25" customHeight="1" x14ac:dyDescent="0.25"/>
    <row r="984" customFormat="1" ht="14.25" customHeight="1" x14ac:dyDescent="0.25"/>
    <row r="985" customFormat="1" ht="14.25" customHeight="1" x14ac:dyDescent="0.25"/>
    <row r="986" customFormat="1" ht="14.25" customHeight="1" x14ac:dyDescent="0.25"/>
    <row r="987" customFormat="1" ht="14.25" customHeight="1" x14ac:dyDescent="0.25"/>
    <row r="988" customFormat="1" ht="14.25" customHeight="1" x14ac:dyDescent="0.25"/>
    <row r="989" customFormat="1" ht="14.25" customHeight="1" x14ac:dyDescent="0.25"/>
    <row r="990" customFormat="1" ht="14.25" customHeight="1" x14ac:dyDescent="0.25"/>
    <row r="991" customFormat="1" ht="14.25" customHeight="1" x14ac:dyDescent="0.25"/>
    <row r="992" customFormat="1" ht="14.25" customHeight="1" x14ac:dyDescent="0.25"/>
    <row r="993" customFormat="1" ht="14.25" customHeight="1" x14ac:dyDescent="0.25"/>
    <row r="994" customFormat="1" ht="14.25" customHeight="1" x14ac:dyDescent="0.25"/>
    <row r="995" customFormat="1" ht="14.25" customHeight="1" x14ac:dyDescent="0.25"/>
    <row r="996" customFormat="1" ht="14.25" customHeight="1" x14ac:dyDescent="0.25"/>
    <row r="997" customFormat="1" ht="14.25" customHeight="1" x14ac:dyDescent="0.25"/>
    <row r="998" customFormat="1" ht="14.25" customHeight="1" x14ac:dyDescent="0.25"/>
    <row r="999" customFormat="1" ht="14.25" customHeight="1" x14ac:dyDescent="0.25"/>
    <row r="1000" customFormat="1" ht="14.25" customHeight="1" x14ac:dyDescent="0.25"/>
    <row r="1001" customFormat="1" ht="14.25" customHeight="1" x14ac:dyDescent="0.25"/>
    <row r="1002" customFormat="1" ht="14.25" customHeight="1" x14ac:dyDescent="0.25"/>
  </sheetData>
  <sheetProtection algorithmName="SHA-512" hashValue="MFb1yMY2NoP6ZN2J+ECxWmnfHQG5Xq11xnFXUfwtga5tNH0CAN/4YLPpTulxH6WtvFT+KjXMQPX5O2eILVqHnA==" saltValue="74ZjiojVuHPqiUMU3IJMXw==" spinCount="100000" sheet="1" autoFilter="0"/>
  <mergeCells count="9">
    <mergeCell ref="E14:F14"/>
    <mergeCell ref="H76:I76"/>
    <mergeCell ref="C13:D13"/>
    <mergeCell ref="E13:F13"/>
    <mergeCell ref="C14:D14"/>
    <mergeCell ref="E71:G71"/>
    <mergeCell ref="E72:G72"/>
    <mergeCell ref="G13:H13"/>
    <mergeCell ref="G14:H14"/>
  </mergeCells>
  <pageMargins left="0.7" right="0.7" top="0.75" bottom="0.75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73FBA-834C-41BF-AEBB-E64FF1914819}">
  <dimension ref="A1:X38"/>
  <sheetViews>
    <sheetView tabSelected="1" zoomScaleNormal="100" workbookViewId="0">
      <selection activeCell="A5" sqref="A5"/>
    </sheetView>
  </sheetViews>
  <sheetFormatPr defaultColWidth="8.85546875" defaultRowHeight="15" x14ac:dyDescent="0.25"/>
  <cols>
    <col min="1" max="1" width="10.28515625" bestFit="1" customWidth="1"/>
    <col min="2" max="2" width="20.85546875" bestFit="1" customWidth="1"/>
    <col min="3" max="4" width="10.28515625" bestFit="1" customWidth="1"/>
    <col min="5" max="5" width="10.28515625" style="58" bestFit="1" customWidth="1"/>
    <col min="6" max="6" width="13.42578125" style="58" bestFit="1" customWidth="1"/>
    <col min="7" max="7" width="10" customWidth="1"/>
    <col min="12" max="16" width="10.42578125" bestFit="1" customWidth="1"/>
    <col min="18" max="18" width="8.85546875" style="59"/>
    <col min="22" max="22" width="9.28515625" customWidth="1"/>
  </cols>
  <sheetData>
    <row r="1" spans="1:23" x14ac:dyDescent="0.25">
      <c r="A1" s="31" t="s">
        <v>75</v>
      </c>
    </row>
    <row r="2" spans="1:23" x14ac:dyDescent="0.25">
      <c r="A2" t="s">
        <v>46</v>
      </c>
    </row>
    <row r="3" spans="1:23" x14ac:dyDescent="0.25">
      <c r="A3" s="60" t="s">
        <v>68</v>
      </c>
    </row>
    <row r="4" spans="1:23" x14ac:dyDescent="0.25">
      <c r="A4" s="52">
        <v>45182</v>
      </c>
    </row>
    <row r="5" spans="1:23" x14ac:dyDescent="0.25">
      <c r="A5" s="38"/>
    </row>
    <row r="6" spans="1:23" x14ac:dyDescent="0.25">
      <c r="A6" s="93" t="s">
        <v>0</v>
      </c>
      <c r="B6" s="93"/>
      <c r="C6" s="93"/>
      <c r="G6" s="7"/>
      <c r="H6" s="7"/>
    </row>
    <row r="7" spans="1:23" x14ac:dyDescent="0.25">
      <c r="A7" s="41" t="s">
        <v>58</v>
      </c>
      <c r="G7" s="7"/>
      <c r="H7" s="7"/>
    </row>
    <row r="8" spans="1:23" x14ac:dyDescent="0.25">
      <c r="A8" s="1" t="s">
        <v>78</v>
      </c>
      <c r="G8" s="7"/>
      <c r="H8" s="7"/>
    </row>
    <row r="9" spans="1:23" x14ac:dyDescent="0.25">
      <c r="A9" s="1" t="s">
        <v>76</v>
      </c>
      <c r="G9" s="7"/>
      <c r="H9" s="7"/>
    </row>
    <row r="10" spans="1:23" x14ac:dyDescent="0.25">
      <c r="A10" s="38" t="s">
        <v>59</v>
      </c>
      <c r="G10" s="7"/>
      <c r="H10" s="7"/>
    </row>
    <row r="13" spans="1:23" x14ac:dyDescent="0.25">
      <c r="B13" s="61" t="s">
        <v>47</v>
      </c>
      <c r="C13" s="98"/>
      <c r="D13" s="99"/>
      <c r="L13" s="30" t="s">
        <v>48</v>
      </c>
    </row>
    <row r="14" spans="1:23" x14ac:dyDescent="0.25">
      <c r="L14" s="30" t="s">
        <v>67</v>
      </c>
      <c r="S14" s="30" t="s">
        <v>49</v>
      </c>
    </row>
    <row r="16" spans="1:23" x14ac:dyDescent="0.25">
      <c r="B16" s="58" t="s">
        <v>50</v>
      </c>
      <c r="C16" s="58" t="s">
        <v>51</v>
      </c>
      <c r="D16" s="58" t="s">
        <v>52</v>
      </c>
      <c r="E16" s="58" t="s">
        <v>53</v>
      </c>
      <c r="F16" s="58" t="s">
        <v>54</v>
      </c>
      <c r="G16" s="58"/>
      <c r="H16" s="29"/>
      <c r="L16" s="62" t="s">
        <v>51</v>
      </c>
      <c r="M16" s="62" t="s">
        <v>52</v>
      </c>
      <c r="N16" s="62" t="s">
        <v>53</v>
      </c>
      <c r="O16" s="62" t="s">
        <v>54</v>
      </c>
      <c r="P16" s="62"/>
      <c r="S16" s="62" t="s">
        <v>51</v>
      </c>
      <c r="T16" s="62" t="s">
        <v>52</v>
      </c>
      <c r="U16" s="62" t="s">
        <v>53</v>
      </c>
      <c r="V16" s="62" t="s">
        <v>54</v>
      </c>
      <c r="W16" s="62"/>
    </row>
    <row r="17" spans="2:24" x14ac:dyDescent="0.25">
      <c r="B17" s="63" t="s">
        <v>55</v>
      </c>
      <c r="C17" s="58"/>
      <c r="D17" s="58"/>
      <c r="F17" s="64">
        <f>C19*V17</f>
        <v>0</v>
      </c>
      <c r="G17" s="58"/>
      <c r="H17" s="29"/>
      <c r="K17" s="65" t="s">
        <v>55</v>
      </c>
      <c r="L17" s="62"/>
      <c r="M17" s="62"/>
      <c r="N17" s="62"/>
      <c r="O17" s="66">
        <v>3300</v>
      </c>
      <c r="P17" s="62"/>
      <c r="R17" s="65" t="s">
        <v>55</v>
      </c>
      <c r="S17" s="62"/>
      <c r="T17" s="62"/>
      <c r="U17" s="62"/>
      <c r="V17" s="67">
        <f>O17/L19</f>
        <v>1.0996334555148284</v>
      </c>
      <c r="W17" s="62"/>
    </row>
    <row r="18" spans="2:24" x14ac:dyDescent="0.25">
      <c r="B18" s="63" t="s">
        <v>56</v>
      </c>
      <c r="C18" s="58"/>
      <c r="D18" s="58"/>
      <c r="F18" s="64">
        <f>C19*V18</f>
        <v>0</v>
      </c>
      <c r="G18" s="58"/>
      <c r="H18" s="29"/>
      <c r="K18" s="65" t="s">
        <v>56</v>
      </c>
      <c r="O18" s="68">
        <v>3562</v>
      </c>
      <c r="R18" s="65" t="s">
        <v>56</v>
      </c>
      <c r="V18" s="67">
        <f>O18/L19</f>
        <v>1.1869376874375208</v>
      </c>
    </row>
    <row r="19" spans="2:24" x14ac:dyDescent="0.25">
      <c r="B19" s="58">
        <v>1</v>
      </c>
      <c r="C19" s="39"/>
      <c r="D19" s="69">
        <f>C19*T19</f>
        <v>0</v>
      </c>
      <c r="E19" s="70">
        <f>C19*U19</f>
        <v>0</v>
      </c>
      <c r="F19" s="69">
        <f>C19*V19</f>
        <v>0</v>
      </c>
      <c r="G19" s="71"/>
      <c r="H19" s="29"/>
      <c r="K19">
        <v>1</v>
      </c>
      <c r="L19" s="72">
        <v>3001</v>
      </c>
      <c r="M19" s="72">
        <v>3019</v>
      </c>
      <c r="N19" s="72">
        <v>3031</v>
      </c>
      <c r="O19" s="72">
        <v>3890</v>
      </c>
      <c r="P19" s="72"/>
      <c r="R19" s="59">
        <v>1</v>
      </c>
      <c r="S19" s="67">
        <v>1</v>
      </c>
      <c r="T19" s="67">
        <f>M19/L19</f>
        <v>1.0059980006664446</v>
      </c>
      <c r="U19" s="67">
        <f>N19/L19</f>
        <v>1.0099966677774075</v>
      </c>
      <c r="V19" s="67">
        <f>O19/L19</f>
        <v>1.2962345884705098</v>
      </c>
      <c r="W19" s="73"/>
      <c r="X19" s="74"/>
    </row>
    <row r="20" spans="2:24" x14ac:dyDescent="0.25">
      <c r="B20" s="58">
        <v>2</v>
      </c>
      <c r="C20" s="69">
        <f>C19*S20</f>
        <v>0</v>
      </c>
      <c r="D20" s="69">
        <f>C19*T20</f>
        <v>0</v>
      </c>
      <c r="E20" s="69">
        <f>C19*U20</f>
        <v>0</v>
      </c>
      <c r="F20" s="69">
        <f>C19*V20</f>
        <v>0</v>
      </c>
      <c r="G20" s="58"/>
      <c r="H20" s="29"/>
      <c r="K20">
        <v>2</v>
      </c>
      <c r="L20" s="72">
        <v>3074</v>
      </c>
      <c r="M20" s="72">
        <v>3162</v>
      </c>
      <c r="N20" s="72">
        <v>3210</v>
      </c>
      <c r="O20" s="72">
        <v>4035</v>
      </c>
      <c r="R20" s="59">
        <v>2</v>
      </c>
      <c r="S20" s="67">
        <f>L20/L19</f>
        <v>1.024325224925025</v>
      </c>
      <c r="T20" s="67">
        <f>M20/L19</f>
        <v>1.0536487837387538</v>
      </c>
      <c r="U20" s="67">
        <f>N20/L19</f>
        <v>1.0696434521826057</v>
      </c>
      <c r="V20" s="67">
        <f>O20/L19</f>
        <v>1.3445518160613128</v>
      </c>
      <c r="W20" s="67"/>
      <c r="X20" s="74"/>
    </row>
    <row r="21" spans="2:24" x14ac:dyDescent="0.25">
      <c r="B21" s="58">
        <v>3</v>
      </c>
      <c r="C21" s="69">
        <f>C19*S21</f>
        <v>0</v>
      </c>
      <c r="D21" s="69">
        <f>C19*T21</f>
        <v>0</v>
      </c>
      <c r="E21" s="69">
        <f>C19*U21</f>
        <v>0</v>
      </c>
      <c r="F21" s="69">
        <f>C19*V21</f>
        <v>0</v>
      </c>
      <c r="G21" s="58"/>
      <c r="H21" s="29"/>
      <c r="K21">
        <v>3</v>
      </c>
      <c r="L21" s="72">
        <v>3166</v>
      </c>
      <c r="M21" s="72">
        <v>3326</v>
      </c>
      <c r="N21" s="72">
        <v>3418</v>
      </c>
      <c r="O21" s="72">
        <v>4164</v>
      </c>
      <c r="R21" s="59">
        <v>3</v>
      </c>
      <c r="S21" s="67">
        <f>L21/L19</f>
        <v>1.0549816727757415</v>
      </c>
      <c r="T21" s="67">
        <f>M21/L19</f>
        <v>1.1082972342552482</v>
      </c>
      <c r="U21" s="67">
        <f>N21/L19</f>
        <v>1.1389536821059647</v>
      </c>
      <c r="V21" s="67">
        <f>O21/L19</f>
        <v>1.3875374875041653</v>
      </c>
      <c r="W21" s="67"/>
      <c r="X21" s="74"/>
    </row>
    <row r="22" spans="2:24" x14ac:dyDescent="0.25">
      <c r="B22" s="58">
        <v>4</v>
      </c>
      <c r="C22" s="69">
        <f>C19*S22</f>
        <v>0</v>
      </c>
      <c r="D22" s="69">
        <f>C19*T22</f>
        <v>0</v>
      </c>
      <c r="E22" s="69">
        <f>C19*U22</f>
        <v>0</v>
      </c>
      <c r="F22" s="69">
        <f>C19*V22</f>
        <v>0</v>
      </c>
      <c r="G22" s="58"/>
      <c r="H22" s="29"/>
      <c r="K22">
        <v>4</v>
      </c>
      <c r="L22" s="72">
        <v>3258</v>
      </c>
      <c r="M22" s="72">
        <v>3491</v>
      </c>
      <c r="N22" s="72">
        <v>3625</v>
      </c>
      <c r="O22" s="72">
        <v>4425</v>
      </c>
      <c r="R22" s="59">
        <v>4</v>
      </c>
      <c r="S22" s="67">
        <f>L22/L19</f>
        <v>1.0856381206264578</v>
      </c>
      <c r="T22" s="67">
        <f>M22/L19</f>
        <v>1.1632789070309897</v>
      </c>
      <c r="U22" s="67">
        <f>N22/L19</f>
        <v>1.2079306897700766</v>
      </c>
      <c r="V22" s="67">
        <f>O22/L19</f>
        <v>1.4745084971676108</v>
      </c>
      <c r="W22" s="67"/>
      <c r="X22" s="74"/>
    </row>
    <row r="23" spans="2:24" x14ac:dyDescent="0.25">
      <c r="B23" s="58">
        <v>5</v>
      </c>
      <c r="C23" s="69">
        <f>C19*S23</f>
        <v>0</v>
      </c>
      <c r="D23" s="69">
        <f>C19*T23</f>
        <v>0</v>
      </c>
      <c r="E23" s="69">
        <f>C19*U23</f>
        <v>0</v>
      </c>
      <c r="F23" s="69">
        <f>C19*V23</f>
        <v>0</v>
      </c>
      <c r="G23" s="58"/>
      <c r="H23" s="29"/>
      <c r="K23">
        <v>5</v>
      </c>
      <c r="L23" s="72">
        <v>3352</v>
      </c>
      <c r="M23" s="72">
        <v>3653</v>
      </c>
      <c r="N23" s="72">
        <v>3833</v>
      </c>
      <c r="O23" s="72">
        <v>4715</v>
      </c>
      <c r="R23" s="59">
        <v>5</v>
      </c>
      <c r="S23" s="67">
        <f>L23/L19</f>
        <v>1.1169610129956682</v>
      </c>
      <c r="T23" s="67">
        <f>M23/L19</f>
        <v>1.2172609130289904</v>
      </c>
      <c r="U23" s="67">
        <f>N23/L19</f>
        <v>1.2772409196934356</v>
      </c>
      <c r="V23" s="67">
        <f>O23/L19</f>
        <v>1.5711429523492169</v>
      </c>
      <c r="W23" s="67"/>
      <c r="X23" s="74"/>
    </row>
    <row r="24" spans="2:24" x14ac:dyDescent="0.25">
      <c r="B24" s="58">
        <v>6</v>
      </c>
      <c r="C24" s="69">
        <f>C19*S24</f>
        <v>0</v>
      </c>
      <c r="D24" s="69">
        <f>C19*T24</f>
        <v>0</v>
      </c>
      <c r="E24" s="69">
        <f>C19*U24</f>
        <v>0</v>
      </c>
      <c r="F24" s="69">
        <f>C19*V24</f>
        <v>0</v>
      </c>
      <c r="G24" s="58"/>
      <c r="H24" s="29"/>
      <c r="K24">
        <v>6</v>
      </c>
      <c r="L24" s="72">
        <v>3467</v>
      </c>
      <c r="M24" s="72">
        <v>3836</v>
      </c>
      <c r="N24" s="72">
        <v>4068</v>
      </c>
      <c r="O24" s="72">
        <v>4980</v>
      </c>
      <c r="R24" s="59">
        <v>6</v>
      </c>
      <c r="S24" s="67">
        <f>L24/L19</f>
        <v>1.1552815728090637</v>
      </c>
      <c r="T24" s="67">
        <f>M24/L19</f>
        <v>1.2782405864711763</v>
      </c>
      <c r="U24" s="67">
        <f>N24/L19</f>
        <v>1.3555481506164613</v>
      </c>
      <c r="V24" s="67">
        <f>O24/L19</f>
        <v>1.6594468510496501</v>
      </c>
      <c r="W24" s="67"/>
      <c r="X24" s="74"/>
    </row>
    <row r="25" spans="2:24" x14ac:dyDescent="0.25">
      <c r="B25" s="58">
        <v>7</v>
      </c>
      <c r="C25" s="69">
        <f>C19*S25</f>
        <v>0</v>
      </c>
      <c r="D25" s="69">
        <f>C19*T25</f>
        <v>0</v>
      </c>
      <c r="E25" s="69">
        <f>C19*U25</f>
        <v>0</v>
      </c>
      <c r="F25" s="69">
        <f>C19*V25</f>
        <v>0</v>
      </c>
      <c r="G25" s="58"/>
      <c r="H25" s="29"/>
      <c r="K25">
        <v>7</v>
      </c>
      <c r="L25" s="72">
        <v>3602</v>
      </c>
      <c r="M25" s="72">
        <v>4037</v>
      </c>
      <c r="N25" s="72">
        <v>4329</v>
      </c>
      <c r="O25" s="72">
        <v>5244</v>
      </c>
      <c r="R25" s="59">
        <v>7</v>
      </c>
      <c r="S25" s="67">
        <f>L25/L19</f>
        <v>1.2002665778073975</v>
      </c>
      <c r="T25" s="67">
        <f>M25/L19</f>
        <v>1.3452182605798066</v>
      </c>
      <c r="U25" s="67">
        <f>N25/L19</f>
        <v>1.4425191602799068</v>
      </c>
      <c r="V25" s="67">
        <f>O25/L19</f>
        <v>1.7474175274908363</v>
      </c>
      <c r="W25" s="67"/>
      <c r="X25" s="74"/>
    </row>
    <row r="26" spans="2:24" x14ac:dyDescent="0.25">
      <c r="B26" s="58">
        <v>8</v>
      </c>
      <c r="C26" s="69">
        <f>C19*S26</f>
        <v>0</v>
      </c>
      <c r="D26" s="69">
        <f>C19*T26</f>
        <v>0</v>
      </c>
      <c r="E26" s="69">
        <f>C19*U26</f>
        <v>0</v>
      </c>
      <c r="F26" s="69">
        <f>C19*V26</f>
        <v>0</v>
      </c>
      <c r="G26" s="58"/>
      <c r="H26" s="29"/>
      <c r="K26">
        <v>8</v>
      </c>
      <c r="L26" s="72">
        <v>3755</v>
      </c>
      <c r="M26" s="72">
        <v>4257</v>
      </c>
      <c r="N26" s="72">
        <v>4621</v>
      </c>
      <c r="O26" s="72">
        <v>5509</v>
      </c>
      <c r="R26" s="59">
        <v>8</v>
      </c>
      <c r="S26" s="67">
        <f>L26/L19</f>
        <v>1.251249583472176</v>
      </c>
      <c r="T26" s="67">
        <f>M26/L19</f>
        <v>1.4185271576141287</v>
      </c>
      <c r="U26" s="67">
        <f>N26/L19</f>
        <v>1.5398200599800067</v>
      </c>
      <c r="V26" s="67">
        <f>O26/L19</f>
        <v>1.8357214261912695</v>
      </c>
      <c r="W26" s="67"/>
      <c r="X26" s="74"/>
    </row>
    <row r="27" spans="2:24" x14ac:dyDescent="0.25">
      <c r="B27" s="58">
        <v>9</v>
      </c>
      <c r="C27" s="69">
        <f>C19*S27</f>
        <v>0</v>
      </c>
      <c r="D27" s="69">
        <f>C19*T27</f>
        <v>0</v>
      </c>
      <c r="E27" s="69">
        <f>C19*U27</f>
        <v>0</v>
      </c>
      <c r="F27" s="69">
        <f>C19*V27</f>
        <v>0</v>
      </c>
      <c r="G27" s="58"/>
      <c r="H27" s="29"/>
      <c r="K27">
        <v>9</v>
      </c>
      <c r="L27" s="72">
        <v>3929</v>
      </c>
      <c r="M27" s="72">
        <v>4497</v>
      </c>
      <c r="N27" s="72">
        <v>4938</v>
      </c>
      <c r="O27" s="72">
        <v>5774</v>
      </c>
      <c r="R27" s="59">
        <v>9</v>
      </c>
      <c r="S27" s="67">
        <f>L27/L19</f>
        <v>1.3092302565811396</v>
      </c>
      <c r="T27" s="67">
        <f>M27/L19</f>
        <v>1.4985004998333888</v>
      </c>
      <c r="U27" s="67">
        <f>N27/L19</f>
        <v>1.6454515161612795</v>
      </c>
      <c r="V27" s="67">
        <f>O27/L19</f>
        <v>1.9240253248917027</v>
      </c>
      <c r="W27" s="67"/>
      <c r="X27" s="74"/>
    </row>
    <row r="28" spans="2:24" x14ac:dyDescent="0.25">
      <c r="B28" s="58">
        <v>10</v>
      </c>
      <c r="C28" s="69">
        <f>C19*S28</f>
        <v>0</v>
      </c>
      <c r="D28" s="69">
        <f>C19*T28</f>
        <v>0</v>
      </c>
      <c r="E28" s="69">
        <f>C19*U28</f>
        <v>0</v>
      </c>
      <c r="F28" s="69">
        <f>C19*V28</f>
        <v>0</v>
      </c>
      <c r="G28" s="58"/>
      <c r="H28" s="29"/>
      <c r="K28">
        <v>10</v>
      </c>
      <c r="L28" s="72">
        <v>4122</v>
      </c>
      <c r="M28" s="72">
        <v>4755</v>
      </c>
      <c r="N28" s="72">
        <v>5284</v>
      </c>
      <c r="O28" s="72">
        <v>6037</v>
      </c>
      <c r="R28" s="59">
        <v>10</v>
      </c>
      <c r="S28" s="67">
        <f>L28/L19</f>
        <v>1.3735421526157947</v>
      </c>
      <c r="T28" s="67">
        <f>M28/L19</f>
        <v>1.5844718427190936</v>
      </c>
      <c r="U28" s="67">
        <f>N28/L19</f>
        <v>1.7607464178607131</v>
      </c>
      <c r="V28" s="67">
        <f>O28/L19</f>
        <v>2.0116627790736423</v>
      </c>
      <c r="W28" s="67"/>
      <c r="X28" s="74"/>
    </row>
    <row r="29" spans="2:24" x14ac:dyDescent="0.25">
      <c r="B29" s="58">
        <v>11</v>
      </c>
      <c r="C29" s="69">
        <f>C19*S29</f>
        <v>0</v>
      </c>
      <c r="D29" s="69">
        <f>C19*T29</f>
        <v>0</v>
      </c>
      <c r="E29" s="69">
        <f>C19*U29</f>
        <v>0</v>
      </c>
      <c r="F29" s="69">
        <f>C19*V29</f>
        <v>0</v>
      </c>
      <c r="G29" s="58"/>
      <c r="H29" s="29"/>
      <c r="K29">
        <v>11</v>
      </c>
      <c r="L29" s="72">
        <v>4336</v>
      </c>
      <c r="M29" s="72">
        <v>5032</v>
      </c>
      <c r="N29" s="72">
        <v>5657</v>
      </c>
      <c r="O29" s="72">
        <v>6301</v>
      </c>
      <c r="R29" s="59">
        <v>11</v>
      </c>
      <c r="S29" s="67">
        <f>L29/L19</f>
        <v>1.444851716094635</v>
      </c>
      <c r="T29" s="67">
        <f>M29/L19</f>
        <v>1.6767744085304899</v>
      </c>
      <c r="U29" s="67">
        <f>N29/L19</f>
        <v>1.8850383205598134</v>
      </c>
      <c r="V29" s="67">
        <f>O29/L19</f>
        <v>2.0996334555148284</v>
      </c>
      <c r="W29" s="67"/>
      <c r="X29" s="74"/>
    </row>
    <row r="30" spans="2:24" x14ac:dyDescent="0.25">
      <c r="B30" s="58">
        <v>12</v>
      </c>
      <c r="C30" s="69">
        <f>C19*S30</f>
        <v>0</v>
      </c>
      <c r="D30" s="69">
        <f>C19*T30</f>
        <v>0</v>
      </c>
      <c r="E30" s="69">
        <f>C19*U30</f>
        <v>0</v>
      </c>
      <c r="F30" s="69">
        <f>C19*V30</f>
        <v>0</v>
      </c>
      <c r="G30" s="58"/>
      <c r="H30" s="29"/>
      <c r="K30">
        <v>12</v>
      </c>
      <c r="L30" s="72">
        <v>4573</v>
      </c>
      <c r="M30" s="72">
        <v>5329</v>
      </c>
      <c r="N30" s="72">
        <v>6059</v>
      </c>
      <c r="O30" s="72">
        <v>6568</v>
      </c>
      <c r="R30" s="59">
        <v>12</v>
      </c>
      <c r="S30" s="67">
        <f>L30/L19</f>
        <v>1.5238253915361546</v>
      </c>
      <c r="T30" s="67">
        <f>M30/L19</f>
        <v>1.7757414195268244</v>
      </c>
      <c r="U30" s="67">
        <f>N30/L19</f>
        <v>2.0189936687770742</v>
      </c>
      <c r="V30" s="67">
        <f>O30/L19</f>
        <v>2.1886037987337552</v>
      </c>
      <c r="W30" s="67"/>
      <c r="X30" s="74"/>
    </row>
    <row r="31" spans="2:24" x14ac:dyDescent="0.25">
      <c r="S31" s="74"/>
      <c r="T31" s="74"/>
      <c r="U31" s="74"/>
      <c r="V31" s="74"/>
      <c r="W31" s="74"/>
      <c r="X31" s="74"/>
    </row>
    <row r="32" spans="2:24" x14ac:dyDescent="0.25">
      <c r="C32" s="44" t="s">
        <v>61</v>
      </c>
      <c r="D32" s="44" t="s">
        <v>62</v>
      </c>
      <c r="E32" s="94" t="s">
        <v>77</v>
      </c>
      <c r="F32" s="95"/>
      <c r="G32" s="96"/>
    </row>
    <row r="33" spans="2:7" x14ac:dyDescent="0.25">
      <c r="B33" s="75" t="s">
        <v>40</v>
      </c>
      <c r="C33" s="47">
        <v>0</v>
      </c>
      <c r="D33" s="46">
        <v>55</v>
      </c>
      <c r="E33" s="94">
        <v>1</v>
      </c>
      <c r="F33" s="95"/>
      <c r="G33" s="96"/>
    </row>
    <row r="34" spans="2:7" x14ac:dyDescent="0.25">
      <c r="B34" s="62"/>
    </row>
    <row r="35" spans="2:7" x14ac:dyDescent="0.25">
      <c r="E35" s="58" t="s">
        <v>41</v>
      </c>
      <c r="F35" s="76">
        <f>C33*D33*E33</f>
        <v>0</v>
      </c>
    </row>
    <row r="38" spans="2:7" x14ac:dyDescent="0.25">
      <c r="B38" s="97" t="s">
        <v>57</v>
      </c>
      <c r="C38" s="97"/>
      <c r="D38" s="77">
        <f>C19+F35</f>
        <v>0</v>
      </c>
    </row>
  </sheetData>
  <sheetProtection algorithmName="SHA-512" hashValue="Zty+LknNNyeeDgUKJXenVPIExxMRCot6LO8eDdcQbd2lfDOD6ssB9fZ3ufA/L0ZjJTzuUtbV5L09kJN8zIgbbg==" saltValue="2j/FS/waBFayy0H4ugLhQg==" spinCount="100000" sheet="1" objects="1" scenarios="1"/>
  <mergeCells count="5">
    <mergeCell ref="A6:C6"/>
    <mergeCell ref="E32:G32"/>
    <mergeCell ref="E33:G33"/>
    <mergeCell ref="B38:C38"/>
    <mergeCell ref="C13:D1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7" ma:contentTypeDescription="Een nieuw document maken." ma:contentTypeScope="" ma:versionID="e4c9d0afee94df63202bda8cb4a1d363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52afba02b8545158992b64b9d27f3455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56a76d2-b0b0-44b3-ae4c-b766b0f5bec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86a6987-edb7-4a62-9df3-db6c463db08e}" ma:internalName="TaxCatchAll" ma:showField="CatchAllData" ma:web="718f682f-1aee-4659-8d2c-29e8773f52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119f780-fb82-45e2-9f8e-81a7b540ed3a">
      <Terms xmlns="http://schemas.microsoft.com/office/infopath/2007/PartnerControls"/>
    </lcf76f155ced4ddcb4097134ff3c332f>
    <TaxCatchAll xmlns="718f682f-1aee-4659-8d2c-29e8773f526d" xsi:nil="true"/>
  </documentManagement>
</p:properties>
</file>

<file path=customXml/itemProps1.xml><?xml version="1.0" encoding="utf-8"?>
<ds:datastoreItem xmlns:ds="http://schemas.openxmlformats.org/officeDocument/2006/customXml" ds:itemID="{66B6CA49-5BB7-4362-801A-61A18F549F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7BD1128-6812-4111-AEC6-3C7FD961216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912FC32-B9E6-4600-AF81-A213EFF467CD}">
  <ds:schemaRefs>
    <ds:schemaRef ds:uri="e119f780-fb82-45e2-9f8e-81a7b540ed3a"/>
    <ds:schemaRef ds:uri="http://purl.org/dc/terms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718f682f-1aee-4659-8d2c-29e8773f526d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Perceel 1</vt:lpstr>
      <vt:lpstr>Perceel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Winkel, Lianne te</dc:creator>
  <cp:lastModifiedBy>Desiree Nuijten | InkoopMeesters</cp:lastModifiedBy>
  <dcterms:created xsi:type="dcterms:W3CDTF">2018-10-11T11:47:56Z</dcterms:created>
  <dcterms:modified xsi:type="dcterms:W3CDTF">2023-09-14T12:34:49Z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  <property fmtid="{D5CDD505-2E9C-101B-9397-08002B2CF9AE}" pid="3" name="Order">
    <vt:r8>3941600</vt:r8>
  </property>
  <property fmtid="{D5CDD505-2E9C-101B-9397-08002B2CF9AE}" pid="4" name="MediaServiceImageTags">
    <vt:lpwstr/>
  </property>
</Properties>
</file>