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 N K O O P\Contracten\Van Munster\aanbesteding OPK 2023\def OPK 2023\"/>
    </mc:Choice>
  </mc:AlternateContent>
  <xr:revisionPtr revIDLastSave="0" documentId="8_{9B0CEB1A-364C-4184-9652-F5C39A389C8B}" xr6:coauthVersionLast="47" xr6:coauthVersionMax="47" xr10:uidLastSave="{00000000-0000-0000-0000-000000000000}"/>
  <bookViews>
    <workbookView xWindow="348" yWindow="384" windowWidth="22692" windowHeight="13056" xr2:uid="{E3B79569-3C47-4DC6-BE41-6F95792413A9}"/>
  </bookViews>
  <sheets>
    <sheet name="OPK 2019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1" l="1"/>
  <c r="K46" i="1"/>
  <c r="H46" i="1"/>
  <c r="G46" i="1"/>
  <c r="F46" i="1"/>
  <c r="D46" i="1"/>
  <c r="C46" i="1"/>
  <c r="B46" i="1"/>
  <c r="O45" i="1"/>
  <c r="M45" i="1"/>
  <c r="J45" i="1"/>
  <c r="E45" i="1"/>
  <c r="O44" i="1"/>
  <c r="M44" i="1"/>
  <c r="J44" i="1"/>
  <c r="E44" i="1"/>
  <c r="O43" i="1"/>
  <c r="M43" i="1"/>
  <c r="J43" i="1"/>
  <c r="E43" i="1"/>
  <c r="O42" i="1"/>
  <c r="M42" i="1"/>
  <c r="J42" i="1"/>
  <c r="E42" i="1"/>
  <c r="O41" i="1"/>
  <c r="M41" i="1"/>
  <c r="J41" i="1"/>
  <c r="E41" i="1"/>
  <c r="O40" i="1"/>
  <c r="M40" i="1"/>
  <c r="J40" i="1"/>
  <c r="E40" i="1"/>
  <c r="O39" i="1"/>
  <c r="M39" i="1"/>
  <c r="J39" i="1"/>
  <c r="E39" i="1"/>
  <c r="O38" i="1"/>
  <c r="M38" i="1"/>
  <c r="J38" i="1"/>
  <c r="E38" i="1"/>
  <c r="O37" i="1"/>
  <c r="M37" i="1"/>
  <c r="J37" i="1"/>
  <c r="E37" i="1"/>
  <c r="O36" i="1"/>
  <c r="M36" i="1"/>
  <c r="J36" i="1"/>
  <c r="E36" i="1"/>
  <c r="O35" i="1"/>
  <c r="M35" i="1"/>
  <c r="J35" i="1"/>
  <c r="E35" i="1"/>
  <c r="O34" i="1"/>
  <c r="M34" i="1"/>
  <c r="M46" i="1" s="1"/>
  <c r="N46" i="1" s="1"/>
  <c r="J34" i="1"/>
  <c r="E34" i="1"/>
  <c r="L31" i="1"/>
  <c r="I31" i="1"/>
  <c r="H31" i="1"/>
  <c r="G31" i="1"/>
  <c r="D31" i="1"/>
  <c r="C31" i="1"/>
  <c r="B31" i="1"/>
  <c r="O30" i="1"/>
  <c r="M30" i="1"/>
  <c r="J30" i="1"/>
  <c r="E30" i="1"/>
  <c r="O29" i="1"/>
  <c r="M29" i="1"/>
  <c r="J29" i="1"/>
  <c r="E29" i="1"/>
  <c r="O28" i="1"/>
  <c r="M28" i="1"/>
  <c r="J28" i="1"/>
  <c r="E28" i="1"/>
  <c r="K27" i="1"/>
  <c r="F27" i="1"/>
  <c r="O27" i="1" s="1"/>
  <c r="N26" i="1"/>
  <c r="K26" i="1"/>
  <c r="F26" i="1"/>
  <c r="O26" i="1" s="1"/>
  <c r="N25" i="1"/>
  <c r="K25" i="1"/>
  <c r="F25" i="1"/>
  <c r="O25" i="1" s="1"/>
  <c r="N24" i="1"/>
  <c r="K24" i="1"/>
  <c r="F24" i="1"/>
  <c r="O24" i="1" s="1"/>
  <c r="N23" i="1"/>
  <c r="K23" i="1"/>
  <c r="O23" i="1" s="1"/>
  <c r="O22" i="1"/>
  <c r="M22" i="1"/>
  <c r="J22" i="1"/>
  <c r="E22" i="1"/>
  <c r="N21" i="1"/>
  <c r="O21" i="1" s="1"/>
  <c r="J21" i="1"/>
  <c r="E21" i="1"/>
  <c r="N20" i="1"/>
  <c r="O20" i="1" s="1"/>
  <c r="J20" i="1"/>
  <c r="E20" i="1"/>
  <c r="N19" i="1"/>
  <c r="O19" i="1" s="1"/>
  <c r="J19" i="1"/>
  <c r="J31" i="1" s="1"/>
  <c r="E19" i="1"/>
  <c r="E31" i="1" s="1"/>
  <c r="L16" i="1"/>
  <c r="I16" i="1"/>
  <c r="H16" i="1"/>
  <c r="G16" i="1"/>
  <c r="D16" i="1"/>
  <c r="C16" i="1"/>
  <c r="B16" i="1"/>
  <c r="O15" i="1"/>
  <c r="O14" i="1"/>
  <c r="N13" i="1"/>
  <c r="K13" i="1"/>
  <c r="F13" i="1"/>
  <c r="N12" i="1"/>
  <c r="K12" i="1"/>
  <c r="F12" i="1"/>
  <c r="O11" i="1"/>
  <c r="M11" i="1"/>
  <c r="J11" i="1"/>
  <c r="E11" i="1"/>
  <c r="O10" i="1"/>
  <c r="M10" i="1"/>
  <c r="J10" i="1"/>
  <c r="E10" i="1"/>
  <c r="O9" i="1"/>
  <c r="M9" i="1"/>
  <c r="J9" i="1"/>
  <c r="E9" i="1"/>
  <c r="O8" i="1"/>
  <c r="M8" i="1"/>
  <c r="J8" i="1"/>
  <c r="E8" i="1"/>
  <c r="O7" i="1"/>
  <c r="M7" i="1"/>
  <c r="J7" i="1"/>
  <c r="E7" i="1"/>
  <c r="O6" i="1"/>
  <c r="M6" i="1"/>
  <c r="J6" i="1"/>
  <c r="E6" i="1"/>
  <c r="O5" i="1"/>
  <c r="M5" i="1"/>
  <c r="J5" i="1"/>
  <c r="E5" i="1"/>
  <c r="M4" i="1"/>
  <c r="M16" i="1" s="1"/>
  <c r="J4" i="1"/>
  <c r="K4" i="1" s="1"/>
  <c r="F4" i="1"/>
  <c r="E4" i="1"/>
  <c r="K16" i="1" l="1"/>
  <c r="O13" i="1"/>
  <c r="J46" i="1"/>
  <c r="O12" i="1"/>
  <c r="J16" i="1"/>
  <c r="K31" i="1"/>
  <c r="E46" i="1"/>
  <c r="O4" i="1"/>
  <c r="O16" i="1" s="1"/>
  <c r="F31" i="1"/>
  <c r="E16" i="1"/>
  <c r="N4" i="1"/>
  <c r="N16" i="1" s="1"/>
  <c r="M31" i="1"/>
  <c r="O31" i="1"/>
  <c r="F16" i="1"/>
  <c r="N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gnimwe</author>
  </authors>
  <commentList>
    <comment ref="M39" authorId="0" shapeId="0" xr:uid="{0ADD6D9C-5D81-4529-AD6A-96844C170C8E}">
      <text>
        <r>
          <rPr>
            <b/>
            <sz val="9"/>
            <color indexed="81"/>
            <rFont val="Tahoma"/>
            <family val="2"/>
          </rPr>
          <t>gnimwe:</t>
        </r>
        <r>
          <rPr>
            <sz val="9"/>
            <color indexed="81"/>
            <rFont val="Tahoma"/>
            <family val="2"/>
          </rPr>
          <t xml:space="preserve">
incl. gewicht st Martinuskerk FEB 11,62 ton</t>
        </r>
      </text>
    </comment>
  </commentList>
</comments>
</file>

<file path=xl/sharedStrings.xml><?xml version="1.0" encoding="utf-8"?>
<sst xmlns="http://schemas.openxmlformats.org/spreadsheetml/2006/main" count="81" uniqueCount="30">
  <si>
    <t>Schijndel MS</t>
  </si>
  <si>
    <t>Schijndel buiten gebied WIJK 5</t>
  </si>
  <si>
    <t>Schijndel inzamelaar Gemeente. WIJK 3,1</t>
  </si>
  <si>
    <t xml:space="preserve">Schijndel VERENIGINGEN </t>
  </si>
  <si>
    <t>Schijndel TOTAAL</t>
  </si>
  <si>
    <t>Veghel MS</t>
  </si>
  <si>
    <t xml:space="preserve">Veghel CENTRUM kartonroute </t>
  </si>
  <si>
    <t>Veghel Wijkvereniging De Leest (inzamelaar)</t>
  </si>
  <si>
    <t xml:space="preserve">Veghel VERENIGINGEN </t>
  </si>
  <si>
    <t>Veghel TOTAAL</t>
  </si>
  <si>
    <t xml:space="preserve">Sint-Oedenrode MS </t>
  </si>
  <si>
    <t xml:space="preserve">Sint-Oedenrode VERENIGINGEN </t>
  </si>
  <si>
    <t>Sint-Oedenrode  TOTAAL</t>
  </si>
  <si>
    <t xml:space="preserve">Meierijstad OPK TOTAAL 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</si>
  <si>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</si>
  <si>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</si>
  <si>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</si>
  <si>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</si>
  <si>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</si>
  <si>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</si>
  <si>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</si>
  <si>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</si>
  <si>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</si>
  <si>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</si>
  <si>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</si>
  <si>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</si>
  <si>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</si>
  <si>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>Sint-Oedenrode MS</t>
  </si>
  <si>
    <t>Totaal Meierijstad</t>
  </si>
  <si>
    <t>hoeveelheden oud papier 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</si>
</sst>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/>
    <xf numFmtId="0" fontId="4" fillId="0" borderId="0" xfId="0" applyFont="1"/>
    <xf numFmtId="0" fontId="5" fillId="2" borderId="4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164" fontId="2" fillId="4" borderId="2" xfId="1" applyNumberFormat="1" applyFont="1" applyFill="1" applyBorder="1" applyAlignment="1">
      <alignment wrapText="1"/>
    </xf>
    <xf numFmtId="0" fontId="6" fillId="4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3" fontId="2" fillId="4" borderId="3" xfId="1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164" fontId="2" fillId="5" borderId="1" xfId="1" applyNumberFormat="1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6" borderId="6" xfId="0" applyFont="1" applyFill="1" applyBorder="1" applyAlignment="1">
      <alignment wrapText="1"/>
    </xf>
    <xf numFmtId="0" fontId="0" fillId="0" borderId="4" xfId="0" applyBorder="1" applyAlignment="1">
      <alignment horizontal="center" vertical="center"/>
    </xf>
    <xf numFmtId="164" fontId="1" fillId="0" borderId="4" xfId="1" applyNumberFormat="1" applyFont="1" applyBorder="1" applyAlignment="1">
      <alignment wrapText="1"/>
    </xf>
    <xf numFmtId="164" fontId="0" fillId="0" borderId="7" xfId="1" applyNumberFormat="1" applyFont="1" applyBorder="1" applyAlignment="1">
      <alignment wrapText="1"/>
    </xf>
    <xf numFmtId="164" fontId="1" fillId="0" borderId="5" xfId="1" applyNumberFormat="1" applyFont="1" applyFill="1" applyBorder="1" applyAlignment="1">
      <alignment wrapText="1"/>
    </xf>
    <xf numFmtId="164" fontId="0" fillId="0" borderId="4" xfId="1" applyNumberFormat="1" applyFont="1" applyFill="1" applyBorder="1" applyAlignment="1">
      <alignment wrapText="1"/>
    </xf>
    <xf numFmtId="164" fontId="1" fillId="3" borderId="7" xfId="1" applyNumberFormat="1" applyFont="1" applyFill="1" applyBorder="1" applyAlignment="1">
      <alignment wrapText="1"/>
    </xf>
    <xf numFmtId="164" fontId="0" fillId="0" borderId="4" xfId="1" applyNumberFormat="1" applyFont="1" applyBorder="1" applyAlignment="1">
      <alignment wrapText="1"/>
    </xf>
    <xf numFmtId="164" fontId="1" fillId="0" borderId="4" xfId="1" applyNumberFormat="1" applyFont="1" applyFill="1" applyBorder="1" applyAlignment="1">
      <alignment wrapText="1"/>
    </xf>
    <xf numFmtId="164" fontId="0" fillId="4" borderId="8" xfId="1" applyNumberFormat="1" applyFont="1" applyFill="1" applyBorder="1" applyAlignment="1">
      <alignment wrapText="1"/>
    </xf>
    <xf numFmtId="164" fontId="1" fillId="5" borderId="4" xfId="1" applyNumberFormat="1" applyFont="1" applyFill="1" applyBorder="1" applyAlignment="1">
      <alignment wrapText="1"/>
    </xf>
    <xf numFmtId="164" fontId="0" fillId="6" borderId="9" xfId="0" applyNumberFormat="1" applyFill="1" applyBorder="1" applyAlignment="1">
      <alignment wrapText="1"/>
    </xf>
    <xf numFmtId="0" fontId="0" fillId="0" borderId="10" xfId="0" applyBorder="1" applyAlignment="1">
      <alignment horizontal="center" vertical="center"/>
    </xf>
    <xf numFmtId="164" fontId="0" fillId="0" borderId="10" xfId="1" applyNumberFormat="1" applyFont="1" applyBorder="1" applyAlignment="1">
      <alignment wrapText="1"/>
    </xf>
    <xf numFmtId="164" fontId="0" fillId="0" borderId="0" xfId="1" applyNumberFormat="1" applyFont="1" applyBorder="1" applyAlignment="1">
      <alignment wrapText="1"/>
    </xf>
    <xf numFmtId="164" fontId="0" fillId="0" borderId="11" xfId="1" applyNumberFormat="1" applyFont="1" applyBorder="1" applyAlignment="1">
      <alignment wrapText="1"/>
    </xf>
    <xf numFmtId="164" fontId="0" fillId="0" borderId="10" xfId="1" applyNumberFormat="1" applyFont="1" applyFill="1" applyBorder="1" applyAlignment="1">
      <alignment wrapText="1"/>
    </xf>
    <xf numFmtId="164" fontId="0" fillId="3" borderId="0" xfId="1" applyNumberFormat="1" applyFont="1" applyFill="1" applyBorder="1"/>
    <xf numFmtId="164" fontId="1" fillId="0" borderId="10" xfId="1" applyNumberFormat="1" applyFont="1" applyFill="1" applyBorder="1" applyAlignment="1">
      <alignment wrapText="1"/>
    </xf>
    <xf numFmtId="164" fontId="0" fillId="4" borderId="9" xfId="1" applyNumberFormat="1" applyFont="1" applyFill="1" applyBorder="1" applyAlignment="1">
      <alignment wrapText="1"/>
    </xf>
    <xf numFmtId="164" fontId="1" fillId="5" borderId="10" xfId="1" applyNumberFormat="1" applyFont="1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164" fontId="1" fillId="0" borderId="10" xfId="1" applyNumberFormat="1" applyFont="1" applyBorder="1" applyAlignment="1">
      <alignment wrapText="1"/>
    </xf>
    <xf numFmtId="164" fontId="1" fillId="0" borderId="11" xfId="1" applyNumberFormat="1" applyFont="1" applyBorder="1" applyAlignment="1">
      <alignment wrapText="1"/>
    </xf>
    <xf numFmtId="164" fontId="7" fillId="3" borderId="0" xfId="1" applyNumberFormat="1" applyFont="1" applyFill="1" applyBorder="1" applyAlignment="1">
      <alignment wrapText="1"/>
    </xf>
    <xf numFmtId="164" fontId="7" fillId="4" borderId="9" xfId="1" applyNumberFormat="1" applyFont="1" applyFill="1" applyBorder="1" applyAlignment="1">
      <alignment wrapText="1"/>
    </xf>
    <xf numFmtId="164" fontId="0" fillId="0" borderId="13" xfId="1" applyNumberFormat="1" applyFont="1" applyBorder="1" applyAlignment="1">
      <alignment wrapText="1"/>
    </xf>
    <xf numFmtId="164" fontId="0" fillId="6" borderId="13" xfId="0" applyNumberFormat="1" applyFill="1" applyBorder="1" applyAlignment="1">
      <alignment wrapText="1"/>
    </xf>
    <xf numFmtId="0" fontId="0" fillId="0" borderId="14" xfId="0" applyBorder="1" applyAlignment="1">
      <alignment horizontal="center" vertical="center"/>
    </xf>
    <xf numFmtId="164" fontId="0" fillId="3" borderId="7" xfId="1" applyNumberFormat="1" applyFont="1" applyFill="1" applyBorder="1" applyAlignment="1">
      <alignment wrapText="1"/>
    </xf>
    <xf numFmtId="164" fontId="0" fillId="4" borderId="4" xfId="1" applyNumberFormat="1" applyFont="1" applyFill="1" applyBorder="1" applyAlignment="1">
      <alignment wrapText="1"/>
    </xf>
    <xf numFmtId="164" fontId="0" fillId="6" borderId="4" xfId="0" applyNumberFormat="1" applyFill="1" applyBorder="1" applyAlignment="1">
      <alignment wrapText="1"/>
    </xf>
    <xf numFmtId="164" fontId="0" fillId="3" borderId="0" xfId="1" applyNumberFormat="1" applyFont="1" applyFill="1" applyBorder="1" applyAlignment="1">
      <alignment wrapText="1"/>
    </xf>
    <xf numFmtId="164" fontId="0" fillId="4" borderId="10" xfId="1" applyNumberFormat="1" applyFont="1" applyFill="1" applyBorder="1" applyAlignment="1">
      <alignment wrapText="1"/>
    </xf>
    <xf numFmtId="164" fontId="0" fillId="6" borderId="10" xfId="0" applyNumberFormat="1" applyFill="1" applyBorder="1" applyAlignment="1">
      <alignment wrapText="1"/>
    </xf>
    <xf numFmtId="164" fontId="1" fillId="0" borderId="13" xfId="1" applyNumberFormat="1" applyFont="1" applyFill="1" applyBorder="1" applyAlignment="1">
      <alignment wrapText="1"/>
    </xf>
    <xf numFmtId="164" fontId="0" fillId="0" borderId="15" xfId="1" applyNumberFormat="1" applyFont="1" applyFill="1" applyBorder="1" applyAlignment="1">
      <alignment wrapText="1"/>
    </xf>
    <xf numFmtId="164" fontId="0" fillId="0" borderId="13" xfId="1" applyNumberFormat="1" applyFont="1" applyFill="1" applyBorder="1" applyAlignment="1">
      <alignment wrapText="1"/>
    </xf>
    <xf numFmtId="164" fontId="1" fillId="5" borderId="13" xfId="1" applyNumberFormat="1" applyFont="1" applyFill="1" applyBorder="1" applyAlignment="1">
      <alignment wrapText="1"/>
    </xf>
    <xf numFmtId="164" fontId="1" fillId="0" borderId="5" xfId="1" applyNumberFormat="1" applyFont="1" applyBorder="1" applyAlignment="1">
      <alignment wrapText="1"/>
    </xf>
    <xf numFmtId="164" fontId="1" fillId="0" borderId="13" xfId="1" applyNumberFormat="1" applyFont="1" applyBorder="1" applyAlignment="1">
      <alignment wrapText="1"/>
    </xf>
    <xf numFmtId="164" fontId="0" fillId="0" borderId="15" xfId="1" applyNumberFormat="1" applyFont="1" applyBorder="1" applyAlignment="1">
      <alignment wrapText="1"/>
    </xf>
    <xf numFmtId="164" fontId="1" fillId="0" borderId="16" xfId="1" applyNumberFormat="1" applyFont="1" applyFill="1" applyBorder="1" applyAlignment="1">
      <alignment wrapText="1"/>
    </xf>
    <xf numFmtId="164" fontId="7" fillId="0" borderId="13" xfId="1" applyNumberFormat="1" applyFont="1" applyBorder="1" applyAlignment="1">
      <alignment wrapText="1"/>
    </xf>
    <xf numFmtId="164" fontId="7" fillId="3" borderId="15" xfId="1" applyNumberFormat="1" applyFont="1" applyFill="1" applyBorder="1" applyAlignment="1">
      <alignment wrapText="1"/>
    </xf>
    <xf numFmtId="164" fontId="0" fillId="4" borderId="13" xfId="1" applyNumberFormat="1" applyFont="1" applyFill="1" applyBorder="1" applyAlignment="1">
      <alignment wrapText="1"/>
    </xf>
    <xf numFmtId="164" fontId="7" fillId="0" borderId="13" xfId="1" applyNumberFormat="1" applyFont="1" applyFill="1" applyBorder="1"/>
    <xf numFmtId="0" fontId="0" fillId="0" borderId="13" xfId="0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wrapText="1"/>
    </xf>
    <xf numFmtId="164" fontId="8" fillId="3" borderId="2" xfId="1" applyNumberFormat="1" applyFont="1" applyFill="1" applyBorder="1" applyAlignment="1">
      <alignment wrapText="1"/>
    </xf>
    <xf numFmtId="164" fontId="8" fillId="3" borderId="6" xfId="1" applyNumberFormat="1" applyFont="1" applyFill="1" applyBorder="1" applyAlignment="1">
      <alignment wrapText="1"/>
    </xf>
    <xf numFmtId="164" fontId="8" fillId="4" borderId="6" xfId="0" applyNumberFormat="1" applyFont="1" applyFill="1" applyBorder="1" applyAlignment="1">
      <alignment wrapText="1"/>
    </xf>
    <xf numFmtId="164" fontId="8" fillId="4" borderId="2" xfId="1" applyNumberFormat="1" applyFont="1" applyFill="1" applyBorder="1" applyAlignment="1">
      <alignment wrapText="1"/>
    </xf>
    <xf numFmtId="164" fontId="8" fillId="4" borderId="6" xfId="1" applyNumberFormat="1" applyFont="1" applyFill="1" applyBorder="1" applyAlignment="1">
      <alignment wrapText="1"/>
    </xf>
    <xf numFmtId="164" fontId="8" fillId="5" borderId="6" xfId="0" applyNumberFormat="1" applyFont="1" applyFill="1" applyBorder="1" applyAlignment="1">
      <alignment wrapText="1"/>
    </xf>
    <xf numFmtId="164" fontId="8" fillId="5" borderId="2" xfId="1" applyNumberFormat="1" applyFont="1" applyFill="1" applyBorder="1" applyAlignment="1">
      <alignment wrapText="1"/>
    </xf>
    <xf numFmtId="164" fontId="8" fillId="6" borderId="6" xfId="0" applyNumberFormat="1" applyFont="1" applyFill="1" applyBorder="1" applyAlignment="1">
      <alignment wrapText="1"/>
    </xf>
    <xf numFmtId="0" fontId="8" fillId="0" borderId="0" xfId="0" applyFont="1"/>
    <xf numFmtId="164" fontId="8" fillId="0" borderId="6" xfId="0" applyNumberFormat="1" applyFont="1" applyBorder="1" applyAlignment="1">
      <alignment wrapText="1"/>
    </xf>
    <xf numFmtId="164" fontId="8" fillId="7" borderId="2" xfId="1" applyNumberFormat="1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64" fontId="2" fillId="4" borderId="6" xfId="1" applyNumberFormat="1" applyFont="1" applyFill="1" applyBorder="1" applyAlignment="1">
      <alignment wrapText="1"/>
    </xf>
    <xf numFmtId="43" fontId="2" fillId="5" borderId="6" xfId="1" quotePrefix="1" applyFont="1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164" fontId="0" fillId="3" borderId="8" xfId="1" applyNumberFormat="1" applyFont="1" applyFill="1" applyBorder="1" applyAlignment="1">
      <alignment wrapText="1"/>
    </xf>
    <xf numFmtId="164" fontId="0" fillId="0" borderId="5" xfId="1" applyNumberFormat="1" applyFont="1" applyFill="1" applyBorder="1" applyAlignment="1">
      <alignment wrapText="1"/>
    </xf>
    <xf numFmtId="164" fontId="0" fillId="5" borderId="5" xfId="1" applyNumberFormat="1" applyFont="1" applyFill="1" applyBorder="1" applyAlignment="1">
      <alignment wrapText="1"/>
    </xf>
    <xf numFmtId="164" fontId="0" fillId="0" borderId="0" xfId="0" applyNumberFormat="1"/>
    <xf numFmtId="0" fontId="0" fillId="0" borderId="10" xfId="0" applyBorder="1" applyAlignment="1">
      <alignment horizontal="center" vertical="center" wrapText="1"/>
    </xf>
    <xf numFmtId="164" fontId="0" fillId="3" borderId="9" xfId="1" applyNumberFormat="1" applyFont="1" applyFill="1" applyBorder="1" applyAlignment="1">
      <alignment wrapText="1"/>
    </xf>
    <xf numFmtId="164" fontId="0" fillId="0" borderId="11" xfId="1" applyNumberFormat="1" applyFont="1" applyFill="1" applyBorder="1" applyAlignment="1">
      <alignment wrapText="1"/>
    </xf>
    <xf numFmtId="164" fontId="0" fillId="0" borderId="10" xfId="1" applyNumberFormat="1" applyFont="1" applyBorder="1"/>
    <xf numFmtId="164" fontId="0" fillId="5" borderId="11" xfId="1" applyNumberFormat="1" applyFont="1" applyFill="1" applyBorder="1" applyAlignment="1">
      <alignment wrapText="1"/>
    </xf>
    <xf numFmtId="164" fontId="1" fillId="6" borderId="10" xfId="1" applyNumberFormat="1" applyFont="1" applyFill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164" fontId="7" fillId="0" borderId="11" xfId="1" applyNumberFormat="1" applyFont="1" applyBorder="1" applyAlignment="1">
      <alignment wrapText="1"/>
    </xf>
    <xf numFmtId="164" fontId="7" fillId="4" borderId="10" xfId="1" applyNumberFormat="1" applyFont="1" applyFill="1" applyBorder="1" applyAlignment="1">
      <alignment wrapText="1"/>
    </xf>
    <xf numFmtId="164" fontId="7" fillId="0" borderId="11" xfId="1" applyNumberFormat="1" applyFont="1" applyFill="1" applyBorder="1" applyAlignment="1">
      <alignment wrapText="1"/>
    </xf>
    <xf numFmtId="164" fontId="7" fillId="0" borderId="10" xfId="1" applyNumberFormat="1" applyFont="1" applyFill="1" applyBorder="1" applyAlignment="1">
      <alignment wrapText="1"/>
    </xf>
    <xf numFmtId="164" fontId="7" fillId="5" borderId="11" xfId="1" applyNumberFormat="1" applyFont="1" applyFill="1" applyBorder="1" applyAlignment="1">
      <alignment wrapText="1"/>
    </xf>
    <xf numFmtId="164" fontId="1" fillId="6" borderId="13" xfId="1" applyNumberFormat="1" applyFont="1" applyFill="1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164" fontId="0" fillId="0" borderId="5" xfId="1" applyNumberFormat="1" applyFont="1" applyBorder="1" applyAlignment="1">
      <alignment wrapText="1"/>
    </xf>
    <xf numFmtId="164" fontId="7" fillId="0" borderId="5" xfId="1" applyNumberFormat="1" applyFont="1" applyFill="1" applyBorder="1" applyAlignment="1">
      <alignment wrapText="1"/>
    </xf>
    <xf numFmtId="164" fontId="7" fillId="5" borderId="5" xfId="1" applyNumberFormat="1" applyFont="1" applyFill="1" applyBorder="1" applyAlignment="1">
      <alignment wrapText="1"/>
    </xf>
    <xf numFmtId="164" fontId="1" fillId="6" borderId="4" xfId="1" applyNumberFormat="1" applyFont="1" applyFill="1" applyBorder="1" applyAlignment="1">
      <alignment wrapText="1"/>
    </xf>
    <xf numFmtId="164" fontId="0" fillId="3" borderId="17" xfId="1" applyNumberFormat="1" applyFont="1" applyFill="1" applyBorder="1" applyAlignment="1">
      <alignment wrapText="1"/>
    </xf>
    <xf numFmtId="164" fontId="0" fillId="0" borderId="16" xfId="1" applyNumberFormat="1" applyFont="1" applyFill="1" applyBorder="1" applyAlignment="1">
      <alignment wrapText="1"/>
    </xf>
    <xf numFmtId="164" fontId="7" fillId="0" borderId="16" xfId="1" applyNumberFormat="1" applyFont="1" applyFill="1" applyBorder="1" applyAlignment="1">
      <alignment wrapText="1"/>
    </xf>
    <xf numFmtId="164" fontId="7" fillId="5" borderId="16" xfId="1" applyNumberFormat="1" applyFont="1" applyFill="1" applyBorder="1" applyAlignment="1">
      <alignment wrapText="1"/>
    </xf>
    <xf numFmtId="165" fontId="0" fillId="0" borderId="5" xfId="1" applyNumberFormat="1" applyFont="1" applyBorder="1" applyAlignment="1">
      <alignment wrapText="1"/>
    </xf>
    <xf numFmtId="164" fontId="1" fillId="0" borderId="16" xfId="1" applyNumberFormat="1" applyFont="1" applyBorder="1" applyAlignment="1">
      <alignment wrapText="1"/>
    </xf>
    <xf numFmtId="164" fontId="7" fillId="0" borderId="16" xfId="1" applyNumberFormat="1" applyFont="1" applyBorder="1" applyAlignment="1">
      <alignment wrapText="1"/>
    </xf>
    <xf numFmtId="164" fontId="7" fillId="4" borderId="13" xfId="1" applyNumberFormat="1" applyFont="1" applyFill="1" applyBorder="1" applyAlignment="1">
      <alignment wrapText="1"/>
    </xf>
    <xf numFmtId="164" fontId="1" fillId="6" borderId="13" xfId="0" applyNumberFormat="1" applyFont="1" applyFill="1" applyBorder="1" applyAlignment="1">
      <alignment wrapText="1"/>
    </xf>
    <xf numFmtId="164" fontId="1" fillId="0" borderId="9" xfId="1" applyNumberFormat="1" applyFont="1" applyBorder="1" applyAlignment="1">
      <alignment wrapText="1"/>
    </xf>
    <xf numFmtId="164" fontId="1" fillId="6" borderId="10" xfId="0" applyNumberFormat="1" applyFont="1" applyFill="1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164" fontId="8" fillId="3" borderId="15" xfId="1" applyNumberFormat="1" applyFont="1" applyFill="1" applyBorder="1" applyAlignment="1">
      <alignment wrapText="1"/>
    </xf>
    <xf numFmtId="164" fontId="8" fillId="4" borderId="1" xfId="1" applyNumberFormat="1" applyFont="1" applyFill="1" applyBorder="1" applyAlignment="1">
      <alignment wrapText="1"/>
    </xf>
    <xf numFmtId="164" fontId="8" fillId="5" borderId="6" xfId="1" applyNumberFormat="1" applyFont="1" applyFill="1" applyBorder="1" applyAlignment="1">
      <alignment wrapText="1"/>
    </xf>
    <xf numFmtId="164" fontId="9" fillId="6" borderId="6" xfId="0" applyNumberFormat="1" applyFont="1" applyFill="1" applyBorder="1" applyAlignment="1">
      <alignment wrapText="1"/>
    </xf>
    <xf numFmtId="164" fontId="0" fillId="0" borderId="0" xfId="0" applyNumberFormat="1" applyAlignment="1">
      <alignment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6DA9-6B90-4F98-9470-682761E64193}">
  <sheetPr>
    <tabColor rgb="FF00B050"/>
  </sheetPr>
  <dimension ref="A1:P50"/>
  <sheetViews>
    <sheetView tabSelected="1" zoomScale="83" zoomScaleNormal="83" workbookViewId="0">
      <selection activeCell="E2" sqref="E2"/>
    </sheetView>
  </sheetViews>
  <sheetFormatPr defaultColWidth="13.44140625" defaultRowHeight="14.4" x14ac:dyDescent="0.3"/>
  <cols>
    <col min="14" max="14" width="13.44140625" style="1"/>
  </cols>
  <sheetData>
    <row r="1" spans="1:15" ht="15" thickBot="1" x14ac:dyDescent="0.35"/>
    <row r="2" spans="1:15" s="6" customFormat="1" ht="18.600000000000001" thickBot="1" x14ac:dyDescent="0.4">
      <c r="A2" s="2"/>
      <c r="B2" s="3"/>
      <c r="C2" s="3"/>
      <c r="D2" s="3"/>
      <c r="E2" s="3" t="s">
        <v>29</v>
      </c>
      <c r="F2" s="3"/>
      <c r="G2" s="3"/>
      <c r="H2" s="3"/>
      <c r="I2" s="3"/>
      <c r="J2" s="3"/>
      <c r="K2" s="3"/>
      <c r="L2" s="3"/>
      <c r="M2" s="3"/>
      <c r="N2" s="4"/>
      <c r="O2" s="5"/>
    </row>
    <row r="3" spans="1:15" ht="55.2" thickBot="1" x14ac:dyDescent="0.45">
      <c r="A3" s="7">
        <v>2022</v>
      </c>
      <c r="B3" s="8" t="s">
        <v>0</v>
      </c>
      <c r="C3" s="8" t="s">
        <v>1</v>
      </c>
      <c r="D3" s="8" t="s">
        <v>2</v>
      </c>
      <c r="E3" s="8" t="s">
        <v>3</v>
      </c>
      <c r="F3" s="9" t="s">
        <v>4</v>
      </c>
      <c r="G3" s="10" t="s">
        <v>5</v>
      </c>
      <c r="H3" s="11" t="s">
        <v>6</v>
      </c>
      <c r="I3" s="12" t="s">
        <v>7</v>
      </c>
      <c r="J3" s="13" t="s">
        <v>8</v>
      </c>
      <c r="K3" s="14" t="s">
        <v>9</v>
      </c>
      <c r="L3" s="15" t="s">
        <v>10</v>
      </c>
      <c r="M3" s="16" t="s">
        <v>11</v>
      </c>
      <c r="N3" s="17" t="s">
        <v>12</v>
      </c>
      <c r="O3" s="18" t="s">
        <v>13</v>
      </c>
    </row>
    <row r="4" spans="1:15" x14ac:dyDescent="0.3">
      <c r="A4" s="19" t="s">
        <v>14</v>
      </c>
      <c r="B4" s="20">
        <v>24280</v>
      </c>
      <c r="C4" s="21">
        <v>9460</v>
      </c>
      <c r="D4" s="22">
        <v>10720</v>
      </c>
      <c r="E4" s="23">
        <f>122560-B4-C4-D4</f>
        <v>78100</v>
      </c>
      <c r="F4" s="24">
        <f t="shared" ref="F4:F13" si="0">B4+C4+D4+E4</f>
        <v>122560</v>
      </c>
      <c r="G4" s="20">
        <v>40600</v>
      </c>
      <c r="H4" s="21">
        <v>15980</v>
      </c>
      <c r="I4" s="25">
        <v>9500</v>
      </c>
      <c r="J4" s="26">
        <f>212260-G4-H4-I4</f>
        <v>146180</v>
      </c>
      <c r="K4" s="27">
        <f t="shared" ref="K4:K13" si="1">G4+H4+I4+J4</f>
        <v>212260</v>
      </c>
      <c r="L4" s="20">
        <v>18020</v>
      </c>
      <c r="M4" s="21">
        <f>102940-L4</f>
        <v>84920</v>
      </c>
      <c r="N4" s="28">
        <f t="shared" ref="N4:N13" si="2">L4+M4</f>
        <v>102940</v>
      </c>
      <c r="O4" s="29">
        <f t="shared" ref="O4:O12" si="3">F4+K4+N4</f>
        <v>437760</v>
      </c>
    </row>
    <row r="5" spans="1:15" x14ac:dyDescent="0.3">
      <c r="A5" s="30" t="s">
        <v>15</v>
      </c>
      <c r="B5" s="31">
        <v>15900</v>
      </c>
      <c r="C5" s="32">
        <v>10120</v>
      </c>
      <c r="D5" s="33">
        <v>10240</v>
      </c>
      <c r="E5" s="34">
        <f>F5-B5-C5-D5</f>
        <v>79800</v>
      </c>
      <c r="F5" s="35">
        <v>116060</v>
      </c>
      <c r="G5" s="31">
        <v>39300</v>
      </c>
      <c r="H5" s="32">
        <v>13115</v>
      </c>
      <c r="I5" s="31">
        <v>6320</v>
      </c>
      <c r="J5" s="36">
        <f t="shared" ref="J5:J11" si="4">K5-G5-H5-I5</f>
        <v>113700</v>
      </c>
      <c r="K5" s="37">
        <v>172435</v>
      </c>
      <c r="L5" s="31">
        <v>16400</v>
      </c>
      <c r="M5" s="32">
        <f t="shared" ref="M5:M11" si="5">N5-L5</f>
        <v>65780</v>
      </c>
      <c r="N5" s="38">
        <v>82180</v>
      </c>
      <c r="O5" s="29">
        <f t="shared" si="3"/>
        <v>370675</v>
      </c>
    </row>
    <row r="6" spans="1:15" ht="15" thickBot="1" x14ac:dyDescent="0.35">
      <c r="A6" s="39" t="s">
        <v>16</v>
      </c>
      <c r="B6" s="40">
        <v>15420</v>
      </c>
      <c r="C6" s="32">
        <v>7880</v>
      </c>
      <c r="D6" s="41">
        <v>9580</v>
      </c>
      <c r="E6" s="34">
        <f>F6-B6-C6-D6</f>
        <v>64720</v>
      </c>
      <c r="F6" s="42">
        <v>97600</v>
      </c>
      <c r="G6" s="40">
        <v>37760</v>
      </c>
      <c r="H6" s="32">
        <v>18589</v>
      </c>
      <c r="I6" s="31">
        <v>6860</v>
      </c>
      <c r="J6" s="36">
        <f t="shared" si="4"/>
        <v>128480</v>
      </c>
      <c r="K6" s="43">
        <v>191689</v>
      </c>
      <c r="L6" s="40">
        <v>15340</v>
      </c>
      <c r="M6" s="44">
        <f t="shared" si="5"/>
        <v>64400</v>
      </c>
      <c r="N6" s="38">
        <v>79740</v>
      </c>
      <c r="O6" s="45">
        <f t="shared" si="3"/>
        <v>369029</v>
      </c>
    </row>
    <row r="7" spans="1:15" x14ac:dyDescent="0.3">
      <c r="A7" s="46" t="s">
        <v>17</v>
      </c>
      <c r="B7" s="20">
        <v>15400</v>
      </c>
      <c r="C7" s="21">
        <v>7400</v>
      </c>
      <c r="D7" s="20">
        <v>8180</v>
      </c>
      <c r="E7" s="25">
        <f>F7-B7-C7-D7</f>
        <v>66440</v>
      </c>
      <c r="F7" s="47">
        <v>97420</v>
      </c>
      <c r="G7" s="20">
        <v>38200</v>
      </c>
      <c r="H7" s="21">
        <v>19820</v>
      </c>
      <c r="I7" s="25">
        <v>7500</v>
      </c>
      <c r="J7" s="20">
        <f t="shared" si="4"/>
        <v>118600</v>
      </c>
      <c r="K7" s="48">
        <v>184120</v>
      </c>
      <c r="L7" s="20">
        <v>16840</v>
      </c>
      <c r="M7" s="32">
        <f t="shared" si="5"/>
        <v>75940</v>
      </c>
      <c r="N7" s="28">
        <v>92780</v>
      </c>
      <c r="O7" s="49">
        <f t="shared" si="3"/>
        <v>374320</v>
      </c>
    </row>
    <row r="8" spans="1:15" x14ac:dyDescent="0.3">
      <c r="A8" s="30" t="s">
        <v>18</v>
      </c>
      <c r="B8" s="40">
        <v>18140</v>
      </c>
      <c r="C8" s="32">
        <v>7120</v>
      </c>
      <c r="D8" s="40">
        <v>8080</v>
      </c>
      <c r="E8" s="31">
        <f>F8-D8-C8-B8</f>
        <v>83900</v>
      </c>
      <c r="F8" s="50">
        <v>117240</v>
      </c>
      <c r="G8" s="40">
        <v>41640</v>
      </c>
      <c r="H8" s="32">
        <v>15840</v>
      </c>
      <c r="I8" s="31">
        <v>5140</v>
      </c>
      <c r="J8" s="40">
        <f t="shared" si="4"/>
        <v>128420</v>
      </c>
      <c r="K8" s="51">
        <v>191040</v>
      </c>
      <c r="L8" s="40">
        <v>15840</v>
      </c>
      <c r="M8" s="32">
        <f t="shared" si="5"/>
        <v>66480</v>
      </c>
      <c r="N8" s="38">
        <v>82320</v>
      </c>
      <c r="O8" s="52">
        <f t="shared" si="3"/>
        <v>390600</v>
      </c>
    </row>
    <row r="9" spans="1:15" ht="15" thickBot="1" x14ac:dyDescent="0.35">
      <c r="A9" s="39" t="s">
        <v>19</v>
      </c>
      <c r="B9" s="53">
        <v>14580</v>
      </c>
      <c r="C9" s="54">
        <v>8580</v>
      </c>
      <c r="D9" s="53">
        <v>10240</v>
      </c>
      <c r="E9" s="34">
        <f>F9-D9-C9-B9</f>
        <v>47680</v>
      </c>
      <c r="F9" s="50">
        <v>81080</v>
      </c>
      <c r="G9" s="53">
        <v>33520</v>
      </c>
      <c r="H9" s="54">
        <v>30800</v>
      </c>
      <c r="I9" s="55">
        <v>6920</v>
      </c>
      <c r="J9" s="40">
        <f t="shared" si="4"/>
        <v>104540</v>
      </c>
      <c r="K9" s="51">
        <v>175780</v>
      </c>
      <c r="L9" s="53">
        <v>15120</v>
      </c>
      <c r="M9" s="32">
        <f t="shared" si="5"/>
        <v>59180</v>
      </c>
      <c r="N9" s="56">
        <v>74300</v>
      </c>
      <c r="O9" s="45">
        <f t="shared" si="3"/>
        <v>331160</v>
      </c>
    </row>
    <row r="10" spans="1:15" x14ac:dyDescent="0.3">
      <c r="A10" s="46" t="s">
        <v>20</v>
      </c>
      <c r="B10" s="20">
        <v>15860</v>
      </c>
      <c r="C10" s="21">
        <v>7980</v>
      </c>
      <c r="D10" s="57">
        <v>6420</v>
      </c>
      <c r="E10" s="25">
        <f>F10-D10-C10-B10</f>
        <v>64820</v>
      </c>
      <c r="F10" s="47">
        <v>95080</v>
      </c>
      <c r="G10" s="20">
        <v>39900</v>
      </c>
      <c r="H10" s="21">
        <v>15480</v>
      </c>
      <c r="I10" s="25">
        <v>7640</v>
      </c>
      <c r="J10" s="20">
        <f t="shared" si="4"/>
        <v>111980</v>
      </c>
      <c r="K10" s="48">
        <v>175000</v>
      </c>
      <c r="L10" s="20">
        <v>17440</v>
      </c>
      <c r="M10" s="21">
        <f t="shared" si="5"/>
        <v>75900</v>
      </c>
      <c r="N10" s="28">
        <v>93340</v>
      </c>
      <c r="O10" s="29">
        <f t="shared" si="3"/>
        <v>363420</v>
      </c>
    </row>
    <row r="11" spans="1:15" x14ac:dyDescent="0.3">
      <c r="A11" s="30" t="s">
        <v>21</v>
      </c>
      <c r="B11" s="40">
        <v>14500</v>
      </c>
      <c r="C11" s="32">
        <v>6380</v>
      </c>
      <c r="D11" s="41">
        <v>6420</v>
      </c>
      <c r="E11" s="31">
        <f>F11-D11-C11-B11</f>
        <v>59300</v>
      </c>
      <c r="F11" s="50">
        <v>86600</v>
      </c>
      <c r="G11" s="40">
        <v>40040</v>
      </c>
      <c r="H11" s="32">
        <v>14140</v>
      </c>
      <c r="I11" s="31">
        <v>4600</v>
      </c>
      <c r="J11" s="40">
        <f t="shared" si="4"/>
        <v>96100</v>
      </c>
      <c r="K11" s="51">
        <v>154880</v>
      </c>
      <c r="L11" s="40">
        <v>14160</v>
      </c>
      <c r="M11" s="32">
        <f t="shared" si="5"/>
        <v>49060</v>
      </c>
      <c r="N11" s="38">
        <v>63220</v>
      </c>
      <c r="O11" s="29">
        <f t="shared" si="3"/>
        <v>304700</v>
      </c>
    </row>
    <row r="12" spans="1:15" ht="15" thickBot="1" x14ac:dyDescent="0.35">
      <c r="A12" s="39" t="s">
        <v>22</v>
      </c>
      <c r="B12" s="58">
        <v>20160</v>
      </c>
      <c r="C12" s="59">
        <v>8820</v>
      </c>
      <c r="D12" s="60">
        <v>9240</v>
      </c>
      <c r="E12" s="61">
        <v>64820</v>
      </c>
      <c r="F12" s="62">
        <f t="shared" si="0"/>
        <v>103040</v>
      </c>
      <c r="G12" s="58">
        <v>34240</v>
      </c>
      <c r="H12" s="59">
        <v>17040</v>
      </c>
      <c r="I12" s="44">
        <v>11480</v>
      </c>
      <c r="J12" s="53">
        <v>102420</v>
      </c>
      <c r="K12" s="63">
        <f t="shared" si="1"/>
        <v>165180</v>
      </c>
      <c r="L12" s="64">
        <v>13740</v>
      </c>
      <c r="M12" s="59">
        <v>67180</v>
      </c>
      <c r="N12" s="56">
        <f t="shared" si="2"/>
        <v>80920</v>
      </c>
      <c r="O12" s="45">
        <f t="shared" si="3"/>
        <v>349140</v>
      </c>
    </row>
    <row r="13" spans="1:15" x14ac:dyDescent="0.3">
      <c r="A13" s="30" t="s">
        <v>23</v>
      </c>
      <c r="B13" s="40">
        <v>16120</v>
      </c>
      <c r="C13" s="32">
        <v>7580</v>
      </c>
      <c r="D13" s="40">
        <v>8120</v>
      </c>
      <c r="E13" s="31">
        <v>60680</v>
      </c>
      <c r="F13" s="50">
        <f t="shared" si="0"/>
        <v>92500</v>
      </c>
      <c r="G13" s="40">
        <v>39870</v>
      </c>
      <c r="H13" s="32">
        <v>17120</v>
      </c>
      <c r="I13" s="31">
        <v>8120</v>
      </c>
      <c r="J13" s="40">
        <v>117220</v>
      </c>
      <c r="K13" s="51">
        <f t="shared" si="1"/>
        <v>182330</v>
      </c>
      <c r="L13" s="40">
        <v>17720</v>
      </c>
      <c r="M13" s="32">
        <v>72370</v>
      </c>
      <c r="N13" s="38">
        <f t="shared" si="2"/>
        <v>90090</v>
      </c>
      <c r="O13" s="49">
        <f>F13+K13+N13</f>
        <v>364920</v>
      </c>
    </row>
    <row r="14" spans="1:15" x14ac:dyDescent="0.3">
      <c r="A14" s="30" t="s">
        <v>24</v>
      </c>
      <c r="B14" s="40">
        <v>17460</v>
      </c>
      <c r="C14" s="32">
        <v>9420</v>
      </c>
      <c r="D14" s="40">
        <v>11160</v>
      </c>
      <c r="E14" s="31">
        <v>75140</v>
      </c>
      <c r="F14" s="50">
        <v>113180</v>
      </c>
      <c r="G14" s="40">
        <v>37720</v>
      </c>
      <c r="H14" s="32">
        <v>21400</v>
      </c>
      <c r="I14" s="31">
        <v>6320</v>
      </c>
      <c r="J14" s="40">
        <v>118946</v>
      </c>
      <c r="K14" s="51">
        <v>184386</v>
      </c>
      <c r="L14" s="40">
        <v>12400</v>
      </c>
      <c r="M14" s="32">
        <v>66440</v>
      </c>
      <c r="N14" s="38">
        <v>78840</v>
      </c>
      <c r="O14" s="52">
        <f>F14+K14+N14</f>
        <v>376406</v>
      </c>
    </row>
    <row r="15" spans="1:15" ht="15" thickBot="1" x14ac:dyDescent="0.35">
      <c r="A15" s="65" t="s">
        <v>25</v>
      </c>
      <c r="B15" s="40">
        <v>14960</v>
      </c>
      <c r="C15" s="32">
        <v>7520</v>
      </c>
      <c r="D15" s="58">
        <v>7180</v>
      </c>
      <c r="E15" s="31">
        <v>68160</v>
      </c>
      <c r="F15" s="50">
        <v>97820</v>
      </c>
      <c r="G15" s="40">
        <v>37970</v>
      </c>
      <c r="H15" s="32">
        <v>18600</v>
      </c>
      <c r="I15" s="31">
        <v>8520</v>
      </c>
      <c r="J15" s="40">
        <v>126800</v>
      </c>
      <c r="K15" s="51">
        <v>191890</v>
      </c>
      <c r="L15" s="40">
        <v>18460</v>
      </c>
      <c r="M15" s="32">
        <v>74270</v>
      </c>
      <c r="N15" s="56">
        <v>92730</v>
      </c>
      <c r="O15" s="52">
        <f>F15+K15+N15</f>
        <v>382440</v>
      </c>
    </row>
    <row r="16" spans="1:15" s="76" customFormat="1" ht="15" thickBot="1" x14ac:dyDescent="0.35">
      <c r="A16" s="66" t="s">
        <v>26</v>
      </c>
      <c r="B16" s="67">
        <f t="shared" ref="B16:I16" si="6">SUM(B4:B15)</f>
        <v>202780</v>
      </c>
      <c r="C16" s="68">
        <f t="shared" si="6"/>
        <v>98260</v>
      </c>
      <c r="D16" s="67">
        <f t="shared" si="6"/>
        <v>105580</v>
      </c>
      <c r="E16" s="69">
        <f t="shared" si="6"/>
        <v>813560</v>
      </c>
      <c r="F16" s="68">
        <f t="shared" si="6"/>
        <v>1220180</v>
      </c>
      <c r="G16" s="70">
        <f t="shared" si="6"/>
        <v>460760</v>
      </c>
      <c r="H16" s="71">
        <f t="shared" si="6"/>
        <v>217924</v>
      </c>
      <c r="I16" s="72">
        <f t="shared" si="6"/>
        <v>88920</v>
      </c>
      <c r="J16" s="70">
        <f t="shared" ref="J16:N16" si="7">SUM(J4:J15)</f>
        <v>1413386</v>
      </c>
      <c r="K16" s="72">
        <f t="shared" si="7"/>
        <v>2180990</v>
      </c>
      <c r="L16" s="73">
        <f t="shared" si="7"/>
        <v>191480</v>
      </c>
      <c r="M16" s="74">
        <f t="shared" si="7"/>
        <v>821920</v>
      </c>
      <c r="N16" s="73">
        <f t="shared" si="7"/>
        <v>1013400</v>
      </c>
      <c r="O16" s="75">
        <f>SUM(O4:O15)</f>
        <v>4414570</v>
      </c>
    </row>
    <row r="17" spans="1:15" ht="15" thickBot="1" x14ac:dyDescent="0.35"/>
    <row r="18" spans="1:15" ht="55.2" thickBot="1" x14ac:dyDescent="0.45">
      <c r="A18" s="7">
        <v>2021</v>
      </c>
      <c r="B18" s="8" t="s">
        <v>0</v>
      </c>
      <c r="C18" s="8" t="s">
        <v>1</v>
      </c>
      <c r="D18" s="8" t="s">
        <v>2</v>
      </c>
      <c r="E18" s="8" t="s">
        <v>3</v>
      </c>
      <c r="F18" s="9" t="s">
        <v>4</v>
      </c>
      <c r="G18" s="10" t="s">
        <v>5</v>
      </c>
      <c r="H18" s="11" t="s">
        <v>6</v>
      </c>
      <c r="I18" s="12" t="s">
        <v>7</v>
      </c>
      <c r="J18" s="13" t="s">
        <v>8</v>
      </c>
      <c r="K18" s="14" t="s">
        <v>9</v>
      </c>
      <c r="L18" s="15" t="s">
        <v>10</v>
      </c>
      <c r="M18" s="16" t="s">
        <v>11</v>
      </c>
      <c r="N18" s="17" t="s">
        <v>12</v>
      </c>
      <c r="O18" s="18" t="s">
        <v>13</v>
      </c>
    </row>
    <row r="19" spans="1:15" x14ac:dyDescent="0.3">
      <c r="A19" s="19" t="s">
        <v>14</v>
      </c>
      <c r="B19" s="20">
        <v>23460</v>
      </c>
      <c r="C19" s="21">
        <v>10020</v>
      </c>
      <c r="D19" s="22">
        <v>6400</v>
      </c>
      <c r="E19" s="23">
        <f>F19-B19-C19-D19</f>
        <v>83140</v>
      </c>
      <c r="F19" s="24">
        <v>123020</v>
      </c>
      <c r="G19" s="20">
        <v>42340</v>
      </c>
      <c r="H19" s="21">
        <v>22790</v>
      </c>
      <c r="I19" s="25"/>
      <c r="J19" s="26">
        <f>K19-G19-H19</f>
        <v>159380</v>
      </c>
      <c r="K19" s="27">
        <v>224510</v>
      </c>
      <c r="L19" s="20">
        <v>22240</v>
      </c>
      <c r="M19" s="21">
        <v>70060</v>
      </c>
      <c r="N19" s="28">
        <f>L19+M19</f>
        <v>92300</v>
      </c>
      <c r="O19" s="29">
        <f t="shared" ref="O19:O27" si="8">F19+K19+N19</f>
        <v>439830</v>
      </c>
    </row>
    <row r="20" spans="1:15" x14ac:dyDescent="0.3">
      <c r="A20" s="30" t="s">
        <v>15</v>
      </c>
      <c r="B20" s="31">
        <v>20660</v>
      </c>
      <c r="C20" s="32">
        <v>7640</v>
      </c>
      <c r="D20" s="33">
        <v>10900</v>
      </c>
      <c r="E20" s="34">
        <f>F20-B20-C20-D20</f>
        <v>46460</v>
      </c>
      <c r="F20" s="35">
        <v>85660</v>
      </c>
      <c r="G20" s="31">
        <v>34180</v>
      </c>
      <c r="H20" s="32">
        <v>5750</v>
      </c>
      <c r="I20" s="31"/>
      <c r="J20" s="36">
        <f>K20-G20-H20</f>
        <v>139280</v>
      </c>
      <c r="K20" s="37">
        <v>179210</v>
      </c>
      <c r="L20" s="31">
        <v>20180</v>
      </c>
      <c r="M20" s="32">
        <v>64360</v>
      </c>
      <c r="N20" s="38">
        <f>L20+M20</f>
        <v>84540</v>
      </c>
      <c r="O20" s="29">
        <f t="shared" si="8"/>
        <v>349410</v>
      </c>
    </row>
    <row r="21" spans="1:15" ht="15" thickBot="1" x14ac:dyDescent="0.35">
      <c r="A21" s="39" t="s">
        <v>16</v>
      </c>
      <c r="B21" s="40">
        <v>24160</v>
      </c>
      <c r="C21" s="32">
        <v>9840</v>
      </c>
      <c r="D21" s="41">
        <v>9820</v>
      </c>
      <c r="E21" s="34">
        <f>F21-B21-C21-D21</f>
        <v>95200</v>
      </c>
      <c r="F21" s="42">
        <v>139020</v>
      </c>
      <c r="G21" s="40">
        <v>45060</v>
      </c>
      <c r="H21" s="32">
        <v>25470</v>
      </c>
      <c r="I21" s="31"/>
      <c r="J21" s="36">
        <f>K21-G21-H21</f>
        <v>150080</v>
      </c>
      <c r="K21" s="43">
        <v>220610</v>
      </c>
      <c r="L21" s="40">
        <v>27180</v>
      </c>
      <c r="M21" s="32">
        <v>84700</v>
      </c>
      <c r="N21" s="38">
        <f>L21+M21</f>
        <v>111880</v>
      </c>
      <c r="O21" s="45">
        <f t="shared" si="8"/>
        <v>471510</v>
      </c>
    </row>
    <row r="22" spans="1:15" x14ac:dyDescent="0.3">
      <c r="A22" s="46" t="s">
        <v>17</v>
      </c>
      <c r="B22" s="57">
        <v>17700</v>
      </c>
      <c r="C22" s="25">
        <v>10780</v>
      </c>
      <c r="D22" s="20">
        <v>11740</v>
      </c>
      <c r="E22" s="25">
        <f>F22-B22-C22-D22</f>
        <v>91180</v>
      </c>
      <c r="F22" s="47">
        <v>131400</v>
      </c>
      <c r="G22" s="20">
        <v>43320</v>
      </c>
      <c r="H22" s="21">
        <v>17880</v>
      </c>
      <c r="I22" s="25"/>
      <c r="J22" s="20">
        <f>K22-G22-H22</f>
        <v>145980</v>
      </c>
      <c r="K22" s="48">
        <v>207180</v>
      </c>
      <c r="L22" s="20">
        <v>14420</v>
      </c>
      <c r="M22" s="21">
        <f>N22-L22</f>
        <v>67510</v>
      </c>
      <c r="N22" s="28">
        <v>81930</v>
      </c>
      <c r="O22" s="49">
        <f t="shared" si="8"/>
        <v>420510</v>
      </c>
    </row>
    <row r="23" spans="1:15" x14ac:dyDescent="0.3">
      <c r="A23" s="30" t="s">
        <v>18</v>
      </c>
      <c r="B23" s="33">
        <v>24820</v>
      </c>
      <c r="C23" s="31">
        <v>8860</v>
      </c>
      <c r="D23" s="40">
        <v>11580</v>
      </c>
      <c r="E23" s="31">
        <v>67260</v>
      </c>
      <c r="F23" s="50">
        <v>112520</v>
      </c>
      <c r="G23" s="40">
        <v>41580</v>
      </c>
      <c r="H23" s="32">
        <v>21510</v>
      </c>
      <c r="I23" s="31"/>
      <c r="J23" s="40">
        <v>139600</v>
      </c>
      <c r="K23" s="51">
        <f>G23+H23+J23</f>
        <v>202690</v>
      </c>
      <c r="L23" s="40">
        <v>18320</v>
      </c>
      <c r="M23" s="32">
        <v>72640</v>
      </c>
      <c r="N23" s="38">
        <f>L23+M23</f>
        <v>90960</v>
      </c>
      <c r="O23" s="52">
        <f t="shared" si="8"/>
        <v>406170</v>
      </c>
    </row>
    <row r="24" spans="1:15" ht="15" thickBot="1" x14ac:dyDescent="0.35">
      <c r="A24" s="39" t="s">
        <v>19</v>
      </c>
      <c r="B24" s="60">
        <v>13080</v>
      </c>
      <c r="C24" s="55">
        <v>11160</v>
      </c>
      <c r="D24" s="53">
        <v>9380</v>
      </c>
      <c r="E24" s="55">
        <v>87600</v>
      </c>
      <c r="F24" s="50">
        <f>B24+C24+D24+E24</f>
        <v>121220</v>
      </c>
      <c r="G24" s="53">
        <v>45060</v>
      </c>
      <c r="H24" s="54">
        <v>35190</v>
      </c>
      <c r="I24" s="55"/>
      <c r="J24" s="53">
        <v>147740</v>
      </c>
      <c r="K24" s="51">
        <f>G24+H24+J24</f>
        <v>227990</v>
      </c>
      <c r="L24" s="53">
        <v>13280</v>
      </c>
      <c r="M24" s="54">
        <v>73560</v>
      </c>
      <c r="N24" s="56">
        <f>L24+M24</f>
        <v>86840</v>
      </c>
      <c r="O24" s="45">
        <f t="shared" si="8"/>
        <v>436050</v>
      </c>
    </row>
    <row r="25" spans="1:15" x14ac:dyDescent="0.3">
      <c r="A25" s="46" t="s">
        <v>20</v>
      </c>
      <c r="B25" s="20">
        <v>23180</v>
      </c>
      <c r="C25" s="21">
        <v>9060</v>
      </c>
      <c r="D25" s="20">
        <v>9540</v>
      </c>
      <c r="E25" s="25">
        <v>71680</v>
      </c>
      <c r="F25" s="47">
        <f>B25+C25+D25+E25</f>
        <v>113460</v>
      </c>
      <c r="G25" s="20">
        <v>41400</v>
      </c>
      <c r="H25" s="21">
        <v>17580</v>
      </c>
      <c r="I25" s="25"/>
      <c r="J25" s="20">
        <v>125980</v>
      </c>
      <c r="K25" s="48">
        <f>G25+H25+J25</f>
        <v>184960</v>
      </c>
      <c r="L25" s="20">
        <v>19880</v>
      </c>
      <c r="M25" s="21">
        <v>79680</v>
      </c>
      <c r="N25" s="28">
        <f>L25+M25</f>
        <v>99560</v>
      </c>
      <c r="O25" s="29">
        <f t="shared" si="8"/>
        <v>397980</v>
      </c>
    </row>
    <row r="26" spans="1:15" x14ac:dyDescent="0.3">
      <c r="A26" s="30" t="s">
        <v>21</v>
      </c>
      <c r="B26" s="40">
        <v>20560</v>
      </c>
      <c r="C26" s="32">
        <v>8080</v>
      </c>
      <c r="D26" s="40">
        <v>8820</v>
      </c>
      <c r="E26" s="31">
        <v>67540</v>
      </c>
      <c r="F26" s="50">
        <f>B26+C26+D26+E26</f>
        <v>105000</v>
      </c>
      <c r="G26" s="40">
        <v>46900</v>
      </c>
      <c r="H26" s="32">
        <v>16650</v>
      </c>
      <c r="I26" s="31"/>
      <c r="J26" s="40">
        <v>124720</v>
      </c>
      <c r="K26" s="51">
        <f>G26+H26+J26</f>
        <v>188270</v>
      </c>
      <c r="L26" s="40">
        <v>20160</v>
      </c>
      <c r="M26" s="32">
        <v>53160</v>
      </c>
      <c r="N26" s="38">
        <f>L26+M26</f>
        <v>73320</v>
      </c>
      <c r="O26" s="29">
        <f t="shared" si="8"/>
        <v>366590</v>
      </c>
    </row>
    <row r="27" spans="1:15" ht="15" thickBot="1" x14ac:dyDescent="0.35">
      <c r="A27" s="39" t="s">
        <v>22</v>
      </c>
      <c r="B27" s="58">
        <v>13260</v>
      </c>
      <c r="C27" s="59">
        <v>10880</v>
      </c>
      <c r="D27" s="53">
        <v>11940</v>
      </c>
      <c r="E27" s="61">
        <v>72280</v>
      </c>
      <c r="F27" s="62">
        <f>B27+C27+D27+E27</f>
        <v>108360</v>
      </c>
      <c r="G27" s="58">
        <v>34380</v>
      </c>
      <c r="H27" s="59">
        <v>18870</v>
      </c>
      <c r="I27" s="44">
        <v>7080</v>
      </c>
      <c r="J27" s="53">
        <v>122320</v>
      </c>
      <c r="K27" s="63">
        <f>G27+H27+I27+J27</f>
        <v>182650</v>
      </c>
      <c r="L27" s="58">
        <v>13600</v>
      </c>
      <c r="M27" s="59">
        <v>67220</v>
      </c>
      <c r="N27" s="56">
        <v>80820</v>
      </c>
      <c r="O27" s="45">
        <f t="shared" si="8"/>
        <v>371830</v>
      </c>
    </row>
    <row r="28" spans="1:15" x14ac:dyDescent="0.3">
      <c r="A28" s="30" t="s">
        <v>23</v>
      </c>
      <c r="B28" s="40">
        <v>15380</v>
      </c>
      <c r="C28" s="32">
        <v>8700</v>
      </c>
      <c r="D28" s="40">
        <v>9040</v>
      </c>
      <c r="E28" s="31">
        <f>F28-B28-C28-D28</f>
        <v>69360</v>
      </c>
      <c r="F28" s="50">
        <v>102480</v>
      </c>
      <c r="G28" s="40">
        <v>34440</v>
      </c>
      <c r="H28" s="32">
        <v>19910</v>
      </c>
      <c r="I28" s="31">
        <v>9000</v>
      </c>
      <c r="J28" s="40">
        <f>K28-G28-H28-I28</f>
        <v>125900</v>
      </c>
      <c r="K28" s="51">
        <v>189250</v>
      </c>
      <c r="L28" s="40">
        <v>19620</v>
      </c>
      <c r="M28" s="32">
        <f>N28-L28</f>
        <v>75580</v>
      </c>
      <c r="N28" s="38">
        <v>95200</v>
      </c>
      <c r="O28" s="49">
        <f>F28+K28+N28</f>
        <v>386930</v>
      </c>
    </row>
    <row r="29" spans="1:15" x14ac:dyDescent="0.3">
      <c r="A29" s="30" t="s">
        <v>24</v>
      </c>
      <c r="B29" s="40">
        <v>16180</v>
      </c>
      <c r="C29" s="32">
        <v>9000</v>
      </c>
      <c r="D29" s="40">
        <v>9200</v>
      </c>
      <c r="E29" s="31">
        <f>F29-B29-C29-D29</f>
        <v>75340</v>
      </c>
      <c r="F29" s="50">
        <v>109720</v>
      </c>
      <c r="G29" s="40">
        <v>42040</v>
      </c>
      <c r="H29" s="32">
        <v>17540</v>
      </c>
      <c r="I29" s="31">
        <v>7000</v>
      </c>
      <c r="J29" s="40">
        <f>K29-G29-H29-I29</f>
        <v>147438</v>
      </c>
      <c r="K29" s="51">
        <v>214018</v>
      </c>
      <c r="L29" s="40">
        <v>18180</v>
      </c>
      <c r="M29" s="32">
        <f>N29-L29</f>
        <v>79280</v>
      </c>
      <c r="N29" s="38">
        <v>97460</v>
      </c>
      <c r="O29" s="52">
        <f>F29+K29+N29</f>
        <v>421198</v>
      </c>
    </row>
    <row r="30" spans="1:15" ht="15" thickBot="1" x14ac:dyDescent="0.35">
      <c r="A30" s="65" t="s">
        <v>25</v>
      </c>
      <c r="B30" s="40">
        <v>22080</v>
      </c>
      <c r="C30" s="32">
        <v>10980</v>
      </c>
      <c r="D30" s="58">
        <v>13420</v>
      </c>
      <c r="E30" s="31">
        <f>F30-B30-C30-D30</f>
        <v>89200</v>
      </c>
      <c r="F30" s="50">
        <v>135680</v>
      </c>
      <c r="G30" s="40">
        <v>54280</v>
      </c>
      <c r="H30" s="32">
        <v>25595</v>
      </c>
      <c r="I30" s="31">
        <v>8740</v>
      </c>
      <c r="J30" s="40">
        <f>K30-G30-H30-I30</f>
        <v>141940</v>
      </c>
      <c r="K30" s="51">
        <v>230555</v>
      </c>
      <c r="L30" s="40">
        <v>23260</v>
      </c>
      <c r="M30" s="32">
        <f>N30-L30</f>
        <v>90560</v>
      </c>
      <c r="N30" s="56">
        <v>113820</v>
      </c>
      <c r="O30" s="45">
        <f>F30+K30+N30</f>
        <v>480055</v>
      </c>
    </row>
    <row r="31" spans="1:15" s="76" customFormat="1" ht="15" thickBot="1" x14ac:dyDescent="0.35">
      <c r="A31" s="66" t="s">
        <v>26</v>
      </c>
      <c r="B31" s="67">
        <f>SUM(B19:B30)</f>
        <v>234520</v>
      </c>
      <c r="C31" s="67">
        <f t="shared" ref="C31:H31" si="9">SUM(C19:C30)</f>
        <v>115000</v>
      </c>
      <c r="D31" s="67">
        <f t="shared" si="9"/>
        <v>121780</v>
      </c>
      <c r="E31" s="69">
        <f t="shared" si="9"/>
        <v>916240</v>
      </c>
      <c r="F31" s="68">
        <f t="shared" si="9"/>
        <v>1387540</v>
      </c>
      <c r="G31" s="70">
        <f t="shared" si="9"/>
        <v>504980</v>
      </c>
      <c r="H31" s="71">
        <f t="shared" si="9"/>
        <v>244735</v>
      </c>
      <c r="I31" s="72">
        <f>SUM(I27:I30)</f>
        <v>31820</v>
      </c>
      <c r="J31" s="70">
        <f t="shared" ref="J31:O31" si="10">SUM(J19:J30)</f>
        <v>1670358</v>
      </c>
      <c r="K31" s="72">
        <f t="shared" si="10"/>
        <v>2451893</v>
      </c>
      <c r="L31" s="77">
        <f t="shared" si="10"/>
        <v>230320</v>
      </c>
      <c r="M31" s="78">
        <f t="shared" si="10"/>
        <v>878310</v>
      </c>
      <c r="N31" s="73">
        <f t="shared" si="10"/>
        <v>1108630</v>
      </c>
      <c r="O31" s="75">
        <f t="shared" si="10"/>
        <v>4948063</v>
      </c>
    </row>
    <row r="32" spans="1:15" ht="15" thickBot="1" x14ac:dyDescent="0.35"/>
    <row r="33" spans="1:16" ht="57" customHeight="1" thickBot="1" x14ac:dyDescent="0.35">
      <c r="A33" s="79">
        <v>2020</v>
      </c>
      <c r="B33" s="80" t="s">
        <v>0</v>
      </c>
      <c r="C33" s="81" t="s">
        <v>1</v>
      </c>
      <c r="D33" s="8" t="s">
        <v>2</v>
      </c>
      <c r="E33" s="8" t="s">
        <v>3</v>
      </c>
      <c r="F33" s="81" t="s">
        <v>4</v>
      </c>
      <c r="G33" s="10" t="s">
        <v>5</v>
      </c>
      <c r="H33" s="11" t="s">
        <v>6</v>
      </c>
      <c r="I33" s="82"/>
      <c r="J33" s="13" t="s">
        <v>8</v>
      </c>
      <c r="K33" s="14" t="s">
        <v>9</v>
      </c>
      <c r="L33" s="83" t="s">
        <v>27</v>
      </c>
      <c r="M33" s="16" t="s">
        <v>11</v>
      </c>
      <c r="N33" s="17" t="s">
        <v>12</v>
      </c>
      <c r="O33" s="18" t="s">
        <v>28</v>
      </c>
    </row>
    <row r="34" spans="1:16" x14ac:dyDescent="0.3">
      <c r="A34" s="84" t="s">
        <v>14</v>
      </c>
      <c r="B34" s="20">
        <v>19920</v>
      </c>
      <c r="C34" s="20">
        <v>11380</v>
      </c>
      <c r="D34" s="22">
        <v>11300</v>
      </c>
      <c r="E34" s="20">
        <f>F34-B34-C34-D34</f>
        <v>91960</v>
      </c>
      <c r="F34" s="85">
        <v>134560</v>
      </c>
      <c r="G34" s="26">
        <v>48740</v>
      </c>
      <c r="H34" s="86">
        <v>19550</v>
      </c>
      <c r="I34" s="86"/>
      <c r="J34" s="86">
        <f t="shared" ref="J34:J46" si="11">K34-G34-H34</f>
        <v>138400</v>
      </c>
      <c r="K34" s="48">
        <v>206690</v>
      </c>
      <c r="L34" s="86">
        <v>24680</v>
      </c>
      <c r="M34" s="20">
        <f t="shared" ref="M34:M45" si="12">N34-L34</f>
        <v>73500</v>
      </c>
      <c r="N34" s="87">
        <v>98180</v>
      </c>
      <c r="O34" s="49">
        <f t="shared" ref="O34:O45" si="13">F34+K34+N34</f>
        <v>439430</v>
      </c>
      <c r="P34" s="88"/>
    </row>
    <row r="35" spans="1:16" x14ac:dyDescent="0.3">
      <c r="A35" s="89" t="s">
        <v>15</v>
      </c>
      <c r="B35" s="31">
        <v>15880</v>
      </c>
      <c r="C35" s="31">
        <v>8340</v>
      </c>
      <c r="D35" s="33">
        <v>7040</v>
      </c>
      <c r="E35" s="40">
        <f t="shared" ref="E35:E46" si="14">F35-B35-C35-D35</f>
        <v>70000</v>
      </c>
      <c r="F35" s="90">
        <v>101260</v>
      </c>
      <c r="G35" s="31">
        <v>37760</v>
      </c>
      <c r="H35" s="33">
        <v>13525</v>
      </c>
      <c r="I35" s="33"/>
      <c r="J35" s="33">
        <f t="shared" si="11"/>
        <v>140400</v>
      </c>
      <c r="K35" s="51">
        <v>191685</v>
      </c>
      <c r="L35" s="91">
        <v>20100</v>
      </c>
      <c r="M35" s="92">
        <f t="shared" si="12"/>
        <v>63680</v>
      </c>
      <c r="N35" s="93">
        <v>83780</v>
      </c>
      <c r="O35" s="94">
        <f t="shared" si="13"/>
        <v>376725</v>
      </c>
      <c r="P35" s="88"/>
    </row>
    <row r="36" spans="1:16" ht="15" thickBot="1" x14ac:dyDescent="0.35">
      <c r="A36" s="95" t="s">
        <v>16</v>
      </c>
      <c r="B36" s="40">
        <v>21540</v>
      </c>
      <c r="C36" s="40">
        <v>8540</v>
      </c>
      <c r="D36" s="41"/>
      <c r="E36" s="58">
        <f t="shared" si="14"/>
        <v>51840</v>
      </c>
      <c r="F36" s="90">
        <v>81920</v>
      </c>
      <c r="G36" s="40">
        <v>60080</v>
      </c>
      <c r="H36" s="96">
        <v>20040</v>
      </c>
      <c r="I36" s="96"/>
      <c r="J36" s="96">
        <f t="shared" si="11"/>
        <v>43480</v>
      </c>
      <c r="K36" s="97">
        <v>123600</v>
      </c>
      <c r="L36" s="98">
        <v>30000</v>
      </c>
      <c r="M36" s="99">
        <f t="shared" si="12"/>
        <v>32000</v>
      </c>
      <c r="N36" s="100">
        <v>62000</v>
      </c>
      <c r="O36" s="101">
        <f t="shared" si="13"/>
        <v>267520</v>
      </c>
      <c r="P36" s="88"/>
    </row>
    <row r="37" spans="1:16" x14ac:dyDescent="0.3">
      <c r="A37" s="102" t="s">
        <v>17</v>
      </c>
      <c r="B37" s="20">
        <v>20200</v>
      </c>
      <c r="C37" s="20">
        <v>11180</v>
      </c>
      <c r="D37" s="57">
        <v>20070</v>
      </c>
      <c r="E37" s="20">
        <f t="shared" si="14"/>
        <v>85640</v>
      </c>
      <c r="F37" s="85">
        <v>137090</v>
      </c>
      <c r="G37" s="20">
        <v>56900</v>
      </c>
      <c r="H37" s="103">
        <v>28640</v>
      </c>
      <c r="I37" s="103"/>
      <c r="J37" s="103">
        <f t="shared" si="11"/>
        <v>195400</v>
      </c>
      <c r="K37" s="48">
        <v>280940</v>
      </c>
      <c r="L37" s="104">
        <v>33720</v>
      </c>
      <c r="M37" s="23">
        <f t="shared" si="12"/>
        <v>80260</v>
      </c>
      <c r="N37" s="105">
        <v>113980</v>
      </c>
      <c r="O37" s="106">
        <f t="shared" si="13"/>
        <v>532010</v>
      </c>
    </row>
    <row r="38" spans="1:16" x14ac:dyDescent="0.3">
      <c r="A38" s="89" t="s">
        <v>18</v>
      </c>
      <c r="B38" s="40">
        <v>15180</v>
      </c>
      <c r="C38" s="40">
        <v>4280</v>
      </c>
      <c r="D38" s="41">
        <v>8960</v>
      </c>
      <c r="E38" s="40">
        <f t="shared" si="14"/>
        <v>94002</v>
      </c>
      <c r="F38" s="90">
        <v>122422</v>
      </c>
      <c r="G38" s="40">
        <v>38720</v>
      </c>
      <c r="H38" s="33">
        <v>26765</v>
      </c>
      <c r="I38" s="33"/>
      <c r="J38" s="33">
        <f t="shared" si="11"/>
        <v>156164</v>
      </c>
      <c r="K38" s="51">
        <v>221649</v>
      </c>
      <c r="L38" s="98">
        <v>26500</v>
      </c>
      <c r="M38" s="34">
        <f t="shared" si="12"/>
        <v>65840</v>
      </c>
      <c r="N38" s="100">
        <v>92340</v>
      </c>
      <c r="O38" s="94">
        <f t="shared" si="13"/>
        <v>436411</v>
      </c>
    </row>
    <row r="39" spans="1:16" ht="15" thickBot="1" x14ac:dyDescent="0.35">
      <c r="A39" s="95" t="s">
        <v>19</v>
      </c>
      <c r="B39" s="53">
        <v>21140</v>
      </c>
      <c r="C39" s="53">
        <v>8960</v>
      </c>
      <c r="D39" s="60">
        <v>9100</v>
      </c>
      <c r="E39" s="58">
        <f t="shared" si="14"/>
        <v>82140</v>
      </c>
      <c r="F39" s="107">
        <v>121340</v>
      </c>
      <c r="G39" s="53">
        <v>43720</v>
      </c>
      <c r="H39" s="108">
        <v>20200</v>
      </c>
      <c r="I39" s="108"/>
      <c r="J39" s="108">
        <f t="shared" si="11"/>
        <v>155140</v>
      </c>
      <c r="K39" s="63">
        <v>219060</v>
      </c>
      <c r="L39" s="109">
        <v>28000</v>
      </c>
      <c r="M39" s="55">
        <f t="shared" si="12"/>
        <v>91500</v>
      </c>
      <c r="N39" s="110">
        <v>119500</v>
      </c>
      <c r="O39" s="101">
        <f t="shared" si="13"/>
        <v>459900</v>
      </c>
      <c r="P39" s="88"/>
    </row>
    <row r="40" spans="1:16" x14ac:dyDescent="0.3">
      <c r="A40" s="102" t="s">
        <v>20</v>
      </c>
      <c r="B40" s="20">
        <v>15980</v>
      </c>
      <c r="C40" s="20">
        <v>1070</v>
      </c>
      <c r="D40" s="57">
        <v>10420</v>
      </c>
      <c r="E40" s="20">
        <f t="shared" si="14"/>
        <v>93550</v>
      </c>
      <c r="F40" s="85">
        <v>121020</v>
      </c>
      <c r="G40" s="20">
        <v>51720</v>
      </c>
      <c r="H40" s="103">
        <v>17980</v>
      </c>
      <c r="I40" s="111"/>
      <c r="J40" s="103">
        <f t="shared" si="11"/>
        <v>120540</v>
      </c>
      <c r="K40" s="48">
        <v>190240</v>
      </c>
      <c r="L40" s="104">
        <v>27300</v>
      </c>
      <c r="M40" s="23">
        <f t="shared" si="12"/>
        <v>57640</v>
      </c>
      <c r="N40" s="105">
        <v>84940</v>
      </c>
      <c r="O40" s="106">
        <f t="shared" si="13"/>
        <v>396200</v>
      </c>
    </row>
    <row r="41" spans="1:16" x14ac:dyDescent="0.3">
      <c r="A41" s="89" t="s">
        <v>21</v>
      </c>
      <c r="B41" s="40">
        <v>14040</v>
      </c>
      <c r="C41" s="40">
        <v>7560</v>
      </c>
      <c r="D41" s="41">
        <v>8220</v>
      </c>
      <c r="E41" s="40">
        <f t="shared" si="14"/>
        <v>57460</v>
      </c>
      <c r="F41" s="90">
        <v>87280</v>
      </c>
      <c r="G41" s="40">
        <v>38900</v>
      </c>
      <c r="H41" s="33">
        <v>16040</v>
      </c>
      <c r="I41" s="33"/>
      <c r="J41" s="33">
        <f t="shared" si="11"/>
        <v>128180</v>
      </c>
      <c r="K41" s="51">
        <v>183120</v>
      </c>
      <c r="L41" s="98">
        <v>26980</v>
      </c>
      <c r="M41" s="34">
        <f t="shared" si="12"/>
        <v>76520</v>
      </c>
      <c r="N41" s="100">
        <v>103500</v>
      </c>
      <c r="O41" s="94">
        <f t="shared" si="13"/>
        <v>373900</v>
      </c>
    </row>
    <row r="42" spans="1:16" ht="15" thickBot="1" x14ac:dyDescent="0.35">
      <c r="A42" s="95" t="s">
        <v>22</v>
      </c>
      <c r="B42" s="58">
        <v>14780</v>
      </c>
      <c r="C42" s="58">
        <v>10580</v>
      </c>
      <c r="D42" s="112">
        <v>11580</v>
      </c>
      <c r="E42" s="58">
        <f t="shared" si="14"/>
        <v>87260</v>
      </c>
      <c r="F42" s="107">
        <v>124200</v>
      </c>
      <c r="G42" s="53">
        <v>44780</v>
      </c>
      <c r="H42" s="113">
        <v>20560</v>
      </c>
      <c r="I42" s="113"/>
      <c r="J42" s="113">
        <f t="shared" si="11"/>
        <v>138015</v>
      </c>
      <c r="K42" s="114">
        <v>203355</v>
      </c>
      <c r="L42" s="109">
        <v>19160</v>
      </c>
      <c r="M42" s="61">
        <f t="shared" si="12"/>
        <v>63820</v>
      </c>
      <c r="N42" s="110">
        <v>82980</v>
      </c>
      <c r="O42" s="115">
        <f t="shared" si="13"/>
        <v>410535</v>
      </c>
    </row>
    <row r="43" spans="1:16" x14ac:dyDescent="0.3">
      <c r="A43" s="89" t="s">
        <v>23</v>
      </c>
      <c r="B43" s="116">
        <v>22780</v>
      </c>
      <c r="C43" s="40">
        <v>9260</v>
      </c>
      <c r="D43" s="41">
        <v>10260</v>
      </c>
      <c r="E43" s="20">
        <f t="shared" si="14"/>
        <v>76300</v>
      </c>
      <c r="F43" s="90">
        <v>118600</v>
      </c>
      <c r="G43" s="40">
        <v>44460</v>
      </c>
      <c r="H43" s="33">
        <v>18790</v>
      </c>
      <c r="I43" s="33"/>
      <c r="J43" s="33">
        <f t="shared" si="11"/>
        <v>144180</v>
      </c>
      <c r="K43" s="51">
        <v>207430</v>
      </c>
      <c r="L43" s="96">
        <v>26440</v>
      </c>
      <c r="M43" s="31">
        <f t="shared" si="12"/>
        <v>72940</v>
      </c>
      <c r="N43" s="100">
        <v>99380</v>
      </c>
      <c r="O43" s="117">
        <f t="shared" si="13"/>
        <v>425410</v>
      </c>
    </row>
    <row r="44" spans="1:16" x14ac:dyDescent="0.3">
      <c r="A44" s="89" t="s">
        <v>24</v>
      </c>
      <c r="B44" s="116">
        <v>18260</v>
      </c>
      <c r="C44" s="40">
        <v>9340</v>
      </c>
      <c r="D44" s="41">
        <v>10140</v>
      </c>
      <c r="E44" s="40">
        <f t="shared" si="14"/>
        <v>86240</v>
      </c>
      <c r="F44" s="90">
        <v>123980</v>
      </c>
      <c r="G44" s="40">
        <v>44840</v>
      </c>
      <c r="H44" s="33">
        <v>19310</v>
      </c>
      <c r="I44" s="33"/>
      <c r="J44" s="33">
        <f t="shared" si="11"/>
        <v>162820</v>
      </c>
      <c r="K44" s="51">
        <v>226970</v>
      </c>
      <c r="L44" s="96">
        <v>25400</v>
      </c>
      <c r="M44" s="31">
        <f t="shared" si="12"/>
        <v>79900</v>
      </c>
      <c r="N44" s="100">
        <v>105300</v>
      </c>
      <c r="O44" s="117">
        <f t="shared" si="13"/>
        <v>456250</v>
      </c>
    </row>
    <row r="45" spans="1:16" ht="15" thickBot="1" x14ac:dyDescent="0.35">
      <c r="A45" s="118" t="s">
        <v>25</v>
      </c>
      <c r="B45" s="116">
        <v>19560</v>
      </c>
      <c r="C45" s="40">
        <v>11920</v>
      </c>
      <c r="D45" s="41">
        <v>13900</v>
      </c>
      <c r="E45" s="58">
        <f t="shared" si="14"/>
        <v>100000</v>
      </c>
      <c r="F45" s="90">
        <v>145380</v>
      </c>
      <c r="G45" s="58">
        <v>49780</v>
      </c>
      <c r="H45" s="33">
        <v>21520</v>
      </c>
      <c r="I45" s="33"/>
      <c r="J45" s="33">
        <f t="shared" si="11"/>
        <v>137595</v>
      </c>
      <c r="K45" s="51">
        <v>208895</v>
      </c>
      <c r="L45" s="33">
        <v>30920</v>
      </c>
      <c r="M45" s="44">
        <f t="shared" si="12"/>
        <v>84540</v>
      </c>
      <c r="N45" s="93">
        <v>115460</v>
      </c>
      <c r="O45" s="115">
        <f t="shared" si="13"/>
        <v>469735</v>
      </c>
    </row>
    <row r="46" spans="1:16" s="76" customFormat="1" ht="15" thickBot="1" x14ac:dyDescent="0.35">
      <c r="A46" s="66" t="s">
        <v>26</v>
      </c>
      <c r="B46" s="67">
        <f t="shared" ref="B46" si="15">SUM(B34:B45)</f>
        <v>219260</v>
      </c>
      <c r="C46" s="68">
        <f>SUM(C34:C45)</f>
        <v>102410</v>
      </c>
      <c r="D46" s="69">
        <f>SUM(D34:D45)</f>
        <v>120990</v>
      </c>
      <c r="E46" s="119">
        <f t="shared" si="14"/>
        <v>976392</v>
      </c>
      <c r="F46" s="69">
        <f>SUM(F34:F45)</f>
        <v>1419052</v>
      </c>
      <c r="G46" s="70">
        <f>SUM(G34:G45)</f>
        <v>560400</v>
      </c>
      <c r="H46" s="120">
        <f>SUM(H34:H45)</f>
        <v>242920</v>
      </c>
      <c r="I46" s="120"/>
      <c r="J46" s="120">
        <f t="shared" si="11"/>
        <v>1660314</v>
      </c>
      <c r="K46" s="72">
        <f>SUM(K34:K45)</f>
        <v>2463634</v>
      </c>
      <c r="L46" s="121">
        <f>SUM(L34:L45)</f>
        <v>319200</v>
      </c>
      <c r="M46" s="74">
        <f>SUM(M34:M45)</f>
        <v>842140</v>
      </c>
      <c r="N46" s="121">
        <f t="shared" ref="N46" si="16">L46+M46</f>
        <v>1161340</v>
      </c>
      <c r="O46" s="122">
        <v>5044026</v>
      </c>
    </row>
    <row r="47" spans="1:16" x14ac:dyDescent="0.3">
      <c r="B47" s="88"/>
      <c r="C47" s="88"/>
      <c r="D47" s="88"/>
      <c r="E47" s="88"/>
      <c r="F47" s="88"/>
      <c r="G47" s="88"/>
      <c r="H47" s="88"/>
      <c r="J47" s="88"/>
      <c r="K47" s="88"/>
      <c r="L47" s="88"/>
      <c r="M47" s="88"/>
      <c r="N47" s="123"/>
      <c r="O47" s="88"/>
    </row>
    <row r="48" spans="1:16" x14ac:dyDescent="0.3">
      <c r="O48" s="88"/>
    </row>
    <row r="49" spans="15:15" x14ac:dyDescent="0.3">
      <c r="O49" s="88"/>
    </row>
    <row r="50" spans="15:15" x14ac:dyDescent="0.3">
      <c r="O50" s="88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OPK 2019-2022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molkow</dc:creator>
  <cp:lastModifiedBy>molkow</cp:lastModifiedBy>
  <dcterms:created xsi:type="dcterms:W3CDTF">2023-01-24T17:27:48Z</dcterms:created>
  <dcterms:modified xsi:type="dcterms:W3CDTF">2023-01-24T17:30:08Z</dcterms:modified>
</cp:coreProperties>
</file>