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InkoopContractmanagement/Gedeelde documenten/General/16. Dossiers/10. PRC&amp;M/Promotioneel drukwerk/Aanbestedingsdossier 2022/03. Aanbestedingsdocumenten/"/>
    </mc:Choice>
  </mc:AlternateContent>
  <xr:revisionPtr revIDLastSave="0" documentId="8_{500669B6-1BD6-4DB5-ABA2-665B88DEF2F2}" xr6:coauthVersionLast="47" xr6:coauthVersionMax="47" xr10:uidLastSave="{00000000-0000-0000-0000-000000000000}"/>
  <bookViews>
    <workbookView xWindow="-108" yWindow="-108" windowWidth="23256" windowHeight="12576" xr2:uid="{09E592CB-0A44-40DD-810A-6AF477A8DA42}"/>
  </bookViews>
  <sheets>
    <sheet name="Perceel 1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9" i="1" l="1"/>
  <c r="H191" i="1"/>
  <c r="H189" i="1"/>
  <c r="H188" i="1"/>
  <c r="H187" i="1"/>
  <c r="H186" i="1"/>
  <c r="H183" i="1"/>
  <c r="H181" i="1"/>
  <c r="H176" i="1"/>
  <c r="H177" i="1"/>
  <c r="H175" i="1"/>
  <c r="H165" i="1"/>
  <c r="H166" i="1"/>
  <c r="H167" i="1"/>
  <c r="H168" i="1"/>
  <c r="H169" i="1"/>
  <c r="H170" i="1"/>
  <c r="H171" i="1"/>
  <c r="H164" i="1"/>
  <c r="H155" i="1"/>
  <c r="H156" i="1"/>
  <c r="H157" i="1"/>
  <c r="H158" i="1"/>
  <c r="H159" i="1"/>
  <c r="H160" i="1"/>
  <c r="H161" i="1"/>
  <c r="H154" i="1"/>
  <c r="H142" i="1"/>
  <c r="H143" i="1"/>
  <c r="H144" i="1"/>
  <c r="H145" i="1"/>
  <c r="H146" i="1"/>
  <c r="H147" i="1"/>
  <c r="H148" i="1"/>
  <c r="H141" i="1"/>
  <c r="H132" i="1"/>
  <c r="H133" i="1"/>
  <c r="H134" i="1"/>
  <c r="H135" i="1"/>
  <c r="H136" i="1"/>
  <c r="H137" i="1"/>
  <c r="H138" i="1"/>
  <c r="H131" i="1"/>
  <c r="H124" i="1"/>
  <c r="H125" i="1"/>
  <c r="H123" i="1"/>
  <c r="H115" i="1"/>
  <c r="H116" i="1"/>
  <c r="H117" i="1"/>
  <c r="H114" i="1"/>
  <c r="H120" i="1"/>
  <c r="H121" i="1"/>
  <c r="H119" i="1"/>
  <c r="H111" i="1"/>
  <c r="H112" i="1"/>
  <c r="H110" i="1"/>
  <c r="H106" i="1"/>
  <c r="H107" i="1"/>
  <c r="H108" i="1"/>
  <c r="H105" i="1"/>
  <c r="H101" i="1"/>
  <c r="H102" i="1"/>
  <c r="H103" i="1"/>
  <c r="H100" i="1"/>
  <c r="H96" i="1"/>
  <c r="H97" i="1"/>
  <c r="H98" i="1"/>
  <c r="H95" i="1"/>
  <c r="H92" i="1"/>
  <c r="H90" i="1"/>
  <c r="H91" i="1"/>
  <c r="H89" i="1"/>
  <c r="H85" i="1"/>
  <c r="H86" i="1"/>
  <c r="H87" i="1"/>
  <c r="H84" i="1"/>
  <c r="H80" i="1"/>
  <c r="H81" i="1"/>
  <c r="H82" i="1"/>
  <c r="H79" i="1"/>
  <c r="H75" i="1"/>
  <c r="H76" i="1"/>
  <c r="H74" i="1"/>
  <c r="H71" i="1"/>
  <c r="H72" i="1"/>
  <c r="H70" i="1"/>
  <c r="H66" i="1"/>
  <c r="H67" i="1"/>
  <c r="H68" i="1"/>
  <c r="H65" i="1"/>
  <c r="H61" i="1"/>
  <c r="H62" i="1"/>
  <c r="H63" i="1"/>
  <c r="H60" i="1"/>
  <c r="H57" i="1"/>
  <c r="H58" i="1"/>
  <c r="H56" i="1"/>
  <c r="H52" i="1"/>
  <c r="H53" i="1"/>
  <c r="H54" i="1"/>
  <c r="H51" i="1"/>
  <c r="H48" i="1"/>
  <c r="H49" i="1"/>
  <c r="H47" i="1"/>
  <c r="H41" i="1"/>
  <c r="H42" i="1"/>
  <c r="H43" i="1"/>
  <c r="H40" i="1"/>
  <c r="H37" i="1"/>
  <c r="H38" i="1"/>
  <c r="H36" i="1"/>
  <c r="H31" i="1"/>
  <c r="H32" i="1"/>
  <c r="H33" i="1"/>
  <c r="H34" i="1"/>
  <c r="H30" i="1"/>
  <c r="H27" i="1"/>
  <c r="H28" i="1"/>
  <c r="H26" i="1"/>
  <c r="H20" i="1"/>
  <c r="H21" i="1"/>
  <c r="H22" i="1"/>
  <c r="H23" i="1"/>
  <c r="H19" i="1"/>
  <c r="H14" i="1"/>
  <c r="H15" i="1"/>
  <c r="H16" i="1"/>
  <c r="H17" i="1"/>
  <c r="H25" i="1" l="1"/>
  <c r="H192" i="1" s="1"/>
</calcChain>
</file>

<file path=xl/sharedStrings.xml><?xml version="1.0" encoding="utf-8"?>
<sst xmlns="http://schemas.openxmlformats.org/spreadsheetml/2006/main" count="90" uniqueCount="75">
  <si>
    <t>NAAM LEVERANCIER:</t>
  </si>
  <si>
    <t>PRIJS IN EURO's incl. btw</t>
  </si>
  <si>
    <t>PRIJS IN EURO's 
excl. Btw</t>
  </si>
  <si>
    <t>PRIJS IN EURO's 
incl. btw</t>
  </si>
  <si>
    <t>PRIJS IN EURO's</t>
  </si>
  <si>
    <t>Totaal</t>
  </si>
  <si>
    <t>POSTERS</t>
  </si>
  <si>
    <t>Poster full colour Abri (175 x 118,5 cm) of Spread  (118,5 x 175 cm)
135 grams mat gestreken met tegendruk</t>
  </si>
  <si>
    <t>FLYERS EN FOLDERS</t>
  </si>
  <si>
    <t>Flyer A4, 200 grams, silk mc, tweezijdig in full-colour</t>
  </si>
  <si>
    <t>Flyer A6  105 x 148 mm, full colour, tweezijdig, 300 grs, houtvrij wit offset, 300 grs</t>
  </si>
  <si>
    <t>Flyer A7 74 x 105 mm, full colour, tweezijdig, 300 grs, houtvrij wit offset, 300 grs</t>
  </si>
  <si>
    <t>OVERIG</t>
  </si>
  <si>
    <t>A4 ROCvA opleidingen brochure: Prijs voor 36 pagina's en 4 pagina's omslag. 
 21,0 x 29,7 cm staand. Binnenwerk 120 grams Enrico Clever U houtvrij offset rec. Cover 250 grams Enrico Clever U houtvrij offset rec geniet gebrocheerd. Standaard brochurekaart hierbij insteken (machinaal insteken van kaarten in beurskrant)</t>
  </si>
  <si>
    <t>NVT</t>
  </si>
  <si>
    <t>A4 ROCvA opleidingen brochure: Prijs voor 40 pagina's en 4 pagina's omslag. 
 21,0 x 29,7 cm staand. Binnenwerk 120 grams Enrico Clever U houtvrij offset rec. Cover 250 grams Enrico Clever U houtvrij offset rec geniet gebrocheerd. Standaard brochurekaart hierbij insteken (machinaal insteken van kaarten in beurskrant)</t>
  </si>
  <si>
    <t>A4 ROCvF opleidingen brochure: prijs voor 44 pagina's en 4 pagina's omslag, 21,0 x 29,7 cm staand. Binnenwerk 120 grams Enrico Clever U houtvrij offset rec. Cover 250 grams Enrico Clever U houtvrij offset rec geniet gebrocheerd.</t>
  </si>
  <si>
    <t xml:space="preserve">Meerprijs per vier pagina's binnenwerk 120 grams Enrico Clever U </t>
  </si>
  <si>
    <t>A5 (14,8x21 cm), full colour, tweezijdig, Enviro, Clever U Houtvrij offset rec 250 grams, rondom schoonsnijden (brochurekaart)</t>
  </si>
  <si>
    <t>A4 flyer (21,0 x 29,7cm), full colour, tweezijdig, Enviro, Clever U Houtvrij offset rec 250 grams, rondom schoonsnijden (sectorflyer)</t>
  </si>
  <si>
    <t>Aanmeldingsformulieren, 21,0 x 29,7 cm, 2 zijdig full colour, 90gr/m2 laser geschikt.</t>
  </si>
  <si>
    <t>Sectorflyers opleidingen aanbod variant 1 --&gt; Versie Tweeluik</t>
  </si>
  <si>
    <t>Gevouwen tweeluik</t>
  </si>
  <si>
    <t>VARIANT 1A: pagina's van 21,0 x 29,7 cm, 250 grams 
Enrico Clever U / Full colour / tweezijdig sil MC</t>
  </si>
  <si>
    <t>Prijs bij aanlevering 1 variant in één keer</t>
  </si>
  <si>
    <t>VARIANT 1B: pagina's van 21,0 x 29,7 cm, 250 grams 
Enrico Clever U / Full colour / tweezijdig sil MC</t>
  </si>
  <si>
    <t>Prijs bij aanlevering vanaf 10 varianten in één keer</t>
  </si>
  <si>
    <t xml:space="preserve">Sectorflyers opleidingen aanbod variant 2 --&gt; Versie Drieluik </t>
  </si>
  <si>
    <t xml:space="preserve">Gevouwen drieluik </t>
  </si>
  <si>
    <t xml:space="preserve">250 grams  Enviro Clever U /full color / 2 zijdig sil MC </t>
  </si>
  <si>
    <t>VARIANT 2A: pagina's van 21,0 x 29,7 cm, 250 grams 
Enrico Clever U / Full colour / tweezijdig sil MC</t>
  </si>
  <si>
    <t>VARIANT 2B: pagina's van 21,0 x 29,7 cm, 250 grams 
Enrico Clever U / Full colour / tweezijdig sil MC</t>
  </si>
  <si>
    <t xml:space="preserve">Onderstaand gaat om het POD pakket (zie beschrijving POD-proces): </t>
  </si>
  <si>
    <t>zw/w enkelzijdig inprinten van opleidingsflyers of begeleidende brief op bestaand briefpapier (eenzijdig, zwart/wit)</t>
  </si>
  <si>
    <t>Eenstuksprijs per aanvraag (gemiddelde oplage 1500 voor ROCvA, 1000 voor ROCvF per jaar)</t>
  </si>
  <si>
    <t>x2500</t>
  </si>
  <si>
    <t xml:space="preserve">1 (regio Amsterdam en Noord Holland) per doos </t>
  </si>
  <si>
    <t>X 500</t>
  </si>
  <si>
    <t>1 (regio Amsterdam en Noord Holland) per pallet</t>
  </si>
  <si>
    <t>X 100</t>
  </si>
  <si>
    <t>1 (regio Flevoland)  per doos</t>
  </si>
  <si>
    <t xml:space="preserve">1 (regio Flevoland)  per pallet </t>
  </si>
  <si>
    <t xml:space="preserve">Kosten per pallet </t>
  </si>
  <si>
    <t>X10</t>
  </si>
  <si>
    <t>Totaal prijs = uw inschrijfbedrag incl. BTW</t>
  </si>
  <si>
    <t xml:space="preserve">Poster full colour A0 (84,1 x 118,9cm) 120 grams silk, eenzijdig, fullcolour, bestemd voor lichtbakken/blueback </t>
  </si>
  <si>
    <t xml:space="preserve">Poster: full colour A1 (59,4 x 84 cm) 150 grams gesat mc, eenzijdig, fullcolour </t>
  </si>
  <si>
    <t>Poster full colour A2 135 grams houtvrij wit silk,eenzijdig</t>
  </si>
  <si>
    <t>Poster full colour A3 (Kwaliteit als A0), eenzijdig, fullcolour, 135 grams silk</t>
  </si>
  <si>
    <t>Flyer A4 (21,0 x 29,7cm) tweezijdig Full colour, 200 grams, houtvrij wit silk, mc, gevouwen naar A5 (14,8x21 cm)</t>
  </si>
  <si>
    <t xml:space="preserve">Promotiefolders A3-A4 , 297 x 402mm gevouwen tot 21,0 x 29,7cm. 170 gr/m2 silk mc. VOvA </t>
  </si>
  <si>
    <t>Flyer: A5 (14,8x21 cm), full colour, tweezijdig, 300 grs, houtvrij wit offset, rondom schoonsnijden (om op te schrijven)</t>
  </si>
  <si>
    <t>Opleidingsvellen mbo-colleges open dagen, 13 versies, per soort
 90 grams: achterkant fullcolour + voorkant zw/w</t>
  </si>
  <si>
    <t>Prijs bij aanlevering van 1 variant in één keer</t>
  </si>
  <si>
    <t xml:space="preserve">Tarief bezorging  bestelling of afroepvoorraad voor ROCvA-F colleges en VOvA scholen 
&gt; Uitgevraagde tarieven zijn exclusief grote bulkzendingen
</t>
  </si>
  <si>
    <t>Print</t>
  </si>
  <si>
    <t xml:space="preserve"> Offset</t>
  </si>
  <si>
    <t>PRIJS IN EURO's excl. btw*</t>
  </si>
  <si>
    <t xml:space="preserve">Mappen 35,2 x 48,95cm gevouwen 22,0 x 31,0 cm. 300 gr/m2 offset. tweezijdig full colour. </t>
  </si>
  <si>
    <t>FLYERS PROMOTIE SECTOREN EN RICHTINGEN</t>
  </si>
  <si>
    <t>PRINTING ON DEMAND</t>
  </si>
  <si>
    <t xml:space="preserve">BEZORGKOSTEN </t>
  </si>
  <si>
    <r>
      <t>Tarief overname voorraad - Voorraad bij huidige drukker die moet worden overgenomen,</t>
    </r>
    <r>
      <rPr>
        <b/>
        <sz val="8"/>
        <color indexed="9"/>
        <rFont val="Verdana"/>
        <family val="2"/>
      </rPr>
      <t xml:space="preserve"> eigendom van ROCvA-F </t>
    </r>
  </si>
  <si>
    <t xml:space="preserve">OMSCHRIJVING ITEMS EN OPLAGES </t>
  </si>
  <si>
    <t>BIJLAGE PRIJZENBLAD PERCEEL 1: PROMOTIONEEL DRUKWERK ROCvA-F en VOvA</t>
  </si>
  <si>
    <t>Eenstuksprijs (gemiddelde oplage 10.000 ex. per jaar)</t>
  </si>
  <si>
    <t>x10000</t>
  </si>
  <si>
    <t>Open Dagen Kalender 250 grams Enviro Clever U houtvrij offset rec.) 59,4 x 21,0 cm plano, gevouwen naar A4 (29,7 x 21cm), afgewerkt formaat, tweezijdig in full-colour</t>
  </si>
  <si>
    <r>
      <t xml:space="preserve">Prijs bij aanlevering </t>
    </r>
    <r>
      <rPr>
        <b/>
        <i/>
        <sz val="9"/>
        <color rgb="FFFFFFFF"/>
        <rFont val="Verdana"/>
        <family val="2"/>
      </rPr>
      <t xml:space="preserve">vanaf </t>
    </r>
    <r>
      <rPr>
        <b/>
        <sz val="9"/>
        <color indexed="9"/>
        <rFont val="Verdana"/>
        <family val="2"/>
      </rPr>
      <t>10 varianten in één keer</t>
    </r>
  </si>
  <si>
    <t xml:space="preserve">Omslagmap: 4 pagina's met flappen, full colour (50,6 x 35,8 cm plano afgewerkt formaat, 350 grams houtvrij wit tweezijdig gestreken sulfaatkarton, bestaande stansvorm en mappen stansen, rillen en schoonsnijden. </t>
  </si>
  <si>
    <t xml:space="preserve">HANDLINGSKOSTEN 
Bundelen POD pakket (max. 3 opleidingsbladen +  max 3 sectorflyers + 1 brief + 1 instructie aanmelding opleiding). Alles sorteren per aanvraagn, en bij elkaar insteken in map, netjes sealen. Dit is exclusief de standaard portokosten (dit is: 24 uurs verzending). </t>
  </si>
  <si>
    <r>
      <t xml:space="preserve">Instructieformulier aanmelding opleiding. 
</t>
    </r>
    <r>
      <rPr>
        <sz val="9"/>
        <color rgb="FFFFFFFF"/>
        <rFont val="Verdana"/>
        <family val="2"/>
      </rPr>
      <t xml:space="preserve">Achterzijde formulier adres zw/w inprinten. Voorzijde full colour kan (eventueel als nodig) in grote oplages vooraf worden geprint/gedrukt of per aanvraag, dit is aan de leverancier. </t>
    </r>
  </si>
  <si>
    <r>
      <t xml:space="preserve">LET OP: DE PRIJZEN DIE U OFFREERT ZIJN: REALISTISCH EN MARKTCONFORM. 
AFWIJKENDE OPLAGES DIE NA HET SLUITEN VAN HET CONTRACT WORDEN OPGEVRAAGD DIENEN IN LIJN TE ZIJN MET DE PRIJZEN UIT DE STAFFEL.
</t>
    </r>
    <r>
      <rPr>
        <sz val="9"/>
        <rFont val="Verdana"/>
        <family val="2"/>
      </rPr>
      <t>&gt; U kunt als leverancier per item/oplage zelf kiezen of u inschrijft voor offset of voor print. Dit moet de meest realistische keuze zijn op basis van opstartkosten, kantelpunten etc. 
&gt; De prijzen excl. btw zijn uitsluitend bedoeld om de basisprijs inzichtelijk te hebben. 
&gt; Print: digitaal drukwerk is de vermenigvuldiging van beeld op papier d.m.v. inktemulsie wat gebeurt met digitale persen.</t>
    </r>
    <r>
      <rPr>
        <b/>
        <sz val="9"/>
        <rFont val="Verdana"/>
        <family val="2"/>
      </rPr>
      <t xml:space="preserve"> Het resultaat is hierbij kwalitatief gelijkwaardig met offset drukwerk.</t>
    </r>
  </si>
  <si>
    <t>Poster full colour A2 135 grams houtvrij wit silk,eenzijdig, naar binnen gevouwen tot A4</t>
  </si>
  <si>
    <t xml:space="preserve">Flyers A5 wervingscampagne, tweezijdig in full colour. 250 gr/m2 gesat mc, VOvA.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</si>
</sst>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_-"/>
  </numFmts>
  <fonts count="20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b/>
      <sz val="9"/>
      <color indexed="9"/>
      <name val="Verdana"/>
      <family val="2"/>
    </font>
    <font>
      <b/>
      <sz val="11"/>
      <color theme="7" tint="-0.249977111117893"/>
      <name val="Verdana"/>
      <family val="2"/>
    </font>
    <font>
      <b/>
      <sz val="9"/>
      <color theme="0"/>
      <name val="Verdana"/>
      <family val="2"/>
    </font>
    <font>
      <b/>
      <sz val="9"/>
      <color theme="0" tint="-0.499984740745262"/>
      <name val="Verdana"/>
      <family val="2"/>
    </font>
    <font>
      <sz val="9"/>
      <color indexed="9"/>
      <name val="Verdana"/>
      <family val="2"/>
    </font>
    <font>
      <b/>
      <sz val="10"/>
      <name val="Arial"/>
      <family val="2"/>
    </font>
    <font>
      <b/>
      <sz val="11"/>
      <color theme="0"/>
      <name val="Verdana"/>
      <family val="2"/>
    </font>
    <font>
      <i/>
      <sz val="10"/>
      <name val="Arial"/>
      <family val="2"/>
    </font>
    <font>
      <b/>
      <sz val="8"/>
      <color indexed="9"/>
      <name val="Verdana"/>
      <family val="2"/>
    </font>
    <font>
      <b/>
      <sz val="11"/>
      <color theme="5"/>
      <name val="Verdana"/>
      <family val="2"/>
    </font>
    <font>
      <b/>
      <sz val="11"/>
      <name val="Verdana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i/>
      <sz val="9"/>
      <color rgb="FFFFFFFF"/>
      <name val="Verdana"/>
      <family val="2"/>
    </font>
    <font>
      <sz val="9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left"/>
    </xf>
    <xf numFmtId="3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left"/>
    </xf>
    <xf numFmtId="0" fontId="3" fillId="0" borderId="0" xfId="0" applyFont="1"/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44" fontId="1" fillId="0" borderId="5" xfId="0" applyNumberFormat="1" applyFont="1" applyBorder="1" applyAlignment="1">
      <alignment horizontal="center"/>
    </xf>
    <xf numFmtId="164" fontId="9" fillId="4" borderId="2" xfId="0" applyNumberFormat="1" applyFont="1" applyFill="1" applyBorder="1" applyAlignment="1">
      <alignment horizontal="center"/>
    </xf>
    <xf numFmtId="44" fontId="1" fillId="0" borderId="4" xfId="0" applyNumberFormat="1" applyFont="1" applyBorder="1" applyAlignment="1">
      <alignment horizontal="center"/>
    </xf>
    <xf numFmtId="0" fontId="10" fillId="0" borderId="0" xfId="0" applyFont="1"/>
    <xf numFmtId="0" fontId="12" fillId="0" borderId="0" xfId="0" applyFont="1"/>
    <xf numFmtId="3" fontId="6" fillId="5" borderId="9" xfId="0" applyNumberFormat="1" applyFont="1" applyFill="1" applyBorder="1" applyAlignment="1">
      <alignment horizontal="left" wrapText="1"/>
    </xf>
    <xf numFmtId="44" fontId="1" fillId="0" borderId="1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0" xfId="0" applyNumberFormat="1" applyFont="1" applyBorder="1" applyAlignment="1">
      <alignment horizontal="left"/>
    </xf>
    <xf numFmtId="0" fontId="3" fillId="3" borderId="0" xfId="0" applyFont="1" applyFill="1"/>
    <xf numFmtId="3" fontId="5" fillId="4" borderId="1" xfId="0" applyNumberFormat="1" applyFont="1" applyFill="1" applyBorder="1" applyAlignment="1">
      <alignment horizontal="center" vertical="top" wrapText="1"/>
    </xf>
    <xf numFmtId="3" fontId="5" fillId="4" borderId="9" xfId="0" applyNumberFormat="1" applyFont="1" applyFill="1" applyBorder="1" applyAlignment="1">
      <alignment horizontal="center" vertical="top"/>
    </xf>
    <xf numFmtId="0" fontId="1" fillId="0" borderId="13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3" fontId="7" fillId="4" borderId="0" xfId="0" applyNumberFormat="1" applyFont="1" applyFill="1" applyAlignment="1">
      <alignment horizontal="left" wrapText="1"/>
    </xf>
    <xf numFmtId="3" fontId="7" fillId="4" borderId="10" xfId="0" applyNumberFormat="1" applyFont="1" applyFill="1" applyBorder="1" applyAlignment="1">
      <alignment horizontal="left" wrapText="1"/>
    </xf>
    <xf numFmtId="44" fontId="1" fillId="4" borderId="3" xfId="0" applyNumberFormat="1" applyFont="1" applyFill="1" applyBorder="1" applyAlignment="1">
      <alignment horizontal="center"/>
    </xf>
    <xf numFmtId="44" fontId="1" fillId="4" borderId="9" xfId="0" applyNumberFormat="1" applyFont="1" applyFill="1" applyBorder="1" applyAlignment="1">
      <alignment horizontal="center"/>
    </xf>
    <xf numFmtId="44" fontId="1" fillId="4" borderId="10" xfId="0" applyNumberFormat="1" applyFont="1" applyFill="1" applyBorder="1" applyAlignment="1">
      <alignment horizontal="center"/>
    </xf>
    <xf numFmtId="44" fontId="1" fillId="4" borderId="14" xfId="0" applyNumberFormat="1" applyFont="1" applyFill="1" applyBorder="1" applyAlignment="1">
      <alignment horizontal="center"/>
    </xf>
    <xf numFmtId="44" fontId="9" fillId="4" borderId="3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4" fontId="9" fillId="4" borderId="9" xfId="0" applyNumberFormat="1" applyFont="1" applyFill="1" applyBorder="1" applyAlignment="1">
      <alignment horizontal="center"/>
    </xf>
    <xf numFmtId="164" fontId="9" fillId="4" borderId="14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left" vertical="center"/>
    </xf>
    <xf numFmtId="3" fontId="5" fillId="4" borderId="13" xfId="0" applyNumberFormat="1" applyFont="1" applyFill="1" applyBorder="1" applyAlignment="1">
      <alignment horizontal="left"/>
    </xf>
    <xf numFmtId="3" fontId="6" fillId="5" borderId="13" xfId="0" applyNumberFormat="1" applyFont="1" applyFill="1" applyBorder="1" applyAlignment="1">
      <alignment horizontal="left"/>
    </xf>
    <xf numFmtId="3" fontId="7" fillId="4" borderId="13" xfId="0" applyNumberFormat="1" applyFont="1" applyFill="1" applyBorder="1" applyAlignment="1">
      <alignment horizontal="left" wrapText="1"/>
    </xf>
    <xf numFmtId="3" fontId="1" fillId="0" borderId="13" xfId="0" applyNumberFormat="1" applyFont="1" applyBorder="1" applyAlignment="1">
      <alignment horizontal="left"/>
    </xf>
    <xf numFmtId="3" fontId="7" fillId="4" borderId="12" xfId="0" applyNumberFormat="1" applyFont="1" applyFill="1" applyBorder="1" applyAlignment="1">
      <alignment horizontal="left" wrapText="1"/>
    </xf>
    <xf numFmtId="3" fontId="7" fillId="4" borderId="13" xfId="0" applyNumberFormat="1" applyFont="1" applyFill="1" applyBorder="1" applyAlignment="1">
      <alignment horizontal="left"/>
    </xf>
    <xf numFmtId="3" fontId="11" fillId="7" borderId="13" xfId="0" applyNumberFormat="1" applyFont="1" applyFill="1" applyBorder="1" applyAlignment="1">
      <alignment horizontal="left" wrapText="1"/>
    </xf>
    <xf numFmtId="3" fontId="1" fillId="0" borderId="13" xfId="0" applyNumberFormat="1" applyFont="1" applyBorder="1" applyAlignment="1">
      <alignment horizontal="left" wrapText="1"/>
    </xf>
    <xf numFmtId="3" fontId="5" fillId="4" borderId="13" xfId="0" applyNumberFormat="1" applyFont="1" applyFill="1" applyBorder="1" applyAlignment="1">
      <alignment horizontal="left" wrapText="1"/>
    </xf>
    <xf numFmtId="3" fontId="3" fillId="0" borderId="13" xfId="0" applyNumberFormat="1" applyFont="1" applyBorder="1" applyAlignment="1">
      <alignment horizontal="left"/>
    </xf>
    <xf numFmtId="3" fontId="5" fillId="4" borderId="7" xfId="0" applyNumberFormat="1" applyFont="1" applyFill="1" applyBorder="1" applyAlignment="1">
      <alignment horizontal="left" wrapText="1"/>
    </xf>
    <xf numFmtId="3" fontId="11" fillId="5" borderId="7" xfId="0" applyNumberFormat="1" applyFont="1" applyFill="1" applyBorder="1" applyAlignment="1">
      <alignment horizontal="left" wrapText="1"/>
    </xf>
    <xf numFmtId="3" fontId="14" fillId="4" borderId="13" xfId="0" applyNumberFormat="1" applyFont="1" applyFill="1" applyBorder="1" applyAlignment="1">
      <alignment horizontal="left" wrapText="1"/>
    </xf>
    <xf numFmtId="3" fontId="11" fillId="4" borderId="13" xfId="0" applyNumberFormat="1" applyFont="1" applyFill="1" applyBorder="1" applyAlignment="1">
      <alignment horizontal="left" wrapText="1"/>
    </xf>
    <xf numFmtId="3" fontId="5" fillId="8" borderId="7" xfId="0" applyNumberFormat="1" applyFont="1" applyFill="1" applyBorder="1" applyAlignment="1">
      <alignment horizontal="left"/>
    </xf>
    <xf numFmtId="3" fontId="4" fillId="8" borderId="5" xfId="0" applyNumberFormat="1" applyFont="1" applyFill="1" applyBorder="1" applyAlignment="1">
      <alignment horizontal="left"/>
    </xf>
    <xf numFmtId="164" fontId="1" fillId="8" borderId="5" xfId="0" applyNumberFormat="1" applyFont="1" applyFill="1" applyBorder="1" applyAlignment="1">
      <alignment horizontal="center"/>
    </xf>
    <xf numFmtId="44" fontId="9" fillId="4" borderId="10" xfId="0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 applyProtection="1">
      <alignment horizontal="left" wrapText="1"/>
      <protection hidden="1"/>
    </xf>
    <xf numFmtId="44" fontId="9" fillId="4" borderId="0" xfId="0" applyNumberFormat="1" applyFont="1" applyFill="1" applyAlignment="1" applyProtection="1">
      <alignment horizontal="center"/>
      <protection hidden="1"/>
    </xf>
    <xf numFmtId="44" fontId="1" fillId="4" borderId="0" xfId="0" applyNumberFormat="1" applyFont="1" applyFill="1" applyAlignment="1" applyProtection="1">
      <alignment horizontal="center"/>
      <protection hidden="1"/>
    </xf>
    <xf numFmtId="44" fontId="1" fillId="6" borderId="4" xfId="0" applyNumberFormat="1" applyFont="1" applyFill="1" applyBorder="1" applyAlignment="1" applyProtection="1">
      <alignment horizontal="center"/>
      <protection hidden="1"/>
    </xf>
    <xf numFmtId="44" fontId="8" fillId="4" borderId="2" xfId="0" applyNumberFormat="1" applyFont="1" applyFill="1" applyBorder="1" applyAlignment="1" applyProtection="1">
      <alignment horizontal="left"/>
      <protection hidden="1"/>
    </xf>
    <xf numFmtId="44" fontId="9" fillId="4" borderId="2" xfId="0" applyNumberFormat="1" applyFont="1" applyFill="1" applyBorder="1" applyAlignment="1" applyProtection="1">
      <alignment horizontal="center"/>
      <protection hidden="1"/>
    </xf>
    <xf numFmtId="44" fontId="4" fillId="4" borderId="2" xfId="0" applyNumberFormat="1" applyFont="1" applyFill="1" applyBorder="1" applyAlignment="1" applyProtection="1">
      <alignment horizontal="center"/>
      <protection hidden="1"/>
    </xf>
    <xf numFmtId="44" fontId="4" fillId="6" borderId="4" xfId="0" applyNumberFormat="1" applyFont="1" applyFill="1" applyBorder="1" applyAlignment="1" applyProtection="1">
      <alignment horizontal="center"/>
      <protection hidden="1"/>
    </xf>
    <xf numFmtId="44" fontId="1" fillId="4" borderId="2" xfId="0" applyNumberFormat="1" applyFont="1" applyFill="1" applyBorder="1" applyAlignment="1" applyProtection="1">
      <alignment horizontal="center"/>
      <protection hidden="1"/>
    </xf>
    <xf numFmtId="44" fontId="9" fillId="4" borderId="1" xfId="0" applyNumberFormat="1" applyFont="1" applyFill="1" applyBorder="1" applyAlignment="1" applyProtection="1">
      <alignment horizontal="center"/>
      <protection hidden="1"/>
    </xf>
    <xf numFmtId="44" fontId="8" fillId="7" borderId="0" xfId="0" applyNumberFormat="1" applyFont="1" applyFill="1" applyAlignment="1" applyProtection="1">
      <alignment horizontal="left" wrapText="1"/>
      <protection hidden="1"/>
    </xf>
    <xf numFmtId="44" fontId="8" fillId="4" borderId="8" xfId="0" applyNumberFormat="1" applyFont="1" applyFill="1" applyBorder="1" applyAlignment="1" applyProtection="1">
      <alignment horizontal="left" wrapText="1"/>
      <protection hidden="1"/>
    </xf>
    <xf numFmtId="44" fontId="9" fillId="4" borderId="8" xfId="0" applyNumberFormat="1" applyFont="1" applyFill="1" applyBorder="1" applyAlignment="1" applyProtection="1">
      <alignment horizontal="center"/>
      <protection hidden="1"/>
    </xf>
    <xf numFmtId="44" fontId="5" fillId="4" borderId="2" xfId="0" applyNumberFormat="1" applyFont="1" applyFill="1" applyBorder="1" applyAlignment="1" applyProtection="1">
      <alignment horizontal="left" wrapText="1"/>
      <protection hidden="1"/>
    </xf>
    <xf numFmtId="0" fontId="1" fillId="4" borderId="2" xfId="0" applyFont="1" applyFill="1" applyBorder="1" applyAlignment="1" applyProtection="1">
      <alignment horizontal="center"/>
      <protection hidden="1"/>
    </xf>
    <xf numFmtId="3" fontId="5" fillId="4" borderId="2" xfId="0" applyNumberFormat="1" applyFont="1" applyFill="1" applyBorder="1" applyAlignment="1" applyProtection="1">
      <alignment horizontal="left" wrapText="1"/>
      <protection hidden="1"/>
    </xf>
    <xf numFmtId="164" fontId="9" fillId="4" borderId="2" xfId="0" applyNumberFormat="1" applyFont="1" applyFill="1" applyBorder="1" applyAlignment="1" applyProtection="1">
      <alignment horizontal="center"/>
      <protection hidden="1"/>
    </xf>
    <xf numFmtId="44" fontId="9" fillId="4" borderId="4" xfId="0" applyNumberFormat="1" applyFont="1" applyFill="1" applyBorder="1" applyAlignment="1" applyProtection="1">
      <alignment horizontal="center"/>
      <protection hidden="1"/>
    </xf>
    <xf numFmtId="44" fontId="9" fillId="4" borderId="5" xfId="0" applyNumberFormat="1" applyFont="1" applyFill="1" applyBorder="1" applyAlignment="1" applyProtection="1">
      <alignment horizontal="center"/>
      <protection hidden="1"/>
    </xf>
    <xf numFmtId="44" fontId="9" fillId="4" borderId="6" xfId="0" applyNumberFormat="1" applyFont="1" applyFill="1" applyBorder="1" applyAlignment="1" applyProtection="1">
      <alignment horizontal="center"/>
      <protection hidden="1"/>
    </xf>
    <xf numFmtId="44" fontId="5" fillId="4" borderId="1" xfId="0" applyNumberFormat="1" applyFont="1" applyFill="1" applyBorder="1" applyAlignment="1" applyProtection="1">
      <alignment horizontal="left"/>
      <protection hidden="1"/>
    </xf>
    <xf numFmtId="3" fontId="5" fillId="4" borderId="1" xfId="0" applyNumberFormat="1" applyFont="1" applyFill="1" applyBorder="1" applyAlignment="1" applyProtection="1">
      <alignment horizontal="left"/>
      <protection hidden="1"/>
    </xf>
    <xf numFmtId="164" fontId="9" fillId="4" borderId="1" xfId="0" applyNumberFormat="1" applyFont="1" applyFill="1" applyBorder="1" applyAlignment="1" applyProtection="1">
      <alignment horizontal="center"/>
      <protection hidden="1"/>
    </xf>
    <xf numFmtId="44" fontId="5" fillId="4" borderId="8" xfId="0" applyNumberFormat="1" applyFont="1" applyFill="1" applyBorder="1" applyAlignment="1" applyProtection="1">
      <alignment horizontal="left"/>
      <protection hidden="1"/>
    </xf>
    <xf numFmtId="3" fontId="5" fillId="4" borderId="8" xfId="0" applyNumberFormat="1" applyFont="1" applyFill="1" applyBorder="1" applyAlignment="1" applyProtection="1">
      <alignment horizontal="left"/>
      <protection hidden="1"/>
    </xf>
    <xf numFmtId="164" fontId="9" fillId="4" borderId="8" xfId="0" applyNumberFormat="1" applyFont="1" applyFill="1" applyBorder="1" applyAlignment="1" applyProtection="1">
      <alignment horizontal="center"/>
      <protection hidden="1"/>
    </xf>
    <xf numFmtId="44" fontId="4" fillId="4" borderId="2" xfId="0" applyNumberFormat="1" applyFont="1" applyFill="1" applyBorder="1" applyAlignment="1" applyProtection="1">
      <alignment horizontal="left" wrapText="1"/>
      <protection hidden="1"/>
    </xf>
    <xf numFmtId="43" fontId="1" fillId="4" borderId="2" xfId="0" applyNumberFormat="1" applyFont="1" applyFill="1" applyBorder="1" applyAlignment="1" applyProtection="1">
      <alignment horizontal="center"/>
      <protection hidden="1"/>
    </xf>
    <xf numFmtId="3" fontId="4" fillId="4" borderId="2" xfId="0" applyNumberFormat="1" applyFont="1" applyFill="1" applyBorder="1" applyAlignment="1" applyProtection="1">
      <alignment horizontal="left" wrapText="1"/>
      <protection hidden="1"/>
    </xf>
    <xf numFmtId="164" fontId="4" fillId="4" borderId="2" xfId="0" applyNumberFormat="1" applyFont="1" applyFill="1" applyBorder="1" applyAlignment="1" applyProtection="1">
      <alignment horizontal="center"/>
      <protection hidden="1"/>
    </xf>
    <xf numFmtId="164" fontId="1" fillId="4" borderId="2" xfId="0" applyNumberFormat="1" applyFont="1" applyFill="1" applyBorder="1" applyAlignment="1" applyProtection="1">
      <alignment horizontal="center"/>
      <protection hidden="1"/>
    </xf>
    <xf numFmtId="3" fontId="15" fillId="5" borderId="1" xfId="0" applyNumberFormat="1" applyFont="1" applyFill="1" applyBorder="1" applyAlignment="1" applyProtection="1">
      <alignment horizontal="left" wrapText="1"/>
      <protection hidden="1"/>
    </xf>
    <xf numFmtId="3" fontId="4" fillId="4" borderId="1" xfId="0" applyNumberFormat="1" applyFont="1" applyFill="1" applyBorder="1" applyAlignment="1" applyProtection="1">
      <alignment horizontal="left" wrapText="1"/>
      <protection hidden="1"/>
    </xf>
    <xf numFmtId="164" fontId="1" fillId="4" borderId="1" xfId="0" applyNumberFormat="1" applyFont="1" applyFill="1" applyBorder="1" applyAlignment="1" applyProtection="1">
      <alignment horizontal="center"/>
      <protection hidden="1"/>
    </xf>
    <xf numFmtId="3" fontId="4" fillId="4" borderId="0" xfId="0" applyNumberFormat="1" applyFont="1" applyFill="1" applyAlignment="1" applyProtection="1">
      <alignment horizontal="left" wrapText="1"/>
      <protection hidden="1"/>
    </xf>
    <xf numFmtId="164" fontId="1" fillId="4" borderId="0" xfId="0" applyNumberFormat="1" applyFont="1" applyFill="1" applyAlignment="1" applyProtection="1">
      <alignment horizontal="center"/>
      <protection hidden="1"/>
    </xf>
    <xf numFmtId="3" fontId="4" fillId="4" borderId="8" xfId="0" applyNumberFormat="1" applyFont="1" applyFill="1" applyBorder="1" applyAlignment="1" applyProtection="1">
      <alignment horizontal="left" wrapText="1"/>
      <protection hidden="1"/>
    </xf>
    <xf numFmtId="164" fontId="1" fillId="4" borderId="8" xfId="0" applyNumberFormat="1" applyFont="1" applyFill="1" applyBorder="1" applyAlignment="1" applyProtection="1">
      <alignment horizontal="center"/>
      <protection hidden="1"/>
    </xf>
    <xf numFmtId="3" fontId="15" fillId="4" borderId="1" xfId="0" applyNumberFormat="1" applyFont="1" applyFill="1" applyBorder="1" applyAlignment="1" applyProtection="1">
      <alignment horizontal="left" wrapText="1"/>
      <protection hidden="1"/>
    </xf>
    <xf numFmtId="3" fontId="5" fillId="4" borderId="2" xfId="0" applyNumberFormat="1" applyFont="1" applyFill="1" applyBorder="1" applyAlignment="1" applyProtection="1">
      <alignment horizontal="left"/>
      <protection hidden="1"/>
    </xf>
    <xf numFmtId="44" fontId="1" fillId="6" borderId="5" xfId="0" applyNumberFormat="1" applyFont="1" applyFill="1" applyBorder="1" applyAlignment="1" applyProtection="1">
      <alignment horizontal="center"/>
      <protection locked="0"/>
    </xf>
    <xf numFmtId="44" fontId="1" fillId="6" borderId="6" xfId="0" applyNumberFormat="1" applyFont="1" applyFill="1" applyBorder="1" applyAlignment="1" applyProtection="1">
      <alignment horizontal="center"/>
      <protection locked="0"/>
    </xf>
    <xf numFmtId="44" fontId="1" fillId="6" borderId="4" xfId="0" applyNumberFormat="1" applyFont="1" applyFill="1" applyBorder="1" applyAlignment="1" applyProtection="1">
      <alignment horizontal="center"/>
      <protection locked="0"/>
    </xf>
    <xf numFmtId="44" fontId="4" fillId="6" borderId="5" xfId="0" applyNumberFormat="1" applyFont="1" applyFill="1" applyBorder="1" applyAlignment="1" applyProtection="1">
      <alignment horizontal="center"/>
      <protection locked="0"/>
    </xf>
    <xf numFmtId="44" fontId="4" fillId="6" borderId="6" xfId="0" applyNumberFormat="1" applyFont="1" applyFill="1" applyBorder="1" applyAlignment="1" applyProtection="1">
      <alignment horizontal="center"/>
      <protection locked="0"/>
    </xf>
    <xf numFmtId="44" fontId="4" fillId="6" borderId="4" xfId="0" applyNumberFormat="1" applyFont="1" applyFill="1" applyBorder="1" applyAlignment="1" applyProtection="1">
      <alignment horizontal="center"/>
      <protection locked="0"/>
    </xf>
    <xf numFmtId="44" fontId="1" fillId="6" borderId="11" xfId="0" applyNumberFormat="1" applyFont="1" applyFill="1" applyBorder="1" applyAlignment="1" applyProtection="1">
      <alignment horizontal="center"/>
      <protection locked="0"/>
    </xf>
    <xf numFmtId="44" fontId="4" fillId="6" borderId="11" xfId="0" applyNumberFormat="1" applyFont="1" applyFill="1" applyBorder="1" applyAlignment="1" applyProtection="1">
      <alignment horizontal="center"/>
      <protection locked="0"/>
    </xf>
    <xf numFmtId="3" fontId="7" fillId="4" borderId="2" xfId="0" applyNumberFormat="1" applyFont="1" applyFill="1" applyBorder="1" applyAlignment="1" applyProtection="1">
      <alignment horizontal="left" vertical="center" wrapText="1"/>
      <protection hidden="1"/>
    </xf>
    <xf numFmtId="164" fontId="9" fillId="4" borderId="5" xfId="0" applyNumberFormat="1" applyFont="1" applyFill="1" applyBorder="1" applyAlignment="1" applyProtection="1">
      <alignment horizontal="center"/>
      <protection hidden="1"/>
    </xf>
    <xf numFmtId="3" fontId="6" fillId="5" borderId="0" xfId="0" applyNumberFormat="1" applyFont="1" applyFill="1" applyAlignment="1">
      <alignment horizontal="left"/>
    </xf>
    <xf numFmtId="3" fontId="6" fillId="5" borderId="8" xfId="0" applyNumberFormat="1" applyFont="1" applyFill="1" applyBorder="1" applyAlignment="1">
      <alignment horizontal="left"/>
    </xf>
    <xf numFmtId="3" fontId="6" fillId="5" borderId="14" xfId="0" applyNumberFormat="1" applyFont="1" applyFill="1" applyBorder="1" applyAlignment="1">
      <alignment horizontal="left"/>
    </xf>
    <xf numFmtId="3" fontId="5" fillId="4" borderId="8" xfId="0" applyNumberFormat="1" applyFont="1" applyFill="1" applyBorder="1" applyAlignment="1">
      <alignment horizontal="center" vertical="top"/>
    </xf>
    <xf numFmtId="3" fontId="5" fillId="4" borderId="8" xfId="0" applyNumberFormat="1" applyFont="1" applyFill="1" applyBorder="1" applyAlignment="1">
      <alignment horizontal="center" vertical="top" wrapText="1"/>
    </xf>
    <xf numFmtId="3" fontId="5" fillId="4" borderId="14" xfId="0" applyNumberFormat="1" applyFont="1" applyFill="1" applyBorder="1" applyAlignment="1">
      <alignment horizontal="center" vertical="top"/>
    </xf>
    <xf numFmtId="0" fontId="17" fillId="0" borderId="0" xfId="0" applyFont="1"/>
    <xf numFmtId="44" fontId="4" fillId="3" borderId="5" xfId="0" applyNumberFormat="1" applyFont="1" applyFill="1" applyBorder="1" applyAlignment="1">
      <alignment horizontal="center"/>
    </xf>
    <xf numFmtId="3" fontId="4" fillId="3" borderId="0" xfId="0" applyNumberFormat="1" applyFont="1" applyFill="1" applyAlignment="1" applyProtection="1">
      <alignment horizontal="left"/>
      <protection locked="0"/>
    </xf>
    <xf numFmtId="3" fontId="1" fillId="3" borderId="0" xfId="0" applyNumberFormat="1" applyFont="1" applyFill="1" applyAlignment="1">
      <alignment horizontal="left"/>
    </xf>
    <xf numFmtId="3" fontId="1" fillId="3" borderId="0" xfId="0" applyNumberFormat="1" applyFont="1" applyFill="1" applyAlignment="1">
      <alignment horizontal="center"/>
    </xf>
    <xf numFmtId="164" fontId="7" fillId="4" borderId="2" xfId="0" applyNumberFormat="1" applyFont="1" applyFill="1" applyBorder="1" applyAlignment="1" applyProtection="1">
      <alignment horizontal="center"/>
      <protection hidden="1"/>
    </xf>
    <xf numFmtId="0" fontId="16" fillId="0" borderId="0" xfId="0" applyFont="1"/>
    <xf numFmtId="3" fontId="6" fillId="5" borderId="5" xfId="0" applyNumberFormat="1" applyFont="1" applyFill="1" applyBorder="1" applyAlignment="1">
      <alignment horizontal="left"/>
    </xf>
    <xf numFmtId="3" fontId="11" fillId="5" borderId="5" xfId="0" applyNumberFormat="1" applyFont="1" applyFill="1" applyBorder="1" applyAlignment="1">
      <alignment horizontal="left" wrapText="1"/>
    </xf>
    <xf numFmtId="3" fontId="5" fillId="4" borderId="1" xfId="0" applyNumberFormat="1" applyFont="1" applyFill="1" applyBorder="1" applyAlignment="1">
      <alignment horizontal="left" vertical="top"/>
    </xf>
    <xf numFmtId="3" fontId="5" fillId="4" borderId="8" xfId="0" applyNumberFormat="1" applyFont="1" applyFill="1" applyBorder="1" applyAlignment="1">
      <alignment horizontal="left" vertical="top"/>
    </xf>
    <xf numFmtId="3" fontId="5" fillId="4" borderId="6" xfId="0" applyNumberFormat="1" applyFont="1" applyFill="1" applyBorder="1" applyAlignment="1">
      <alignment horizontal="left" vertical="top"/>
    </xf>
    <xf numFmtId="3" fontId="5" fillId="4" borderId="4" xfId="0" applyNumberFormat="1" applyFont="1" applyFill="1" applyBorder="1" applyAlignment="1">
      <alignment horizontal="left" vertical="top"/>
    </xf>
    <xf numFmtId="3" fontId="4" fillId="2" borderId="0" xfId="0" applyNumberFormat="1" applyFont="1" applyFill="1" applyAlignment="1">
      <alignment horizontal="left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1759-D954-44E2-9DFF-AFD8CB96D0BD}">
  <dimension ref="B1:I236"/>
  <sheetViews>
    <sheetView showGridLines="0" tabSelected="1" topLeftCell="A26" zoomScale="55" zoomScaleNormal="55" workbookViewId="0">
      <selection activeCell="G43" sqref="G43"/>
    </sheetView>
  </sheetViews>
  <sheetFormatPr defaultRowHeight="15" customHeight="1" x14ac:dyDescent="0.3"/>
  <cols>
    <col min="2" max="2" width="7.33203125" style="7" customWidth="1"/>
    <col min="3" max="3" width="82.44140625" style="6" customWidth="1"/>
    <col min="4" max="4" width="22.33203125" style="16" customWidth="1"/>
    <col min="5" max="5" width="16.5546875" style="15" customWidth="1"/>
    <col min="6" max="6" width="26" style="15" customWidth="1"/>
    <col min="7" max="8" width="19.44140625" style="15" customWidth="1"/>
    <col min="9" max="9" width="19.33203125" customWidth="1"/>
    <col min="10" max="10" width="43.109375" customWidth="1"/>
    <col min="11" max="250" width="9.109375" customWidth="1"/>
    <col min="258" max="258" width="7.33203125" customWidth="1"/>
    <col min="259" max="259" width="82.44140625" customWidth="1"/>
    <col min="260" max="260" width="22.33203125" customWidth="1"/>
    <col min="261" max="261" width="16.5546875" customWidth="1"/>
    <col min="262" max="262" width="21" bestFit="1" customWidth="1"/>
    <col min="263" max="264" width="19.44140625" customWidth="1"/>
    <col min="265" max="506" width="9.109375" customWidth="1"/>
    <col min="514" max="514" width="7.33203125" customWidth="1"/>
    <col min="515" max="515" width="82.44140625" customWidth="1"/>
    <col min="516" max="516" width="22.33203125" customWidth="1"/>
    <col min="517" max="517" width="16.5546875" customWidth="1"/>
    <col min="518" max="518" width="21" bestFit="1" customWidth="1"/>
    <col min="519" max="520" width="19.44140625" customWidth="1"/>
    <col min="521" max="762" width="9.109375" customWidth="1"/>
    <col min="770" max="770" width="7.33203125" customWidth="1"/>
    <col min="771" max="771" width="82.44140625" customWidth="1"/>
    <col min="772" max="772" width="22.33203125" customWidth="1"/>
    <col min="773" max="773" width="16.5546875" customWidth="1"/>
    <col min="774" max="774" width="21" bestFit="1" customWidth="1"/>
    <col min="775" max="776" width="19.44140625" customWidth="1"/>
    <col min="777" max="1018" width="9.109375" customWidth="1"/>
    <col min="1026" max="1026" width="7.33203125" customWidth="1"/>
    <col min="1027" max="1027" width="82.44140625" customWidth="1"/>
    <col min="1028" max="1028" width="22.33203125" customWidth="1"/>
    <col min="1029" max="1029" width="16.5546875" customWidth="1"/>
    <col min="1030" max="1030" width="21" bestFit="1" customWidth="1"/>
    <col min="1031" max="1032" width="19.44140625" customWidth="1"/>
    <col min="1033" max="1274" width="9.109375" customWidth="1"/>
    <col min="1282" max="1282" width="7.33203125" customWidth="1"/>
    <col min="1283" max="1283" width="82.44140625" customWidth="1"/>
    <col min="1284" max="1284" width="22.33203125" customWidth="1"/>
    <col min="1285" max="1285" width="16.5546875" customWidth="1"/>
    <col min="1286" max="1286" width="21" bestFit="1" customWidth="1"/>
    <col min="1287" max="1288" width="19.44140625" customWidth="1"/>
    <col min="1289" max="1530" width="9.109375" customWidth="1"/>
    <col min="1538" max="1538" width="7.33203125" customWidth="1"/>
    <col min="1539" max="1539" width="82.44140625" customWidth="1"/>
    <col min="1540" max="1540" width="22.33203125" customWidth="1"/>
    <col min="1541" max="1541" width="16.5546875" customWidth="1"/>
    <col min="1542" max="1542" width="21" bestFit="1" customWidth="1"/>
    <col min="1543" max="1544" width="19.44140625" customWidth="1"/>
    <col min="1545" max="1786" width="9.109375" customWidth="1"/>
    <col min="1794" max="1794" width="7.33203125" customWidth="1"/>
    <col min="1795" max="1795" width="82.44140625" customWidth="1"/>
    <col min="1796" max="1796" width="22.33203125" customWidth="1"/>
    <col min="1797" max="1797" width="16.5546875" customWidth="1"/>
    <col min="1798" max="1798" width="21" bestFit="1" customWidth="1"/>
    <col min="1799" max="1800" width="19.44140625" customWidth="1"/>
    <col min="1801" max="2042" width="9.109375" customWidth="1"/>
    <col min="2050" max="2050" width="7.33203125" customWidth="1"/>
    <col min="2051" max="2051" width="82.44140625" customWidth="1"/>
    <col min="2052" max="2052" width="22.33203125" customWidth="1"/>
    <col min="2053" max="2053" width="16.5546875" customWidth="1"/>
    <col min="2054" max="2054" width="21" bestFit="1" customWidth="1"/>
    <col min="2055" max="2056" width="19.44140625" customWidth="1"/>
    <col min="2057" max="2298" width="9.109375" customWidth="1"/>
    <col min="2306" max="2306" width="7.33203125" customWidth="1"/>
    <col min="2307" max="2307" width="82.44140625" customWidth="1"/>
    <col min="2308" max="2308" width="22.33203125" customWidth="1"/>
    <col min="2309" max="2309" width="16.5546875" customWidth="1"/>
    <col min="2310" max="2310" width="21" bestFit="1" customWidth="1"/>
    <col min="2311" max="2312" width="19.44140625" customWidth="1"/>
    <col min="2313" max="2554" width="9.109375" customWidth="1"/>
    <col min="2562" max="2562" width="7.33203125" customWidth="1"/>
    <col min="2563" max="2563" width="82.44140625" customWidth="1"/>
    <col min="2564" max="2564" width="22.33203125" customWidth="1"/>
    <col min="2565" max="2565" width="16.5546875" customWidth="1"/>
    <col min="2566" max="2566" width="21" bestFit="1" customWidth="1"/>
    <col min="2567" max="2568" width="19.44140625" customWidth="1"/>
    <col min="2569" max="2810" width="9.109375" customWidth="1"/>
    <col min="2818" max="2818" width="7.33203125" customWidth="1"/>
    <col min="2819" max="2819" width="82.44140625" customWidth="1"/>
    <col min="2820" max="2820" width="22.33203125" customWidth="1"/>
    <col min="2821" max="2821" width="16.5546875" customWidth="1"/>
    <col min="2822" max="2822" width="21" bestFit="1" customWidth="1"/>
    <col min="2823" max="2824" width="19.44140625" customWidth="1"/>
    <col min="2825" max="3066" width="9.109375" customWidth="1"/>
    <col min="3074" max="3074" width="7.33203125" customWidth="1"/>
    <col min="3075" max="3075" width="82.44140625" customWidth="1"/>
    <col min="3076" max="3076" width="22.33203125" customWidth="1"/>
    <col min="3077" max="3077" width="16.5546875" customWidth="1"/>
    <col min="3078" max="3078" width="21" bestFit="1" customWidth="1"/>
    <col min="3079" max="3080" width="19.44140625" customWidth="1"/>
    <col min="3081" max="3322" width="9.109375" customWidth="1"/>
    <col min="3330" max="3330" width="7.33203125" customWidth="1"/>
    <col min="3331" max="3331" width="82.44140625" customWidth="1"/>
    <col min="3332" max="3332" width="22.33203125" customWidth="1"/>
    <col min="3333" max="3333" width="16.5546875" customWidth="1"/>
    <col min="3334" max="3334" width="21" bestFit="1" customWidth="1"/>
    <col min="3335" max="3336" width="19.44140625" customWidth="1"/>
    <col min="3337" max="3578" width="9.109375" customWidth="1"/>
    <col min="3586" max="3586" width="7.33203125" customWidth="1"/>
    <col min="3587" max="3587" width="82.44140625" customWidth="1"/>
    <col min="3588" max="3588" width="22.33203125" customWidth="1"/>
    <col min="3589" max="3589" width="16.5546875" customWidth="1"/>
    <col min="3590" max="3590" width="21" bestFit="1" customWidth="1"/>
    <col min="3591" max="3592" width="19.44140625" customWidth="1"/>
    <col min="3593" max="3834" width="9.109375" customWidth="1"/>
    <col min="3842" max="3842" width="7.33203125" customWidth="1"/>
    <col min="3843" max="3843" width="82.44140625" customWidth="1"/>
    <col min="3844" max="3844" width="22.33203125" customWidth="1"/>
    <col min="3845" max="3845" width="16.5546875" customWidth="1"/>
    <col min="3846" max="3846" width="21" bestFit="1" customWidth="1"/>
    <col min="3847" max="3848" width="19.44140625" customWidth="1"/>
    <col min="3849" max="4090" width="9.109375" customWidth="1"/>
    <col min="4098" max="4098" width="7.33203125" customWidth="1"/>
    <col min="4099" max="4099" width="82.44140625" customWidth="1"/>
    <col min="4100" max="4100" width="22.33203125" customWidth="1"/>
    <col min="4101" max="4101" width="16.5546875" customWidth="1"/>
    <col min="4102" max="4102" width="21" bestFit="1" customWidth="1"/>
    <col min="4103" max="4104" width="19.44140625" customWidth="1"/>
    <col min="4105" max="4346" width="9.109375" customWidth="1"/>
    <col min="4354" max="4354" width="7.33203125" customWidth="1"/>
    <col min="4355" max="4355" width="82.44140625" customWidth="1"/>
    <col min="4356" max="4356" width="22.33203125" customWidth="1"/>
    <col min="4357" max="4357" width="16.5546875" customWidth="1"/>
    <col min="4358" max="4358" width="21" bestFit="1" customWidth="1"/>
    <col min="4359" max="4360" width="19.44140625" customWidth="1"/>
    <col min="4361" max="4602" width="9.109375" customWidth="1"/>
    <col min="4610" max="4610" width="7.33203125" customWidth="1"/>
    <col min="4611" max="4611" width="82.44140625" customWidth="1"/>
    <col min="4612" max="4612" width="22.33203125" customWidth="1"/>
    <col min="4613" max="4613" width="16.5546875" customWidth="1"/>
    <col min="4614" max="4614" width="21" bestFit="1" customWidth="1"/>
    <col min="4615" max="4616" width="19.44140625" customWidth="1"/>
    <col min="4617" max="4858" width="9.109375" customWidth="1"/>
    <col min="4866" max="4866" width="7.33203125" customWidth="1"/>
    <col min="4867" max="4867" width="82.44140625" customWidth="1"/>
    <col min="4868" max="4868" width="22.33203125" customWidth="1"/>
    <col min="4869" max="4869" width="16.5546875" customWidth="1"/>
    <col min="4870" max="4870" width="21" bestFit="1" customWidth="1"/>
    <col min="4871" max="4872" width="19.44140625" customWidth="1"/>
    <col min="4873" max="5114" width="9.109375" customWidth="1"/>
    <col min="5122" max="5122" width="7.33203125" customWidth="1"/>
    <col min="5123" max="5123" width="82.44140625" customWidth="1"/>
    <col min="5124" max="5124" width="22.33203125" customWidth="1"/>
    <col min="5125" max="5125" width="16.5546875" customWidth="1"/>
    <col min="5126" max="5126" width="21" bestFit="1" customWidth="1"/>
    <col min="5127" max="5128" width="19.44140625" customWidth="1"/>
    <col min="5129" max="5370" width="9.109375" customWidth="1"/>
    <col min="5378" max="5378" width="7.33203125" customWidth="1"/>
    <col min="5379" max="5379" width="82.44140625" customWidth="1"/>
    <col min="5380" max="5380" width="22.33203125" customWidth="1"/>
    <col min="5381" max="5381" width="16.5546875" customWidth="1"/>
    <col min="5382" max="5382" width="21" bestFit="1" customWidth="1"/>
    <col min="5383" max="5384" width="19.44140625" customWidth="1"/>
    <col min="5385" max="5626" width="9.109375" customWidth="1"/>
    <col min="5634" max="5634" width="7.33203125" customWidth="1"/>
    <col min="5635" max="5635" width="82.44140625" customWidth="1"/>
    <col min="5636" max="5636" width="22.33203125" customWidth="1"/>
    <col min="5637" max="5637" width="16.5546875" customWidth="1"/>
    <col min="5638" max="5638" width="21" bestFit="1" customWidth="1"/>
    <col min="5639" max="5640" width="19.44140625" customWidth="1"/>
    <col min="5641" max="5882" width="9.109375" customWidth="1"/>
    <col min="5890" max="5890" width="7.33203125" customWidth="1"/>
    <col min="5891" max="5891" width="82.44140625" customWidth="1"/>
    <col min="5892" max="5892" width="22.33203125" customWidth="1"/>
    <col min="5893" max="5893" width="16.5546875" customWidth="1"/>
    <col min="5894" max="5894" width="21" bestFit="1" customWidth="1"/>
    <col min="5895" max="5896" width="19.44140625" customWidth="1"/>
    <col min="5897" max="6138" width="9.109375" customWidth="1"/>
    <col min="6146" max="6146" width="7.33203125" customWidth="1"/>
    <col min="6147" max="6147" width="82.44140625" customWidth="1"/>
    <col min="6148" max="6148" width="22.33203125" customWidth="1"/>
    <col min="6149" max="6149" width="16.5546875" customWidth="1"/>
    <col min="6150" max="6150" width="21" bestFit="1" customWidth="1"/>
    <col min="6151" max="6152" width="19.44140625" customWidth="1"/>
    <col min="6153" max="6394" width="9.109375" customWidth="1"/>
    <col min="6402" max="6402" width="7.33203125" customWidth="1"/>
    <col min="6403" max="6403" width="82.44140625" customWidth="1"/>
    <col min="6404" max="6404" width="22.33203125" customWidth="1"/>
    <col min="6405" max="6405" width="16.5546875" customWidth="1"/>
    <col min="6406" max="6406" width="21" bestFit="1" customWidth="1"/>
    <col min="6407" max="6408" width="19.44140625" customWidth="1"/>
    <col min="6409" max="6650" width="9.109375" customWidth="1"/>
    <col min="6658" max="6658" width="7.33203125" customWidth="1"/>
    <col min="6659" max="6659" width="82.44140625" customWidth="1"/>
    <col min="6660" max="6660" width="22.33203125" customWidth="1"/>
    <col min="6661" max="6661" width="16.5546875" customWidth="1"/>
    <col min="6662" max="6662" width="21" bestFit="1" customWidth="1"/>
    <col min="6663" max="6664" width="19.44140625" customWidth="1"/>
    <col min="6665" max="6906" width="9.109375" customWidth="1"/>
    <col min="6914" max="6914" width="7.33203125" customWidth="1"/>
    <col min="6915" max="6915" width="82.44140625" customWidth="1"/>
    <col min="6916" max="6916" width="22.33203125" customWidth="1"/>
    <col min="6917" max="6917" width="16.5546875" customWidth="1"/>
    <col min="6918" max="6918" width="21" bestFit="1" customWidth="1"/>
    <col min="6919" max="6920" width="19.44140625" customWidth="1"/>
    <col min="6921" max="7162" width="9.109375" customWidth="1"/>
    <col min="7170" max="7170" width="7.33203125" customWidth="1"/>
    <col min="7171" max="7171" width="82.44140625" customWidth="1"/>
    <col min="7172" max="7172" width="22.33203125" customWidth="1"/>
    <col min="7173" max="7173" width="16.5546875" customWidth="1"/>
    <col min="7174" max="7174" width="21" bestFit="1" customWidth="1"/>
    <col min="7175" max="7176" width="19.44140625" customWidth="1"/>
    <col min="7177" max="7418" width="9.109375" customWidth="1"/>
    <col min="7426" max="7426" width="7.33203125" customWidth="1"/>
    <col min="7427" max="7427" width="82.44140625" customWidth="1"/>
    <col min="7428" max="7428" width="22.33203125" customWidth="1"/>
    <col min="7429" max="7429" width="16.5546875" customWidth="1"/>
    <col min="7430" max="7430" width="21" bestFit="1" customWidth="1"/>
    <col min="7431" max="7432" width="19.44140625" customWidth="1"/>
    <col min="7433" max="7674" width="9.109375" customWidth="1"/>
    <col min="7682" max="7682" width="7.33203125" customWidth="1"/>
    <col min="7683" max="7683" width="82.44140625" customWidth="1"/>
    <col min="7684" max="7684" width="22.33203125" customWidth="1"/>
    <col min="7685" max="7685" width="16.5546875" customWidth="1"/>
    <col min="7686" max="7686" width="21" bestFit="1" customWidth="1"/>
    <col min="7687" max="7688" width="19.44140625" customWidth="1"/>
    <col min="7689" max="7930" width="9.109375" customWidth="1"/>
    <col min="7938" max="7938" width="7.33203125" customWidth="1"/>
    <col min="7939" max="7939" width="82.44140625" customWidth="1"/>
    <col min="7940" max="7940" width="22.33203125" customWidth="1"/>
    <col min="7941" max="7941" width="16.5546875" customWidth="1"/>
    <col min="7942" max="7942" width="21" bestFit="1" customWidth="1"/>
    <col min="7943" max="7944" width="19.44140625" customWidth="1"/>
    <col min="7945" max="8186" width="9.109375" customWidth="1"/>
    <col min="8194" max="8194" width="7.33203125" customWidth="1"/>
    <col min="8195" max="8195" width="82.44140625" customWidth="1"/>
    <col min="8196" max="8196" width="22.33203125" customWidth="1"/>
    <col min="8197" max="8197" width="16.5546875" customWidth="1"/>
    <col min="8198" max="8198" width="21" bestFit="1" customWidth="1"/>
    <col min="8199" max="8200" width="19.44140625" customWidth="1"/>
    <col min="8201" max="8442" width="9.109375" customWidth="1"/>
    <col min="8450" max="8450" width="7.33203125" customWidth="1"/>
    <col min="8451" max="8451" width="82.44140625" customWidth="1"/>
    <col min="8452" max="8452" width="22.33203125" customWidth="1"/>
    <col min="8453" max="8453" width="16.5546875" customWidth="1"/>
    <col min="8454" max="8454" width="21" bestFit="1" customWidth="1"/>
    <col min="8455" max="8456" width="19.44140625" customWidth="1"/>
    <col min="8457" max="8698" width="9.109375" customWidth="1"/>
    <col min="8706" max="8706" width="7.33203125" customWidth="1"/>
    <col min="8707" max="8707" width="82.44140625" customWidth="1"/>
    <col min="8708" max="8708" width="22.33203125" customWidth="1"/>
    <col min="8709" max="8709" width="16.5546875" customWidth="1"/>
    <col min="8710" max="8710" width="21" bestFit="1" customWidth="1"/>
    <col min="8711" max="8712" width="19.44140625" customWidth="1"/>
    <col min="8713" max="8954" width="9.109375" customWidth="1"/>
    <col min="8962" max="8962" width="7.33203125" customWidth="1"/>
    <col min="8963" max="8963" width="82.44140625" customWidth="1"/>
    <col min="8964" max="8964" width="22.33203125" customWidth="1"/>
    <col min="8965" max="8965" width="16.5546875" customWidth="1"/>
    <col min="8966" max="8966" width="21" bestFit="1" customWidth="1"/>
    <col min="8967" max="8968" width="19.44140625" customWidth="1"/>
    <col min="8969" max="9210" width="9.109375" customWidth="1"/>
    <col min="9218" max="9218" width="7.33203125" customWidth="1"/>
    <col min="9219" max="9219" width="82.44140625" customWidth="1"/>
    <col min="9220" max="9220" width="22.33203125" customWidth="1"/>
    <col min="9221" max="9221" width="16.5546875" customWidth="1"/>
    <col min="9222" max="9222" width="21" bestFit="1" customWidth="1"/>
    <col min="9223" max="9224" width="19.44140625" customWidth="1"/>
    <col min="9225" max="9466" width="9.109375" customWidth="1"/>
    <col min="9474" max="9474" width="7.33203125" customWidth="1"/>
    <col min="9475" max="9475" width="82.44140625" customWidth="1"/>
    <col min="9476" max="9476" width="22.33203125" customWidth="1"/>
    <col min="9477" max="9477" width="16.5546875" customWidth="1"/>
    <col min="9478" max="9478" width="21" bestFit="1" customWidth="1"/>
    <col min="9479" max="9480" width="19.44140625" customWidth="1"/>
    <col min="9481" max="9722" width="9.109375" customWidth="1"/>
    <col min="9730" max="9730" width="7.33203125" customWidth="1"/>
    <col min="9731" max="9731" width="82.44140625" customWidth="1"/>
    <col min="9732" max="9732" width="22.33203125" customWidth="1"/>
    <col min="9733" max="9733" width="16.5546875" customWidth="1"/>
    <col min="9734" max="9734" width="21" bestFit="1" customWidth="1"/>
    <col min="9735" max="9736" width="19.44140625" customWidth="1"/>
    <col min="9737" max="9978" width="9.109375" customWidth="1"/>
    <col min="9986" max="9986" width="7.33203125" customWidth="1"/>
    <col min="9987" max="9987" width="82.44140625" customWidth="1"/>
    <col min="9988" max="9988" width="22.33203125" customWidth="1"/>
    <col min="9989" max="9989" width="16.5546875" customWidth="1"/>
    <col min="9990" max="9990" width="21" bestFit="1" customWidth="1"/>
    <col min="9991" max="9992" width="19.44140625" customWidth="1"/>
    <col min="9993" max="10234" width="9.109375" customWidth="1"/>
    <col min="10242" max="10242" width="7.33203125" customWidth="1"/>
    <col min="10243" max="10243" width="82.44140625" customWidth="1"/>
    <col min="10244" max="10244" width="22.33203125" customWidth="1"/>
    <col min="10245" max="10245" width="16.5546875" customWidth="1"/>
    <col min="10246" max="10246" width="21" bestFit="1" customWidth="1"/>
    <col min="10247" max="10248" width="19.44140625" customWidth="1"/>
    <col min="10249" max="10490" width="9.109375" customWidth="1"/>
    <col min="10498" max="10498" width="7.33203125" customWidth="1"/>
    <col min="10499" max="10499" width="82.44140625" customWidth="1"/>
    <col min="10500" max="10500" width="22.33203125" customWidth="1"/>
    <col min="10501" max="10501" width="16.5546875" customWidth="1"/>
    <col min="10502" max="10502" width="21" bestFit="1" customWidth="1"/>
    <col min="10503" max="10504" width="19.44140625" customWidth="1"/>
    <col min="10505" max="10746" width="9.109375" customWidth="1"/>
    <col min="10754" max="10754" width="7.33203125" customWidth="1"/>
    <col min="10755" max="10755" width="82.44140625" customWidth="1"/>
    <col min="10756" max="10756" width="22.33203125" customWidth="1"/>
    <col min="10757" max="10757" width="16.5546875" customWidth="1"/>
    <col min="10758" max="10758" width="21" bestFit="1" customWidth="1"/>
    <col min="10759" max="10760" width="19.44140625" customWidth="1"/>
    <col min="10761" max="11002" width="9.109375" customWidth="1"/>
    <col min="11010" max="11010" width="7.33203125" customWidth="1"/>
    <col min="11011" max="11011" width="82.44140625" customWidth="1"/>
    <col min="11012" max="11012" width="22.33203125" customWidth="1"/>
    <col min="11013" max="11013" width="16.5546875" customWidth="1"/>
    <col min="11014" max="11014" width="21" bestFit="1" customWidth="1"/>
    <col min="11015" max="11016" width="19.44140625" customWidth="1"/>
    <col min="11017" max="11258" width="9.109375" customWidth="1"/>
    <col min="11266" max="11266" width="7.33203125" customWidth="1"/>
    <col min="11267" max="11267" width="82.44140625" customWidth="1"/>
    <col min="11268" max="11268" width="22.33203125" customWidth="1"/>
    <col min="11269" max="11269" width="16.5546875" customWidth="1"/>
    <col min="11270" max="11270" width="21" bestFit="1" customWidth="1"/>
    <col min="11271" max="11272" width="19.44140625" customWidth="1"/>
    <col min="11273" max="11514" width="9.109375" customWidth="1"/>
    <col min="11522" max="11522" width="7.33203125" customWidth="1"/>
    <col min="11523" max="11523" width="82.44140625" customWidth="1"/>
    <col min="11524" max="11524" width="22.33203125" customWidth="1"/>
    <col min="11525" max="11525" width="16.5546875" customWidth="1"/>
    <col min="11526" max="11526" width="21" bestFit="1" customWidth="1"/>
    <col min="11527" max="11528" width="19.44140625" customWidth="1"/>
    <col min="11529" max="11770" width="9.109375" customWidth="1"/>
    <col min="11778" max="11778" width="7.33203125" customWidth="1"/>
    <col min="11779" max="11779" width="82.44140625" customWidth="1"/>
    <col min="11780" max="11780" width="22.33203125" customWidth="1"/>
    <col min="11781" max="11781" width="16.5546875" customWidth="1"/>
    <col min="11782" max="11782" width="21" bestFit="1" customWidth="1"/>
    <col min="11783" max="11784" width="19.44140625" customWidth="1"/>
    <col min="11785" max="12026" width="9.109375" customWidth="1"/>
    <col min="12034" max="12034" width="7.33203125" customWidth="1"/>
    <col min="12035" max="12035" width="82.44140625" customWidth="1"/>
    <col min="12036" max="12036" width="22.33203125" customWidth="1"/>
    <col min="12037" max="12037" width="16.5546875" customWidth="1"/>
    <col min="12038" max="12038" width="21" bestFit="1" customWidth="1"/>
    <col min="12039" max="12040" width="19.44140625" customWidth="1"/>
    <col min="12041" max="12282" width="9.109375" customWidth="1"/>
    <col min="12290" max="12290" width="7.33203125" customWidth="1"/>
    <col min="12291" max="12291" width="82.44140625" customWidth="1"/>
    <col min="12292" max="12292" width="22.33203125" customWidth="1"/>
    <col min="12293" max="12293" width="16.5546875" customWidth="1"/>
    <col min="12294" max="12294" width="21" bestFit="1" customWidth="1"/>
    <col min="12295" max="12296" width="19.44140625" customWidth="1"/>
    <col min="12297" max="12538" width="9.109375" customWidth="1"/>
    <col min="12546" max="12546" width="7.33203125" customWidth="1"/>
    <col min="12547" max="12547" width="82.44140625" customWidth="1"/>
    <col min="12548" max="12548" width="22.33203125" customWidth="1"/>
    <col min="12549" max="12549" width="16.5546875" customWidth="1"/>
    <col min="12550" max="12550" width="21" bestFit="1" customWidth="1"/>
    <col min="12551" max="12552" width="19.44140625" customWidth="1"/>
    <col min="12553" max="12794" width="9.109375" customWidth="1"/>
    <col min="12802" max="12802" width="7.33203125" customWidth="1"/>
    <col min="12803" max="12803" width="82.44140625" customWidth="1"/>
    <col min="12804" max="12804" width="22.33203125" customWidth="1"/>
    <col min="12805" max="12805" width="16.5546875" customWidth="1"/>
    <col min="12806" max="12806" width="21" bestFit="1" customWidth="1"/>
    <col min="12807" max="12808" width="19.44140625" customWidth="1"/>
    <col min="12809" max="13050" width="9.109375" customWidth="1"/>
    <col min="13058" max="13058" width="7.33203125" customWidth="1"/>
    <col min="13059" max="13059" width="82.44140625" customWidth="1"/>
    <col min="13060" max="13060" width="22.33203125" customWidth="1"/>
    <col min="13061" max="13061" width="16.5546875" customWidth="1"/>
    <col min="13062" max="13062" width="21" bestFit="1" customWidth="1"/>
    <col min="13063" max="13064" width="19.44140625" customWidth="1"/>
    <col min="13065" max="13306" width="9.109375" customWidth="1"/>
    <col min="13314" max="13314" width="7.33203125" customWidth="1"/>
    <col min="13315" max="13315" width="82.44140625" customWidth="1"/>
    <col min="13316" max="13316" width="22.33203125" customWidth="1"/>
    <col min="13317" max="13317" width="16.5546875" customWidth="1"/>
    <col min="13318" max="13318" width="21" bestFit="1" customWidth="1"/>
    <col min="13319" max="13320" width="19.44140625" customWidth="1"/>
    <col min="13321" max="13562" width="9.109375" customWidth="1"/>
    <col min="13570" max="13570" width="7.33203125" customWidth="1"/>
    <col min="13571" max="13571" width="82.44140625" customWidth="1"/>
    <col min="13572" max="13572" width="22.33203125" customWidth="1"/>
    <col min="13573" max="13573" width="16.5546875" customWidth="1"/>
    <col min="13574" max="13574" width="21" bestFit="1" customWidth="1"/>
    <col min="13575" max="13576" width="19.44140625" customWidth="1"/>
    <col min="13577" max="13818" width="9.109375" customWidth="1"/>
    <col min="13826" max="13826" width="7.33203125" customWidth="1"/>
    <col min="13827" max="13827" width="82.44140625" customWidth="1"/>
    <col min="13828" max="13828" width="22.33203125" customWidth="1"/>
    <col min="13829" max="13829" width="16.5546875" customWidth="1"/>
    <col min="13830" max="13830" width="21" bestFit="1" customWidth="1"/>
    <col min="13831" max="13832" width="19.44140625" customWidth="1"/>
    <col min="13833" max="14074" width="9.109375" customWidth="1"/>
    <col min="14082" max="14082" width="7.33203125" customWidth="1"/>
    <col min="14083" max="14083" width="82.44140625" customWidth="1"/>
    <col min="14084" max="14084" width="22.33203125" customWidth="1"/>
    <col min="14085" max="14085" width="16.5546875" customWidth="1"/>
    <col min="14086" max="14086" width="21" bestFit="1" customWidth="1"/>
    <col min="14087" max="14088" width="19.44140625" customWidth="1"/>
    <col min="14089" max="14330" width="9.109375" customWidth="1"/>
    <col min="14338" max="14338" width="7.33203125" customWidth="1"/>
    <col min="14339" max="14339" width="82.44140625" customWidth="1"/>
    <col min="14340" max="14340" width="22.33203125" customWidth="1"/>
    <col min="14341" max="14341" width="16.5546875" customWidth="1"/>
    <col min="14342" max="14342" width="21" bestFit="1" customWidth="1"/>
    <col min="14343" max="14344" width="19.44140625" customWidth="1"/>
    <col min="14345" max="14586" width="9.109375" customWidth="1"/>
    <col min="14594" max="14594" width="7.33203125" customWidth="1"/>
    <col min="14595" max="14595" width="82.44140625" customWidth="1"/>
    <col min="14596" max="14596" width="22.33203125" customWidth="1"/>
    <col min="14597" max="14597" width="16.5546875" customWidth="1"/>
    <col min="14598" max="14598" width="21" bestFit="1" customWidth="1"/>
    <col min="14599" max="14600" width="19.44140625" customWidth="1"/>
    <col min="14601" max="14842" width="9.109375" customWidth="1"/>
    <col min="14850" max="14850" width="7.33203125" customWidth="1"/>
    <col min="14851" max="14851" width="82.44140625" customWidth="1"/>
    <col min="14852" max="14852" width="22.33203125" customWidth="1"/>
    <col min="14853" max="14853" width="16.5546875" customWidth="1"/>
    <col min="14854" max="14854" width="21" bestFit="1" customWidth="1"/>
    <col min="14855" max="14856" width="19.44140625" customWidth="1"/>
    <col min="14857" max="15098" width="9.109375" customWidth="1"/>
    <col min="15106" max="15106" width="7.33203125" customWidth="1"/>
    <col min="15107" max="15107" width="82.44140625" customWidth="1"/>
    <col min="15108" max="15108" width="22.33203125" customWidth="1"/>
    <col min="15109" max="15109" width="16.5546875" customWidth="1"/>
    <col min="15110" max="15110" width="21" bestFit="1" customWidth="1"/>
    <col min="15111" max="15112" width="19.44140625" customWidth="1"/>
    <col min="15113" max="15354" width="9.109375" customWidth="1"/>
    <col min="15362" max="15362" width="7.33203125" customWidth="1"/>
    <col min="15363" max="15363" width="82.44140625" customWidth="1"/>
    <col min="15364" max="15364" width="22.33203125" customWidth="1"/>
    <col min="15365" max="15365" width="16.5546875" customWidth="1"/>
    <col min="15366" max="15366" width="21" bestFit="1" customWidth="1"/>
    <col min="15367" max="15368" width="19.44140625" customWidth="1"/>
    <col min="15369" max="15610" width="9.109375" customWidth="1"/>
    <col min="15618" max="15618" width="7.33203125" customWidth="1"/>
    <col min="15619" max="15619" width="82.44140625" customWidth="1"/>
    <col min="15620" max="15620" width="22.33203125" customWidth="1"/>
    <col min="15621" max="15621" width="16.5546875" customWidth="1"/>
    <col min="15622" max="15622" width="21" bestFit="1" customWidth="1"/>
    <col min="15623" max="15624" width="19.44140625" customWidth="1"/>
    <col min="15625" max="15866" width="9.109375" customWidth="1"/>
    <col min="15874" max="15874" width="7.33203125" customWidth="1"/>
    <col min="15875" max="15875" width="82.44140625" customWidth="1"/>
    <col min="15876" max="15876" width="22.33203125" customWidth="1"/>
    <col min="15877" max="15877" width="16.5546875" customWidth="1"/>
    <col min="15878" max="15878" width="21" bestFit="1" customWidth="1"/>
    <col min="15879" max="15880" width="19.44140625" customWidth="1"/>
    <col min="15881" max="16122" width="9.109375" customWidth="1"/>
    <col min="16130" max="16130" width="7.33203125" customWidth="1"/>
    <col min="16131" max="16131" width="82.44140625" customWidth="1"/>
    <col min="16132" max="16132" width="22.33203125" customWidth="1"/>
    <col min="16133" max="16133" width="16.5546875" customWidth="1"/>
    <col min="16134" max="16134" width="21" bestFit="1" customWidth="1"/>
    <col min="16135" max="16136" width="19.44140625" customWidth="1"/>
    <col min="16137" max="16378" width="9.109375" customWidth="1"/>
  </cols>
  <sheetData>
    <row r="1" spans="2:8" ht="16.2" x14ac:dyDescent="0.3">
      <c r="B1" s="1"/>
      <c r="C1" s="2" t="s">
        <v>64</v>
      </c>
      <c r="D1" s="2"/>
      <c r="E1" s="3"/>
      <c r="F1" s="3"/>
      <c r="G1" s="3"/>
      <c r="H1" s="3"/>
    </row>
    <row r="2" spans="2:8" ht="14.4" x14ac:dyDescent="0.3">
      <c r="B2" s="1"/>
      <c r="C2" s="4"/>
      <c r="D2" s="4"/>
      <c r="E2" s="3"/>
      <c r="F2" s="3"/>
      <c r="G2" s="3"/>
      <c r="H2" s="3"/>
    </row>
    <row r="3" spans="2:8" s="5" customFormat="1" ht="28.05" customHeight="1" x14ac:dyDescent="0.25">
      <c r="B3" s="1"/>
      <c r="C3" s="110" t="s">
        <v>0</v>
      </c>
      <c r="D3" s="111"/>
      <c r="E3" s="112"/>
      <c r="F3" s="112"/>
      <c r="G3" s="3"/>
      <c r="H3" s="3"/>
    </row>
    <row r="4" spans="2:8" s="5" customFormat="1" ht="13.2" x14ac:dyDescent="0.25">
      <c r="B4" s="1"/>
      <c r="C4" s="6"/>
      <c r="D4" s="4"/>
      <c r="E4" s="3"/>
      <c r="F4" s="3"/>
      <c r="G4" s="3"/>
      <c r="H4" s="3"/>
    </row>
    <row r="5" spans="2:8" s="5" customFormat="1" ht="13.2" x14ac:dyDescent="0.25">
      <c r="B5" s="1"/>
      <c r="C5" s="121" t="s">
        <v>72</v>
      </c>
      <c r="D5" s="122"/>
      <c r="E5" s="122"/>
      <c r="F5" s="122"/>
      <c r="G5" s="122"/>
      <c r="H5" s="122"/>
    </row>
    <row r="6" spans="2:8" s="5" customFormat="1" ht="13.2" x14ac:dyDescent="0.25">
      <c r="B6" s="1"/>
      <c r="C6" s="122"/>
      <c r="D6" s="122"/>
      <c r="E6" s="122"/>
      <c r="F6" s="122"/>
      <c r="G6" s="122"/>
      <c r="H6" s="122"/>
    </row>
    <row r="7" spans="2:8" s="5" customFormat="1" ht="13.2" x14ac:dyDescent="0.25">
      <c r="B7" s="1"/>
      <c r="C7" s="122"/>
      <c r="D7" s="122"/>
      <c r="E7" s="122"/>
      <c r="F7" s="122"/>
      <c r="G7" s="122"/>
      <c r="H7" s="122"/>
    </row>
    <row r="8" spans="2:8" s="5" customFormat="1" ht="34.049999999999997" customHeight="1" x14ac:dyDescent="0.25">
      <c r="B8" s="1"/>
      <c r="C8" s="122"/>
      <c r="D8" s="122"/>
      <c r="E8" s="122"/>
      <c r="F8" s="122"/>
      <c r="G8" s="122"/>
      <c r="H8" s="122"/>
    </row>
    <row r="9" spans="2:8" s="5" customFormat="1" ht="13.2" x14ac:dyDescent="0.25">
      <c r="B9" s="1"/>
      <c r="C9" s="4"/>
      <c r="D9" s="4"/>
      <c r="E9" s="3"/>
      <c r="F9" s="3"/>
      <c r="G9" s="3"/>
      <c r="H9" s="3"/>
    </row>
    <row r="10" spans="2:8" s="5" customFormat="1" ht="22.8" x14ac:dyDescent="0.25">
      <c r="B10" s="119"/>
      <c r="C10" s="117"/>
      <c r="D10" s="18" t="s">
        <v>57</v>
      </c>
      <c r="E10" s="18" t="s">
        <v>1</v>
      </c>
      <c r="F10" s="18" t="s">
        <v>2</v>
      </c>
      <c r="G10" s="18" t="s">
        <v>3</v>
      </c>
      <c r="H10" s="19" t="s">
        <v>4</v>
      </c>
    </row>
    <row r="11" spans="2:8" s="5" customFormat="1" ht="29.4" customHeight="1" x14ac:dyDescent="0.25">
      <c r="B11" s="120"/>
      <c r="C11" s="118" t="s">
        <v>63</v>
      </c>
      <c r="D11" s="105" t="s">
        <v>56</v>
      </c>
      <c r="E11" s="105" t="s">
        <v>56</v>
      </c>
      <c r="F11" s="106" t="s">
        <v>55</v>
      </c>
      <c r="G11" s="106" t="s">
        <v>55</v>
      </c>
      <c r="H11" s="107" t="s">
        <v>5</v>
      </c>
    </row>
    <row r="12" spans="2:8" s="5" customFormat="1" ht="29.4" customHeight="1" x14ac:dyDescent="0.25">
      <c r="B12" s="35"/>
      <c r="C12" s="35" t="s">
        <v>6</v>
      </c>
      <c r="D12" s="102"/>
      <c r="E12" s="103"/>
      <c r="F12" s="103"/>
      <c r="G12" s="103"/>
      <c r="H12" s="104"/>
    </row>
    <row r="13" spans="2:8" s="5" customFormat="1" ht="29.4" customHeight="1" x14ac:dyDescent="0.25">
      <c r="B13" s="21">
        <v>1</v>
      </c>
      <c r="C13" s="36" t="s">
        <v>7</v>
      </c>
      <c r="D13" s="22"/>
      <c r="E13" s="9"/>
      <c r="F13" s="22"/>
      <c r="G13" s="22"/>
      <c r="H13" s="23"/>
    </row>
    <row r="14" spans="2:8" s="5" customFormat="1" ht="19.95" customHeight="1" x14ac:dyDescent="0.25">
      <c r="B14" s="20"/>
      <c r="C14" s="37">
        <v>5</v>
      </c>
      <c r="D14" s="92">
        <v>0</v>
      </c>
      <c r="E14" s="92">
        <v>0</v>
      </c>
      <c r="F14" s="92">
        <v>0</v>
      </c>
      <c r="G14" s="92">
        <v>0</v>
      </c>
      <c r="H14" s="8">
        <f>E14+G14</f>
        <v>0</v>
      </c>
    </row>
    <row r="15" spans="2:8" s="5" customFormat="1" ht="19.95" customHeight="1" x14ac:dyDescent="0.25">
      <c r="B15" s="20"/>
      <c r="C15" s="37">
        <v>10</v>
      </c>
      <c r="D15" s="92">
        <v>0</v>
      </c>
      <c r="E15" s="92">
        <v>0</v>
      </c>
      <c r="F15" s="92">
        <v>0</v>
      </c>
      <c r="G15" s="92">
        <v>0</v>
      </c>
      <c r="H15" s="8">
        <f t="shared" ref="H15:H17" si="0">E15+G15</f>
        <v>0</v>
      </c>
    </row>
    <row r="16" spans="2:8" s="5" customFormat="1" ht="19.95" customHeight="1" x14ac:dyDescent="0.25">
      <c r="B16" s="20"/>
      <c r="C16" s="37">
        <v>18</v>
      </c>
      <c r="D16" s="92">
        <v>0</v>
      </c>
      <c r="E16" s="92">
        <v>0</v>
      </c>
      <c r="F16" s="92">
        <v>0</v>
      </c>
      <c r="G16" s="92">
        <v>0</v>
      </c>
      <c r="H16" s="8">
        <f t="shared" si="0"/>
        <v>0</v>
      </c>
    </row>
    <row r="17" spans="2:8" s="5" customFormat="1" ht="19.95" customHeight="1" x14ac:dyDescent="0.25">
      <c r="B17" s="20"/>
      <c r="C17" s="37">
        <v>20</v>
      </c>
      <c r="D17" s="93">
        <v>0</v>
      </c>
      <c r="E17" s="93">
        <v>0</v>
      </c>
      <c r="F17" s="93">
        <v>0</v>
      </c>
      <c r="G17" s="93">
        <v>0</v>
      </c>
      <c r="H17" s="8">
        <f t="shared" si="0"/>
        <v>0</v>
      </c>
    </row>
    <row r="18" spans="2:8" s="5" customFormat="1" ht="23.4" x14ac:dyDescent="0.25">
      <c r="B18" s="21">
        <v>2</v>
      </c>
      <c r="C18" s="38" t="s">
        <v>45</v>
      </c>
      <c r="D18" s="52"/>
      <c r="E18" s="53"/>
      <c r="F18" s="54"/>
      <c r="G18" s="54"/>
      <c r="H18" s="51"/>
    </row>
    <row r="19" spans="2:8" s="5" customFormat="1" ht="13.2" x14ac:dyDescent="0.25">
      <c r="B19" s="20"/>
      <c r="C19" s="20">
        <v>50</v>
      </c>
      <c r="D19" s="94">
        <v>0</v>
      </c>
      <c r="E19" s="94">
        <v>0</v>
      </c>
      <c r="F19" s="92">
        <v>0</v>
      </c>
      <c r="G19" s="92">
        <v>0</v>
      </c>
      <c r="H19" s="8">
        <f>E19+G19</f>
        <v>0</v>
      </c>
    </row>
    <row r="20" spans="2:8" s="5" customFormat="1" ht="15.9" customHeight="1" x14ac:dyDescent="0.25">
      <c r="B20" s="20"/>
      <c r="C20" s="20">
        <v>100</v>
      </c>
      <c r="D20" s="92">
        <v>0</v>
      </c>
      <c r="E20" s="92">
        <v>0</v>
      </c>
      <c r="F20" s="92">
        <v>0</v>
      </c>
      <c r="G20" s="92">
        <v>0</v>
      </c>
      <c r="H20" s="8">
        <f t="shared" ref="H20:H23" si="1">E20+G20</f>
        <v>0</v>
      </c>
    </row>
    <row r="21" spans="2:8" s="5" customFormat="1" ht="15.9" customHeight="1" x14ac:dyDescent="0.25">
      <c r="B21" s="20"/>
      <c r="C21" s="20">
        <v>150</v>
      </c>
      <c r="D21" s="92">
        <v>0</v>
      </c>
      <c r="E21" s="92">
        <v>0</v>
      </c>
      <c r="F21" s="92">
        <v>0</v>
      </c>
      <c r="G21" s="92">
        <v>0</v>
      </c>
      <c r="H21" s="8">
        <f t="shared" si="1"/>
        <v>0</v>
      </c>
    </row>
    <row r="22" spans="2:8" s="5" customFormat="1" ht="15.9" customHeight="1" x14ac:dyDescent="0.25">
      <c r="B22" s="20"/>
      <c r="C22" s="20">
        <v>200</v>
      </c>
      <c r="D22" s="92">
        <v>0</v>
      </c>
      <c r="E22" s="92">
        <v>0</v>
      </c>
      <c r="F22" s="92">
        <v>0</v>
      </c>
      <c r="G22" s="92">
        <v>0</v>
      </c>
      <c r="H22" s="8">
        <f t="shared" si="1"/>
        <v>0</v>
      </c>
    </row>
    <row r="23" spans="2:8" s="5" customFormat="1" ht="15.9" customHeight="1" x14ac:dyDescent="0.25">
      <c r="B23" s="20"/>
      <c r="C23" s="20">
        <v>400</v>
      </c>
      <c r="D23" s="92">
        <v>0</v>
      </c>
      <c r="E23" s="92">
        <v>0</v>
      </c>
      <c r="F23" s="92">
        <v>0</v>
      </c>
      <c r="G23" s="92">
        <v>0</v>
      </c>
      <c r="H23" s="8">
        <f t="shared" si="1"/>
        <v>0</v>
      </c>
    </row>
    <row r="24" spans="2:8" s="5" customFormat="1" ht="29.4" customHeight="1" x14ac:dyDescent="0.25">
      <c r="B24" s="21">
        <v>3</v>
      </c>
      <c r="C24" s="39" t="s">
        <v>46</v>
      </c>
      <c r="D24" s="56"/>
      <c r="E24" s="57"/>
      <c r="F24" s="58"/>
      <c r="G24" s="58"/>
      <c r="H24" s="24"/>
    </row>
    <row r="25" spans="2:8" s="5" customFormat="1" ht="15.6" hidden="1" customHeight="1" x14ac:dyDescent="0.25">
      <c r="B25" s="20"/>
      <c r="C25" s="37">
        <v>50</v>
      </c>
      <c r="D25" s="55"/>
      <c r="E25" s="55"/>
      <c r="F25" s="59"/>
      <c r="G25" s="55"/>
      <c r="H25" s="10">
        <f>E25+F25+G25</f>
        <v>0</v>
      </c>
    </row>
    <row r="26" spans="2:8" s="5" customFormat="1" ht="15.9" customHeight="1" x14ac:dyDescent="0.25">
      <c r="B26" s="20"/>
      <c r="C26" s="37">
        <v>100</v>
      </c>
      <c r="D26" s="92">
        <v>0</v>
      </c>
      <c r="E26" s="92">
        <v>0</v>
      </c>
      <c r="F26" s="95">
        <v>0</v>
      </c>
      <c r="G26" s="92">
        <v>0</v>
      </c>
      <c r="H26" s="8">
        <f>E26+G26</f>
        <v>0</v>
      </c>
    </row>
    <row r="27" spans="2:8" s="5" customFormat="1" ht="15.9" customHeight="1" x14ac:dyDescent="0.25">
      <c r="B27" s="20"/>
      <c r="C27" s="37">
        <v>250</v>
      </c>
      <c r="D27" s="92">
        <v>0</v>
      </c>
      <c r="E27" s="92">
        <v>0</v>
      </c>
      <c r="F27" s="95">
        <v>0</v>
      </c>
      <c r="G27" s="92">
        <v>0</v>
      </c>
      <c r="H27" s="8">
        <f t="shared" ref="H27:H28" si="2">E27+G27</f>
        <v>0</v>
      </c>
    </row>
    <row r="28" spans="2:8" s="5" customFormat="1" ht="15.9" customHeight="1" x14ac:dyDescent="0.25">
      <c r="B28" s="20"/>
      <c r="C28" s="37">
        <v>500</v>
      </c>
      <c r="D28" s="93">
        <v>0</v>
      </c>
      <c r="E28" s="93">
        <v>0</v>
      </c>
      <c r="F28" s="96">
        <v>0</v>
      </c>
      <c r="G28" s="93">
        <v>0</v>
      </c>
      <c r="H28" s="8">
        <f t="shared" si="2"/>
        <v>0</v>
      </c>
    </row>
    <row r="29" spans="2:8" s="5" customFormat="1" ht="26.25" customHeight="1" x14ac:dyDescent="0.25">
      <c r="B29" s="21">
        <v>4</v>
      </c>
      <c r="C29" s="36" t="s">
        <v>47</v>
      </c>
      <c r="D29" s="52"/>
      <c r="E29" s="57"/>
      <c r="F29" s="60"/>
      <c r="G29" s="60"/>
      <c r="H29" s="24"/>
    </row>
    <row r="30" spans="2:8" s="5" customFormat="1" ht="15.9" customHeight="1" x14ac:dyDescent="0.25">
      <c r="B30" s="20"/>
      <c r="C30" s="37">
        <v>150</v>
      </c>
      <c r="D30" s="94">
        <v>0</v>
      </c>
      <c r="E30" s="94">
        <v>0</v>
      </c>
      <c r="F30" s="94">
        <v>0</v>
      </c>
      <c r="G30" s="94">
        <v>0</v>
      </c>
      <c r="H30" s="10">
        <f>E30+G30</f>
        <v>0</v>
      </c>
    </row>
    <row r="31" spans="2:8" s="5" customFormat="1" ht="15.9" customHeight="1" x14ac:dyDescent="0.25">
      <c r="B31" s="20"/>
      <c r="C31" s="37">
        <v>350</v>
      </c>
      <c r="D31" s="92">
        <v>0</v>
      </c>
      <c r="E31" s="92">
        <v>0</v>
      </c>
      <c r="F31" s="92">
        <v>0</v>
      </c>
      <c r="G31" s="92">
        <v>0</v>
      </c>
      <c r="H31" s="10">
        <f t="shared" ref="H31:H34" si="3">E31+G31</f>
        <v>0</v>
      </c>
    </row>
    <row r="32" spans="2:8" s="5" customFormat="1" ht="15.9" customHeight="1" x14ac:dyDescent="0.25">
      <c r="B32" s="20"/>
      <c r="C32" s="37">
        <v>500</v>
      </c>
      <c r="D32" s="92">
        <v>0</v>
      </c>
      <c r="E32" s="92">
        <v>0</v>
      </c>
      <c r="F32" s="92">
        <v>0</v>
      </c>
      <c r="G32" s="92">
        <v>0</v>
      </c>
      <c r="H32" s="10">
        <f t="shared" si="3"/>
        <v>0</v>
      </c>
    </row>
    <row r="33" spans="2:8" s="5" customFormat="1" ht="15.9" customHeight="1" x14ac:dyDescent="0.25">
      <c r="B33" s="20"/>
      <c r="C33" s="37">
        <v>650</v>
      </c>
      <c r="D33" s="92">
        <v>0</v>
      </c>
      <c r="E33" s="92">
        <v>0</v>
      </c>
      <c r="F33" s="92">
        <v>0</v>
      </c>
      <c r="G33" s="92">
        <v>0</v>
      </c>
      <c r="H33" s="10">
        <f t="shared" si="3"/>
        <v>0</v>
      </c>
    </row>
    <row r="34" spans="2:8" s="5" customFormat="1" ht="15.9" customHeight="1" x14ac:dyDescent="0.25">
      <c r="B34" s="20"/>
      <c r="C34" s="37">
        <v>1200</v>
      </c>
      <c r="D34" s="93">
        <v>0</v>
      </c>
      <c r="E34" s="93">
        <v>0</v>
      </c>
      <c r="F34" s="93">
        <v>0</v>
      </c>
      <c r="G34" s="93">
        <v>0</v>
      </c>
      <c r="H34" s="10">
        <f t="shared" si="3"/>
        <v>0</v>
      </c>
    </row>
    <row r="35" spans="2:8" s="5" customFormat="1" ht="32.25" customHeight="1" x14ac:dyDescent="0.25">
      <c r="B35" s="21">
        <v>5</v>
      </c>
      <c r="C35" s="36" t="s">
        <v>73</v>
      </c>
      <c r="D35" s="52"/>
      <c r="E35" s="57"/>
      <c r="F35" s="60"/>
      <c r="G35" s="60"/>
      <c r="H35" s="24"/>
    </row>
    <row r="36" spans="2:8" s="5" customFormat="1" ht="15.9" customHeight="1" x14ac:dyDescent="0.25">
      <c r="B36" s="20"/>
      <c r="C36" s="37">
        <v>150</v>
      </c>
      <c r="D36" s="94">
        <v>0</v>
      </c>
      <c r="E36" s="94">
        <v>0</v>
      </c>
      <c r="F36" s="94">
        <v>0</v>
      </c>
      <c r="G36" s="94">
        <v>0</v>
      </c>
      <c r="H36" s="10">
        <f>E36+G36</f>
        <v>0</v>
      </c>
    </row>
    <row r="37" spans="2:8" s="5" customFormat="1" ht="15.9" customHeight="1" x14ac:dyDescent="0.25">
      <c r="B37" s="20"/>
      <c r="C37" s="37">
        <v>500</v>
      </c>
      <c r="D37" s="92">
        <v>0</v>
      </c>
      <c r="E37" s="92">
        <v>0</v>
      </c>
      <c r="F37" s="92">
        <v>0</v>
      </c>
      <c r="G37" s="92">
        <v>0</v>
      </c>
      <c r="H37" s="10">
        <f t="shared" ref="H37:H38" si="4">E37+G37</f>
        <v>0</v>
      </c>
    </row>
    <row r="38" spans="2:8" s="5" customFormat="1" ht="15.9" customHeight="1" x14ac:dyDescent="0.25">
      <c r="B38" s="20"/>
      <c r="C38" s="37">
        <v>1200</v>
      </c>
      <c r="D38" s="93">
        <v>0</v>
      </c>
      <c r="E38" s="93">
        <v>0</v>
      </c>
      <c r="F38" s="93">
        <v>0</v>
      </c>
      <c r="G38" s="93">
        <v>0</v>
      </c>
      <c r="H38" s="10">
        <f t="shared" si="4"/>
        <v>0</v>
      </c>
    </row>
    <row r="39" spans="2:8" s="11" customFormat="1" ht="15.9" customHeight="1" x14ac:dyDescent="0.25">
      <c r="B39" s="21">
        <v>6</v>
      </c>
      <c r="C39" s="39" t="s">
        <v>48</v>
      </c>
      <c r="D39" s="56"/>
      <c r="E39" s="57"/>
      <c r="F39" s="58"/>
      <c r="G39" s="58"/>
      <c r="H39" s="24"/>
    </row>
    <row r="40" spans="2:8" s="5" customFormat="1" ht="15.9" customHeight="1" x14ac:dyDescent="0.25">
      <c r="B40" s="20"/>
      <c r="C40" s="37">
        <v>100</v>
      </c>
      <c r="D40" s="94">
        <v>0</v>
      </c>
      <c r="E40" s="94">
        <v>0</v>
      </c>
      <c r="F40" s="97">
        <v>0</v>
      </c>
      <c r="G40" s="94">
        <v>0</v>
      </c>
      <c r="H40" s="10">
        <f>E40+G40</f>
        <v>0</v>
      </c>
    </row>
    <row r="41" spans="2:8" s="5" customFormat="1" ht="15.9" customHeight="1" x14ac:dyDescent="0.25">
      <c r="B41" s="20"/>
      <c r="C41" s="37">
        <v>500</v>
      </c>
      <c r="D41" s="92">
        <v>0</v>
      </c>
      <c r="E41" s="92">
        <v>0</v>
      </c>
      <c r="F41" s="95">
        <v>0</v>
      </c>
      <c r="G41" s="92">
        <v>0</v>
      </c>
      <c r="H41" s="10">
        <f t="shared" ref="H41:H43" si="5">E41+G41</f>
        <v>0</v>
      </c>
    </row>
    <row r="42" spans="2:8" s="5" customFormat="1" ht="15.9" customHeight="1" x14ac:dyDescent="0.25">
      <c r="B42" s="20"/>
      <c r="C42" s="37">
        <v>1000</v>
      </c>
      <c r="D42" s="92">
        <v>0</v>
      </c>
      <c r="E42" s="92">
        <v>0</v>
      </c>
      <c r="F42" s="95">
        <v>0</v>
      </c>
      <c r="G42" s="92">
        <v>0</v>
      </c>
      <c r="H42" s="10">
        <f t="shared" si="5"/>
        <v>0</v>
      </c>
    </row>
    <row r="43" spans="2:8" s="5" customFormat="1" ht="15.9" customHeight="1" x14ac:dyDescent="0.25">
      <c r="B43" s="20"/>
      <c r="C43" s="37">
        <v>1200</v>
      </c>
      <c r="D43" s="93">
        <v>0</v>
      </c>
      <c r="E43" s="93">
        <v>0</v>
      </c>
      <c r="F43" s="96">
        <v>0</v>
      </c>
      <c r="G43" s="93">
        <v>0</v>
      </c>
      <c r="H43" s="10">
        <f t="shared" si="5"/>
        <v>0</v>
      </c>
    </row>
    <row r="44" spans="2:8" s="5" customFormat="1" ht="25.95" customHeight="1" x14ac:dyDescent="0.25">
      <c r="B44" s="35"/>
      <c r="C44" s="35" t="s">
        <v>8</v>
      </c>
      <c r="D44" s="102"/>
      <c r="E44" s="103"/>
      <c r="F44" s="103"/>
      <c r="G44" s="103"/>
      <c r="H44" s="104"/>
    </row>
    <row r="45" spans="2:8" s="5" customFormat="1" ht="13.8" x14ac:dyDescent="0.25">
      <c r="B45" s="21">
        <v>7</v>
      </c>
      <c r="C45" s="40"/>
      <c r="D45" s="62"/>
      <c r="E45" s="53"/>
      <c r="F45" s="53"/>
      <c r="G45" s="53"/>
      <c r="H45" s="26"/>
    </row>
    <row r="46" spans="2:8" s="5" customFormat="1" ht="13.2" x14ac:dyDescent="0.25">
      <c r="B46" s="21"/>
      <c r="C46" s="36" t="s">
        <v>9</v>
      </c>
      <c r="D46" s="63"/>
      <c r="E46" s="64"/>
      <c r="F46" s="64"/>
      <c r="G46" s="64"/>
      <c r="H46" s="27"/>
    </row>
    <row r="47" spans="2:8" s="5" customFormat="1" ht="13.05" customHeight="1" x14ac:dyDescent="0.25">
      <c r="B47" s="20"/>
      <c r="C47" s="37">
        <v>1000</v>
      </c>
      <c r="D47" s="94">
        <v>0</v>
      </c>
      <c r="E47" s="94">
        <v>0</v>
      </c>
      <c r="F47" s="94">
        <v>0</v>
      </c>
      <c r="G47" s="94">
        <v>0</v>
      </c>
      <c r="H47" s="10">
        <f>E47+G47</f>
        <v>0</v>
      </c>
    </row>
    <row r="48" spans="2:8" s="5" customFormat="1" ht="13.05" customHeight="1" x14ac:dyDescent="0.25">
      <c r="B48" s="20"/>
      <c r="C48" s="37">
        <v>2500</v>
      </c>
      <c r="D48" s="92">
        <v>0</v>
      </c>
      <c r="E48" s="92">
        <v>0</v>
      </c>
      <c r="F48" s="92">
        <v>0</v>
      </c>
      <c r="G48" s="92">
        <v>0</v>
      </c>
      <c r="H48" s="10">
        <f t="shared" ref="H48:H49" si="6">E48+G48</f>
        <v>0</v>
      </c>
    </row>
    <row r="49" spans="2:9" s="5" customFormat="1" ht="13.05" customHeight="1" x14ac:dyDescent="0.25">
      <c r="B49" s="20"/>
      <c r="C49" s="37">
        <v>5000</v>
      </c>
      <c r="D49" s="93">
        <v>0</v>
      </c>
      <c r="E49" s="93">
        <v>0</v>
      </c>
      <c r="F49" s="93">
        <v>0</v>
      </c>
      <c r="G49" s="93">
        <v>0</v>
      </c>
      <c r="H49" s="10">
        <f t="shared" si="6"/>
        <v>0</v>
      </c>
    </row>
    <row r="50" spans="2:9" s="5" customFormat="1" ht="13.2" x14ac:dyDescent="0.25">
      <c r="B50" s="21">
        <v>8</v>
      </c>
      <c r="C50" s="36" t="s">
        <v>74</v>
      </c>
      <c r="D50" s="52"/>
      <c r="E50" s="57"/>
      <c r="F50" s="57"/>
      <c r="G50" s="57"/>
      <c r="H50" s="28"/>
    </row>
    <row r="51" spans="2:9" s="5" customFormat="1" ht="15.9" customHeight="1" x14ac:dyDescent="0.25">
      <c r="B51" s="29"/>
      <c r="C51" s="41">
        <v>100</v>
      </c>
      <c r="D51" s="94">
        <v>0</v>
      </c>
      <c r="E51" s="94">
        <v>0</v>
      </c>
      <c r="F51" s="94">
        <v>0</v>
      </c>
      <c r="G51" s="94">
        <v>0</v>
      </c>
      <c r="H51" s="10">
        <f>E51+G51</f>
        <v>0</v>
      </c>
    </row>
    <row r="52" spans="2:9" s="5" customFormat="1" ht="15.9" customHeight="1" x14ac:dyDescent="0.25">
      <c r="B52" s="29"/>
      <c r="C52" s="41">
        <v>250</v>
      </c>
      <c r="D52" s="92">
        <v>0</v>
      </c>
      <c r="E52" s="92">
        <v>0</v>
      </c>
      <c r="F52" s="92">
        <v>0</v>
      </c>
      <c r="G52" s="92">
        <v>0</v>
      </c>
      <c r="H52" s="10">
        <f t="shared" ref="H52:H54" si="7">E52+G52</f>
        <v>0</v>
      </c>
    </row>
    <row r="53" spans="2:9" s="5" customFormat="1" ht="15.9" customHeight="1" x14ac:dyDescent="0.25">
      <c r="B53" s="29"/>
      <c r="C53" s="41">
        <v>500</v>
      </c>
      <c r="D53" s="92">
        <v>0</v>
      </c>
      <c r="E53" s="93">
        <v>0</v>
      </c>
      <c r="F53" s="93">
        <v>0</v>
      </c>
      <c r="G53" s="92">
        <v>0</v>
      </c>
      <c r="H53" s="10">
        <f t="shared" si="7"/>
        <v>0</v>
      </c>
    </row>
    <row r="54" spans="2:9" s="5" customFormat="1" ht="15.9" customHeight="1" x14ac:dyDescent="0.25">
      <c r="B54" s="20"/>
      <c r="C54" s="37">
        <v>1000</v>
      </c>
      <c r="D54" s="93">
        <v>0</v>
      </c>
      <c r="E54" s="93">
        <v>0</v>
      </c>
      <c r="F54" s="93">
        <v>0</v>
      </c>
      <c r="G54" s="93">
        <v>0</v>
      </c>
      <c r="H54" s="10">
        <f t="shared" si="7"/>
        <v>0</v>
      </c>
    </row>
    <row r="55" spans="2:9" s="5" customFormat="1" ht="23.4" x14ac:dyDescent="0.25">
      <c r="B55" s="21">
        <v>9</v>
      </c>
      <c r="C55" s="36" t="s">
        <v>49</v>
      </c>
      <c r="D55" s="52"/>
      <c r="E55" s="57"/>
      <c r="F55" s="57"/>
      <c r="G55" s="57"/>
      <c r="H55" s="28"/>
    </row>
    <row r="56" spans="2:9" s="5" customFormat="1" ht="13.2" x14ac:dyDescent="0.25">
      <c r="B56" s="29"/>
      <c r="C56" s="41">
        <v>100</v>
      </c>
      <c r="D56" s="94">
        <v>0</v>
      </c>
      <c r="E56" s="94">
        <v>0</v>
      </c>
      <c r="F56" s="94">
        <v>0</v>
      </c>
      <c r="G56" s="94">
        <v>0</v>
      </c>
      <c r="H56" s="10">
        <f>E56+G56</f>
        <v>0</v>
      </c>
    </row>
    <row r="57" spans="2:9" s="5" customFormat="1" ht="13.2" x14ac:dyDescent="0.25">
      <c r="B57" s="29"/>
      <c r="C57" s="37">
        <v>500</v>
      </c>
      <c r="D57" s="92">
        <v>0</v>
      </c>
      <c r="E57" s="92">
        <v>0</v>
      </c>
      <c r="F57" s="92">
        <v>0</v>
      </c>
      <c r="G57" s="92">
        <v>0</v>
      </c>
      <c r="H57" s="10">
        <f t="shared" ref="H57:H58" si="8">E57+G57</f>
        <v>0</v>
      </c>
    </row>
    <row r="58" spans="2:9" s="5" customFormat="1" ht="15.9" customHeight="1" x14ac:dyDescent="0.25">
      <c r="B58" s="20"/>
      <c r="C58" s="37">
        <v>1000</v>
      </c>
      <c r="D58" s="93">
        <v>0</v>
      </c>
      <c r="E58" s="93">
        <v>0</v>
      </c>
      <c r="F58" s="93">
        <v>0</v>
      </c>
      <c r="G58" s="93">
        <v>0</v>
      </c>
      <c r="H58" s="10">
        <f t="shared" si="8"/>
        <v>0</v>
      </c>
    </row>
    <row r="59" spans="2:9" s="5" customFormat="1" ht="23.4" x14ac:dyDescent="0.25">
      <c r="B59" s="21">
        <v>10</v>
      </c>
      <c r="C59" s="36" t="s">
        <v>50</v>
      </c>
      <c r="D59" s="52"/>
      <c r="E59" s="57"/>
      <c r="F59" s="57"/>
      <c r="G59" s="57"/>
      <c r="H59" s="28"/>
    </row>
    <row r="60" spans="2:9" s="5" customFormat="1" ht="15.9" customHeight="1" x14ac:dyDescent="0.25">
      <c r="B60" s="29"/>
      <c r="C60" s="41">
        <v>500</v>
      </c>
      <c r="D60" s="94">
        <v>0</v>
      </c>
      <c r="E60" s="94">
        <v>0</v>
      </c>
      <c r="F60" s="94">
        <v>0</v>
      </c>
      <c r="G60" s="94">
        <v>0</v>
      </c>
      <c r="H60" s="10">
        <f>E60+G60</f>
        <v>0</v>
      </c>
      <c r="I60" s="12"/>
    </row>
    <row r="61" spans="2:9" s="5" customFormat="1" ht="15.9" customHeight="1" x14ac:dyDescent="0.25">
      <c r="B61" s="29"/>
      <c r="C61" s="41">
        <v>750</v>
      </c>
      <c r="D61" s="92">
        <v>0</v>
      </c>
      <c r="E61" s="92">
        <v>0</v>
      </c>
      <c r="F61" s="94">
        <v>0</v>
      </c>
      <c r="G61" s="92">
        <v>0</v>
      </c>
      <c r="H61" s="10">
        <f t="shared" ref="H61:H63" si="9">E61+G61</f>
        <v>0</v>
      </c>
    </row>
    <row r="62" spans="2:9" s="5" customFormat="1" ht="15.9" customHeight="1" x14ac:dyDescent="0.25">
      <c r="B62" s="29"/>
      <c r="C62" s="41">
        <v>1000</v>
      </c>
      <c r="D62" s="92">
        <v>0</v>
      </c>
      <c r="E62" s="92">
        <v>0</v>
      </c>
      <c r="F62" s="92">
        <v>0</v>
      </c>
      <c r="G62" s="92">
        <v>0</v>
      </c>
      <c r="H62" s="10">
        <f t="shared" si="9"/>
        <v>0</v>
      </c>
    </row>
    <row r="63" spans="2:9" s="5" customFormat="1" ht="15.9" customHeight="1" x14ac:dyDescent="0.25">
      <c r="B63" s="20"/>
      <c r="C63" s="37">
        <v>2000</v>
      </c>
      <c r="D63" s="93">
        <v>0</v>
      </c>
      <c r="E63" s="93">
        <v>0</v>
      </c>
      <c r="F63" s="93">
        <v>0</v>
      </c>
      <c r="G63" s="93">
        <v>0</v>
      </c>
      <c r="H63" s="10">
        <f t="shared" si="9"/>
        <v>0</v>
      </c>
    </row>
    <row r="64" spans="2:9" s="5" customFormat="1" ht="30.75" customHeight="1" x14ac:dyDescent="0.25">
      <c r="B64" s="21">
        <v>11</v>
      </c>
      <c r="C64" s="42" t="s">
        <v>51</v>
      </c>
      <c r="D64" s="65"/>
      <c r="E64" s="57"/>
      <c r="F64" s="57"/>
      <c r="G64" s="57"/>
      <c r="H64" s="24"/>
    </row>
    <row r="65" spans="2:8" s="5" customFormat="1" ht="15.9" customHeight="1" x14ac:dyDescent="0.25">
      <c r="B65" s="20"/>
      <c r="C65" s="37">
        <v>1000</v>
      </c>
      <c r="D65" s="94">
        <v>0</v>
      </c>
      <c r="E65" s="94">
        <v>0</v>
      </c>
      <c r="F65" s="94">
        <v>0</v>
      </c>
      <c r="G65" s="94">
        <v>0</v>
      </c>
      <c r="H65" s="10">
        <f>E65+G65</f>
        <v>0</v>
      </c>
    </row>
    <row r="66" spans="2:8" s="5" customFormat="1" ht="15.9" customHeight="1" x14ac:dyDescent="0.25">
      <c r="B66" s="20"/>
      <c r="C66" s="37">
        <v>5000</v>
      </c>
      <c r="D66" s="92">
        <v>0</v>
      </c>
      <c r="E66" s="92">
        <v>0</v>
      </c>
      <c r="F66" s="94">
        <v>0</v>
      </c>
      <c r="G66" s="92">
        <v>0</v>
      </c>
      <c r="H66" s="10">
        <f t="shared" ref="H66:H68" si="10">E66+G66</f>
        <v>0</v>
      </c>
    </row>
    <row r="67" spans="2:8" s="5" customFormat="1" ht="15.9" customHeight="1" x14ac:dyDescent="0.25">
      <c r="B67" s="20"/>
      <c r="C67" s="37">
        <v>10000</v>
      </c>
      <c r="D67" s="92">
        <v>0</v>
      </c>
      <c r="E67" s="92">
        <v>0</v>
      </c>
      <c r="F67" s="92">
        <v>0</v>
      </c>
      <c r="G67" s="92">
        <v>0</v>
      </c>
      <c r="H67" s="10">
        <f t="shared" si="10"/>
        <v>0</v>
      </c>
    </row>
    <row r="68" spans="2:8" s="5" customFormat="1" ht="15.9" customHeight="1" x14ac:dyDescent="0.25">
      <c r="B68" s="20"/>
      <c r="C68" s="37">
        <v>20000</v>
      </c>
      <c r="D68" s="93">
        <v>0</v>
      </c>
      <c r="E68" s="93">
        <v>0</v>
      </c>
      <c r="F68" s="93">
        <v>0</v>
      </c>
      <c r="G68" s="93">
        <v>0</v>
      </c>
      <c r="H68" s="10">
        <f t="shared" si="10"/>
        <v>0</v>
      </c>
    </row>
    <row r="69" spans="2:8" s="5" customFormat="1" ht="15.9" customHeight="1" x14ac:dyDescent="0.25">
      <c r="B69" s="21">
        <v>12</v>
      </c>
      <c r="C69" s="42" t="s">
        <v>10</v>
      </c>
      <c r="D69" s="65"/>
      <c r="E69" s="57"/>
      <c r="F69" s="57"/>
      <c r="G69" s="66"/>
      <c r="H69" s="28"/>
    </row>
    <row r="70" spans="2:8" s="5" customFormat="1" ht="15.9" customHeight="1" x14ac:dyDescent="0.25">
      <c r="B70" s="20"/>
      <c r="C70" s="37">
        <v>500</v>
      </c>
      <c r="D70" s="94">
        <v>0</v>
      </c>
      <c r="E70" s="94">
        <v>0</v>
      </c>
      <c r="F70" s="94">
        <v>0</v>
      </c>
      <c r="G70" s="94">
        <v>0</v>
      </c>
      <c r="H70" s="10">
        <f>E70+G70</f>
        <v>0</v>
      </c>
    </row>
    <row r="71" spans="2:8" s="5" customFormat="1" ht="15.9" customHeight="1" x14ac:dyDescent="0.25">
      <c r="B71" s="20"/>
      <c r="C71" s="37">
        <v>1000</v>
      </c>
      <c r="D71" s="92">
        <v>0</v>
      </c>
      <c r="E71" s="92">
        <v>0</v>
      </c>
      <c r="F71" s="92">
        <v>0</v>
      </c>
      <c r="G71" s="92">
        <v>0</v>
      </c>
      <c r="H71" s="10">
        <f t="shared" ref="H71:H72" si="11">E71+G71</f>
        <v>0</v>
      </c>
    </row>
    <row r="72" spans="2:8" s="5" customFormat="1" ht="15.9" customHeight="1" x14ac:dyDescent="0.25">
      <c r="B72" s="20"/>
      <c r="C72" s="37">
        <v>2500</v>
      </c>
      <c r="D72" s="93">
        <v>0</v>
      </c>
      <c r="E72" s="93">
        <v>0</v>
      </c>
      <c r="F72" s="93">
        <v>0</v>
      </c>
      <c r="G72" s="93">
        <v>0</v>
      </c>
      <c r="H72" s="10">
        <f t="shared" si="11"/>
        <v>0</v>
      </c>
    </row>
    <row r="73" spans="2:8" s="5" customFormat="1" ht="21.75" customHeight="1" x14ac:dyDescent="0.25">
      <c r="B73" s="21">
        <v>13</v>
      </c>
      <c r="C73" s="42" t="s">
        <v>11</v>
      </c>
      <c r="D73" s="65"/>
      <c r="E73" s="57"/>
      <c r="F73" s="57"/>
      <c r="G73" s="60"/>
      <c r="H73" s="28"/>
    </row>
    <row r="74" spans="2:8" s="5" customFormat="1" ht="15.9" customHeight="1" x14ac:dyDescent="0.25">
      <c r="B74" s="20"/>
      <c r="C74" s="37">
        <v>2000</v>
      </c>
      <c r="D74" s="94">
        <v>0</v>
      </c>
      <c r="E74" s="94">
        <v>0</v>
      </c>
      <c r="F74" s="94">
        <v>0</v>
      </c>
      <c r="G74" s="94">
        <v>0</v>
      </c>
      <c r="H74" s="10">
        <f>E74+G74</f>
        <v>0</v>
      </c>
    </row>
    <row r="75" spans="2:8" s="5" customFormat="1" ht="15.9" customHeight="1" x14ac:dyDescent="0.25">
      <c r="B75" s="20"/>
      <c r="C75" s="37">
        <v>5000</v>
      </c>
      <c r="D75" s="92">
        <v>0</v>
      </c>
      <c r="E75" s="92">
        <v>0</v>
      </c>
      <c r="F75" s="92">
        <v>0</v>
      </c>
      <c r="G75" s="92">
        <v>0</v>
      </c>
      <c r="H75" s="10">
        <f t="shared" ref="H75:H76" si="12">E75+G75</f>
        <v>0</v>
      </c>
    </row>
    <row r="76" spans="2:8" s="5" customFormat="1" ht="15.9" customHeight="1" x14ac:dyDescent="0.25">
      <c r="B76" s="20"/>
      <c r="C76" s="37">
        <v>12000</v>
      </c>
      <c r="D76" s="93">
        <v>0</v>
      </c>
      <c r="E76" s="93">
        <v>0</v>
      </c>
      <c r="F76" s="93">
        <v>0</v>
      </c>
      <c r="G76" s="93">
        <v>0</v>
      </c>
      <c r="H76" s="10">
        <f t="shared" si="12"/>
        <v>0</v>
      </c>
    </row>
    <row r="77" spans="2:8" s="5" customFormat="1" ht="25.95" customHeight="1" x14ac:dyDescent="0.25">
      <c r="B77" s="35"/>
      <c r="C77" s="35" t="s">
        <v>12</v>
      </c>
      <c r="D77" s="102"/>
      <c r="E77" s="103"/>
      <c r="F77" s="103"/>
      <c r="G77" s="103"/>
      <c r="H77" s="104"/>
    </row>
    <row r="78" spans="2:8" s="11" customFormat="1" ht="60.9" customHeight="1" x14ac:dyDescent="0.25">
      <c r="B78" s="21">
        <v>14</v>
      </c>
      <c r="C78" s="42" t="s">
        <v>13</v>
      </c>
      <c r="D78" s="67"/>
      <c r="E78" s="68"/>
      <c r="F78" s="68"/>
      <c r="G78" s="68" t="s">
        <v>14</v>
      </c>
      <c r="H78" s="24"/>
    </row>
    <row r="79" spans="2:8" s="5" customFormat="1" ht="13.2" x14ac:dyDescent="0.25">
      <c r="B79" s="30"/>
      <c r="C79" s="43">
        <v>2500</v>
      </c>
      <c r="D79" s="94">
        <v>0</v>
      </c>
      <c r="E79" s="94">
        <v>0</v>
      </c>
      <c r="F79" s="69"/>
      <c r="G79" s="69"/>
      <c r="H79" s="10">
        <f>E79</f>
        <v>0</v>
      </c>
    </row>
    <row r="80" spans="2:8" s="5" customFormat="1" ht="13.2" x14ac:dyDescent="0.25">
      <c r="B80" s="30"/>
      <c r="C80" s="43">
        <v>5000</v>
      </c>
      <c r="D80" s="92">
        <v>0</v>
      </c>
      <c r="E80" s="92">
        <v>0</v>
      </c>
      <c r="F80" s="70"/>
      <c r="G80" s="70"/>
      <c r="H80" s="10">
        <f t="shared" ref="H80:H82" si="13">E80</f>
        <v>0</v>
      </c>
    </row>
    <row r="81" spans="2:8" s="5" customFormat="1" ht="13.2" x14ac:dyDescent="0.25">
      <c r="B81" s="30"/>
      <c r="C81" s="43">
        <v>10000</v>
      </c>
      <c r="D81" s="93">
        <v>0</v>
      </c>
      <c r="E81" s="93">
        <v>0</v>
      </c>
      <c r="F81" s="71"/>
      <c r="G81" s="71"/>
      <c r="H81" s="10">
        <f t="shared" si="13"/>
        <v>0</v>
      </c>
    </row>
    <row r="82" spans="2:8" s="5" customFormat="1" ht="13.2" x14ac:dyDescent="0.25">
      <c r="B82" s="30"/>
      <c r="C82" s="43">
        <v>15000</v>
      </c>
      <c r="D82" s="93">
        <v>0</v>
      </c>
      <c r="E82" s="93">
        <v>0</v>
      </c>
      <c r="F82" s="71"/>
      <c r="G82" s="71"/>
      <c r="H82" s="10">
        <f t="shared" si="13"/>
        <v>0</v>
      </c>
    </row>
    <row r="83" spans="2:8" s="5" customFormat="1" ht="46.2" x14ac:dyDescent="0.25">
      <c r="B83" s="21">
        <v>15</v>
      </c>
      <c r="C83" s="42" t="s">
        <v>15</v>
      </c>
      <c r="D83" s="65"/>
      <c r="E83" s="57"/>
      <c r="F83" s="68"/>
      <c r="G83" s="68" t="s">
        <v>14</v>
      </c>
      <c r="H83" s="24"/>
    </row>
    <row r="84" spans="2:8" s="5" customFormat="1" ht="13.2" x14ac:dyDescent="0.25">
      <c r="B84" s="30"/>
      <c r="C84" s="43">
        <v>2500</v>
      </c>
      <c r="D84" s="94">
        <v>0</v>
      </c>
      <c r="E84" s="94">
        <v>0</v>
      </c>
      <c r="F84" s="69"/>
      <c r="G84" s="69"/>
      <c r="H84" s="10">
        <f>E84</f>
        <v>0</v>
      </c>
    </row>
    <row r="85" spans="2:8" s="5" customFormat="1" ht="13.2" x14ac:dyDescent="0.25">
      <c r="B85" s="30"/>
      <c r="C85" s="43">
        <v>5000</v>
      </c>
      <c r="D85" s="92">
        <v>0</v>
      </c>
      <c r="E85" s="92">
        <v>0</v>
      </c>
      <c r="F85" s="70"/>
      <c r="G85" s="70"/>
      <c r="H85" s="10">
        <f t="shared" ref="H85:H87" si="14">E85</f>
        <v>0</v>
      </c>
    </row>
    <row r="86" spans="2:8" s="5" customFormat="1" ht="13.2" x14ac:dyDescent="0.25">
      <c r="B86" s="30"/>
      <c r="C86" s="43">
        <v>10000</v>
      </c>
      <c r="D86" s="93">
        <v>0</v>
      </c>
      <c r="E86" s="93">
        <v>0</v>
      </c>
      <c r="F86" s="71"/>
      <c r="G86" s="71"/>
      <c r="H86" s="10">
        <f t="shared" si="14"/>
        <v>0</v>
      </c>
    </row>
    <row r="87" spans="2:8" s="5" customFormat="1" ht="13.2" x14ac:dyDescent="0.25">
      <c r="B87" s="30"/>
      <c r="C87" s="43">
        <v>15000</v>
      </c>
      <c r="D87" s="93">
        <v>0</v>
      </c>
      <c r="E87" s="93">
        <v>0</v>
      </c>
      <c r="F87" s="71"/>
      <c r="G87" s="71"/>
      <c r="H87" s="10">
        <f t="shared" si="14"/>
        <v>0</v>
      </c>
    </row>
    <row r="88" spans="2:8" s="5" customFormat="1" ht="46.5" customHeight="1" x14ac:dyDescent="0.25">
      <c r="B88" s="21">
        <v>16</v>
      </c>
      <c r="C88" s="42" t="s">
        <v>16</v>
      </c>
      <c r="D88" s="65"/>
      <c r="E88" s="57"/>
      <c r="F88" s="68"/>
      <c r="G88" s="68" t="s">
        <v>14</v>
      </c>
      <c r="H88" s="28"/>
    </row>
    <row r="89" spans="2:8" s="5" customFormat="1" ht="13.2" x14ac:dyDescent="0.25">
      <c r="B89" s="30"/>
      <c r="C89" s="43">
        <v>4000</v>
      </c>
      <c r="D89" s="94">
        <v>0</v>
      </c>
      <c r="E89" s="94">
        <v>0</v>
      </c>
      <c r="F89" s="69"/>
      <c r="G89" s="69"/>
      <c r="H89" s="10">
        <f>E89</f>
        <v>0</v>
      </c>
    </row>
    <row r="90" spans="2:8" s="5" customFormat="1" ht="16.5" customHeight="1" x14ac:dyDescent="0.25">
      <c r="B90" s="30"/>
      <c r="C90" s="43">
        <v>6000</v>
      </c>
      <c r="D90" s="92">
        <v>0</v>
      </c>
      <c r="E90" s="92">
        <v>0</v>
      </c>
      <c r="F90" s="70"/>
      <c r="G90" s="70"/>
      <c r="H90" s="10">
        <f t="shared" ref="H90:H92" si="15">E90</f>
        <v>0</v>
      </c>
    </row>
    <row r="91" spans="2:8" s="5" customFormat="1" ht="13.2" x14ac:dyDescent="0.25">
      <c r="B91" s="30"/>
      <c r="C91" s="43">
        <v>8000</v>
      </c>
      <c r="D91" s="94">
        <v>0</v>
      </c>
      <c r="E91" s="94">
        <v>0</v>
      </c>
      <c r="F91" s="71"/>
      <c r="G91" s="71"/>
      <c r="H91" s="10">
        <f t="shared" si="15"/>
        <v>0</v>
      </c>
    </row>
    <row r="92" spans="2:8" s="5" customFormat="1" ht="13.2" x14ac:dyDescent="0.25">
      <c r="B92" s="30"/>
      <c r="C92" s="43">
        <v>10000</v>
      </c>
      <c r="D92" s="92">
        <v>0</v>
      </c>
      <c r="E92" s="92">
        <v>0</v>
      </c>
      <c r="F92" s="71"/>
      <c r="G92" s="61"/>
      <c r="H92" s="10">
        <f t="shared" si="15"/>
        <v>0</v>
      </c>
    </row>
    <row r="93" spans="2:8" s="5" customFormat="1" ht="13.2" x14ac:dyDescent="0.25">
      <c r="B93" s="21"/>
      <c r="C93" s="34" t="s">
        <v>17</v>
      </c>
      <c r="D93" s="72"/>
      <c r="E93" s="61"/>
      <c r="F93" s="73"/>
      <c r="G93" s="74"/>
      <c r="H93" s="31"/>
    </row>
    <row r="94" spans="2:8" s="5" customFormat="1" ht="13.2" x14ac:dyDescent="0.25">
      <c r="B94" s="21">
        <v>17</v>
      </c>
      <c r="C94" s="34"/>
      <c r="D94" s="75"/>
      <c r="E94" s="64"/>
      <c r="F94" s="76"/>
      <c r="G94" s="77" t="s">
        <v>14</v>
      </c>
      <c r="H94" s="32"/>
    </row>
    <row r="95" spans="2:8" s="5" customFormat="1" ht="13.2" x14ac:dyDescent="0.25">
      <c r="B95" s="20"/>
      <c r="C95" s="43">
        <v>2500</v>
      </c>
      <c r="D95" s="94">
        <v>0</v>
      </c>
      <c r="E95" s="94">
        <v>0</v>
      </c>
      <c r="F95" s="69"/>
      <c r="G95" s="69"/>
      <c r="H95" s="10">
        <f>SUM(E95)</f>
        <v>0</v>
      </c>
    </row>
    <row r="96" spans="2:8" s="5" customFormat="1" ht="13.2" x14ac:dyDescent="0.25">
      <c r="B96" s="20"/>
      <c r="C96" s="43">
        <v>5000</v>
      </c>
      <c r="D96" s="94">
        <v>0</v>
      </c>
      <c r="E96" s="94">
        <v>0</v>
      </c>
      <c r="F96" s="70"/>
      <c r="G96" s="70"/>
      <c r="H96" s="10">
        <f t="shared" ref="H96:H98" si="16">SUM(E96)</f>
        <v>0</v>
      </c>
    </row>
    <row r="97" spans="2:8" s="5" customFormat="1" ht="13.2" x14ac:dyDescent="0.25">
      <c r="B97" s="20"/>
      <c r="C97" s="43">
        <v>10000</v>
      </c>
      <c r="D97" s="92">
        <v>0</v>
      </c>
      <c r="E97" s="92">
        <v>0</v>
      </c>
      <c r="F97" s="71"/>
      <c r="G97" s="71"/>
      <c r="H97" s="10">
        <f t="shared" si="16"/>
        <v>0</v>
      </c>
    </row>
    <row r="98" spans="2:8" s="5" customFormat="1" ht="13.2" x14ac:dyDescent="0.25">
      <c r="B98" s="20"/>
      <c r="C98" s="43">
        <v>15000</v>
      </c>
      <c r="D98" s="93">
        <v>0</v>
      </c>
      <c r="E98" s="93">
        <v>0</v>
      </c>
      <c r="F98" s="71"/>
      <c r="G98" s="61"/>
      <c r="H98" s="10">
        <f t="shared" si="16"/>
        <v>0</v>
      </c>
    </row>
    <row r="99" spans="2:8" s="5" customFormat="1" ht="23.4" x14ac:dyDescent="0.25">
      <c r="B99" s="21">
        <v>18</v>
      </c>
      <c r="C99" s="42" t="s">
        <v>18</v>
      </c>
      <c r="D99" s="67"/>
      <c r="E99" s="68"/>
      <c r="F99" s="68"/>
      <c r="G99" s="68"/>
      <c r="H99" s="24"/>
    </row>
    <row r="100" spans="2:8" s="5" customFormat="1" ht="13.2" x14ac:dyDescent="0.25">
      <c r="B100" s="20"/>
      <c r="C100" s="37">
        <v>1000</v>
      </c>
      <c r="D100" s="94">
        <v>0</v>
      </c>
      <c r="E100" s="94">
        <v>0</v>
      </c>
      <c r="F100" s="94">
        <v>0</v>
      </c>
      <c r="G100" s="94">
        <v>0</v>
      </c>
      <c r="H100" s="10">
        <f>E100+G100</f>
        <v>0</v>
      </c>
    </row>
    <row r="101" spans="2:8" s="5" customFormat="1" ht="13.2" x14ac:dyDescent="0.25">
      <c r="B101" s="20"/>
      <c r="C101" s="37">
        <v>5000</v>
      </c>
      <c r="D101" s="92">
        <v>0</v>
      </c>
      <c r="E101" s="92">
        <v>0</v>
      </c>
      <c r="F101" s="94">
        <v>0</v>
      </c>
      <c r="G101" s="92">
        <v>0</v>
      </c>
      <c r="H101" s="10">
        <f t="shared" ref="H101:H103" si="17">E101+G101</f>
        <v>0</v>
      </c>
    </row>
    <row r="102" spans="2:8" s="5" customFormat="1" ht="13.2" x14ac:dyDescent="0.25">
      <c r="B102" s="20"/>
      <c r="C102" s="37">
        <v>10000</v>
      </c>
      <c r="D102" s="92">
        <v>0</v>
      </c>
      <c r="E102" s="92">
        <v>0</v>
      </c>
      <c r="F102" s="92">
        <v>0</v>
      </c>
      <c r="G102" s="92">
        <v>0</v>
      </c>
      <c r="H102" s="10">
        <f t="shared" si="17"/>
        <v>0</v>
      </c>
    </row>
    <row r="103" spans="2:8" s="5" customFormat="1" ht="13.2" x14ac:dyDescent="0.25">
      <c r="B103" s="20"/>
      <c r="C103" s="37">
        <v>20000</v>
      </c>
      <c r="D103" s="93">
        <v>0</v>
      </c>
      <c r="E103" s="93">
        <v>0</v>
      </c>
      <c r="F103" s="93">
        <v>0</v>
      </c>
      <c r="G103" s="93">
        <v>0</v>
      </c>
      <c r="H103" s="10">
        <f t="shared" si="17"/>
        <v>0</v>
      </c>
    </row>
    <row r="104" spans="2:8" s="5" customFormat="1" ht="23.4" x14ac:dyDescent="0.25">
      <c r="B104" s="21">
        <v>19</v>
      </c>
      <c r="C104" s="42" t="s">
        <v>19</v>
      </c>
      <c r="D104" s="78"/>
      <c r="E104" s="60"/>
      <c r="F104" s="60"/>
      <c r="G104" s="60"/>
      <c r="H104" s="24"/>
    </row>
    <row r="105" spans="2:8" s="5" customFormat="1" ht="13.2" x14ac:dyDescent="0.25">
      <c r="B105" s="20"/>
      <c r="C105" s="37">
        <v>1000</v>
      </c>
      <c r="D105" s="94">
        <v>0</v>
      </c>
      <c r="E105" s="94">
        <v>0</v>
      </c>
      <c r="F105" s="94">
        <v>0</v>
      </c>
      <c r="G105" s="94">
        <v>0</v>
      </c>
      <c r="H105" s="10">
        <f>E105+G105</f>
        <v>0</v>
      </c>
    </row>
    <row r="106" spans="2:8" s="5" customFormat="1" ht="13.2" x14ac:dyDescent="0.25">
      <c r="B106" s="20"/>
      <c r="C106" s="37">
        <v>5000</v>
      </c>
      <c r="D106" s="92">
        <v>0</v>
      </c>
      <c r="E106" s="92">
        <v>0</v>
      </c>
      <c r="F106" s="94">
        <v>0</v>
      </c>
      <c r="G106" s="92">
        <v>0</v>
      </c>
      <c r="H106" s="10">
        <f t="shared" ref="H106:H108" si="18">E106+G106</f>
        <v>0</v>
      </c>
    </row>
    <row r="107" spans="2:8" s="5" customFormat="1" ht="13.2" x14ac:dyDescent="0.25">
      <c r="B107" s="20"/>
      <c r="C107" s="37">
        <v>10000</v>
      </c>
      <c r="D107" s="92">
        <v>0</v>
      </c>
      <c r="E107" s="92">
        <v>0</v>
      </c>
      <c r="F107" s="92">
        <v>0</v>
      </c>
      <c r="G107" s="92">
        <v>0</v>
      </c>
      <c r="H107" s="10">
        <f t="shared" si="18"/>
        <v>0</v>
      </c>
    </row>
    <row r="108" spans="2:8" s="5" customFormat="1" ht="13.2" x14ac:dyDescent="0.25">
      <c r="B108" s="20"/>
      <c r="C108" s="37">
        <v>20000</v>
      </c>
      <c r="D108" s="93">
        <v>0</v>
      </c>
      <c r="E108" s="93">
        <v>0</v>
      </c>
      <c r="F108" s="93">
        <v>0</v>
      </c>
      <c r="G108" s="93">
        <v>0</v>
      </c>
      <c r="H108" s="10">
        <f t="shared" si="18"/>
        <v>0</v>
      </c>
    </row>
    <row r="109" spans="2:8" s="11" customFormat="1" ht="26.25" customHeight="1" x14ac:dyDescent="0.25">
      <c r="B109" s="21">
        <v>20</v>
      </c>
      <c r="C109" s="42" t="s">
        <v>67</v>
      </c>
      <c r="D109" s="78"/>
      <c r="E109" s="58"/>
      <c r="F109" s="58"/>
      <c r="G109" s="60"/>
      <c r="H109" s="24"/>
    </row>
    <row r="110" spans="2:8" s="5" customFormat="1" ht="12.75" customHeight="1" x14ac:dyDescent="0.25">
      <c r="B110" s="20"/>
      <c r="C110" s="37">
        <v>300</v>
      </c>
      <c r="D110" s="94">
        <v>0</v>
      </c>
      <c r="E110" s="94">
        <v>0</v>
      </c>
      <c r="F110" s="97">
        <v>0</v>
      </c>
      <c r="G110" s="97">
        <v>0</v>
      </c>
      <c r="H110" s="10">
        <f>E110+G110</f>
        <v>0</v>
      </c>
    </row>
    <row r="111" spans="2:8" s="5" customFormat="1" ht="15" customHeight="1" x14ac:dyDescent="0.25">
      <c r="B111" s="20"/>
      <c r="C111" s="37">
        <v>600</v>
      </c>
      <c r="D111" s="92">
        <v>0</v>
      </c>
      <c r="E111" s="92">
        <v>0</v>
      </c>
      <c r="F111" s="95">
        <v>0</v>
      </c>
      <c r="G111" s="95">
        <v>0</v>
      </c>
      <c r="H111" s="10">
        <f t="shared" ref="H111:H112" si="19">E111+G111</f>
        <v>0</v>
      </c>
    </row>
    <row r="112" spans="2:8" s="5" customFormat="1" ht="13.2" x14ac:dyDescent="0.25">
      <c r="B112" s="20"/>
      <c r="C112" s="37">
        <v>1300</v>
      </c>
      <c r="D112" s="93">
        <v>0</v>
      </c>
      <c r="E112" s="93">
        <v>0</v>
      </c>
      <c r="F112" s="96">
        <v>0</v>
      </c>
      <c r="G112" s="96">
        <v>0</v>
      </c>
      <c r="H112" s="10">
        <f t="shared" si="19"/>
        <v>0</v>
      </c>
    </row>
    <row r="113" spans="2:9" s="5" customFormat="1" ht="28.05" customHeight="1" x14ac:dyDescent="0.25">
      <c r="B113" s="21">
        <v>21</v>
      </c>
      <c r="C113" s="42" t="s">
        <v>58</v>
      </c>
      <c r="D113" s="80"/>
      <c r="E113" s="81"/>
      <c r="F113" s="81"/>
      <c r="G113" s="82"/>
      <c r="H113" s="24"/>
    </row>
    <row r="114" spans="2:9" s="5" customFormat="1" ht="15.9" customHeight="1" x14ac:dyDescent="0.25">
      <c r="B114" s="20"/>
      <c r="C114" s="37">
        <v>50</v>
      </c>
      <c r="D114" s="94">
        <v>0</v>
      </c>
      <c r="E114" s="94">
        <v>0</v>
      </c>
      <c r="F114" s="97">
        <v>0</v>
      </c>
      <c r="G114" s="94">
        <v>0</v>
      </c>
      <c r="H114" s="10">
        <f>E114+G114</f>
        <v>0</v>
      </c>
    </row>
    <row r="115" spans="2:9" s="5" customFormat="1" ht="15.9" customHeight="1" x14ac:dyDescent="0.25">
      <c r="B115" s="20"/>
      <c r="C115" s="37">
        <v>100</v>
      </c>
      <c r="D115" s="92">
        <v>0</v>
      </c>
      <c r="E115" s="92">
        <v>0</v>
      </c>
      <c r="F115" s="95">
        <v>0</v>
      </c>
      <c r="G115" s="92">
        <v>0</v>
      </c>
      <c r="H115" s="10">
        <f t="shared" ref="H115:H117" si="20">E115+G115</f>
        <v>0</v>
      </c>
    </row>
    <row r="116" spans="2:9" s="5" customFormat="1" ht="15.9" customHeight="1" x14ac:dyDescent="0.25">
      <c r="B116" s="20"/>
      <c r="C116" s="37">
        <v>300</v>
      </c>
      <c r="D116" s="92">
        <v>0</v>
      </c>
      <c r="E116" s="92">
        <v>0</v>
      </c>
      <c r="F116" s="95">
        <v>0</v>
      </c>
      <c r="G116" s="92">
        <v>0</v>
      </c>
      <c r="H116" s="10">
        <f t="shared" si="20"/>
        <v>0</v>
      </c>
    </row>
    <row r="117" spans="2:9" s="5" customFormat="1" ht="15.9" customHeight="1" x14ac:dyDescent="0.25">
      <c r="B117" s="20"/>
      <c r="C117" s="37">
        <v>500</v>
      </c>
      <c r="D117" s="93">
        <v>0</v>
      </c>
      <c r="E117" s="93">
        <v>0</v>
      </c>
      <c r="F117" s="96">
        <v>0</v>
      </c>
      <c r="G117" s="93">
        <v>0</v>
      </c>
      <c r="H117" s="10">
        <f t="shared" si="20"/>
        <v>0</v>
      </c>
    </row>
    <row r="118" spans="2:9" s="5" customFormat="1" ht="30" customHeight="1" x14ac:dyDescent="0.25">
      <c r="B118" s="21">
        <v>22</v>
      </c>
      <c r="C118" s="42" t="s">
        <v>52</v>
      </c>
      <c r="D118" s="78"/>
      <c r="E118" s="58"/>
      <c r="F118" s="58"/>
      <c r="G118" s="79">
        <v>0</v>
      </c>
      <c r="H118" s="24"/>
      <c r="I118" s="114"/>
    </row>
    <row r="119" spans="2:9" s="5" customFormat="1" ht="15.9" customHeight="1" x14ac:dyDescent="0.25">
      <c r="B119" s="20"/>
      <c r="C119" s="37">
        <v>500</v>
      </c>
      <c r="D119" s="94">
        <v>0</v>
      </c>
      <c r="E119" s="94">
        <v>0</v>
      </c>
      <c r="F119" s="97">
        <v>0</v>
      </c>
      <c r="G119" s="94">
        <v>0</v>
      </c>
      <c r="H119" s="10">
        <f>E119+G119</f>
        <v>0</v>
      </c>
    </row>
    <row r="120" spans="2:9" s="5" customFormat="1" ht="15.9" customHeight="1" x14ac:dyDescent="0.25">
      <c r="B120" s="20"/>
      <c r="C120" s="37">
        <v>1000</v>
      </c>
      <c r="D120" s="92">
        <v>0</v>
      </c>
      <c r="E120" s="92">
        <v>0</v>
      </c>
      <c r="F120" s="95">
        <v>0</v>
      </c>
      <c r="G120" s="92">
        <v>0</v>
      </c>
      <c r="H120" s="10">
        <f t="shared" ref="H120:H121" si="21">E120+G120</f>
        <v>0</v>
      </c>
    </row>
    <row r="121" spans="2:9" s="5" customFormat="1" ht="12" customHeight="1" x14ac:dyDescent="0.25">
      <c r="B121" s="20"/>
      <c r="C121" s="37">
        <v>2000</v>
      </c>
      <c r="D121" s="93">
        <v>0</v>
      </c>
      <c r="E121" s="93">
        <v>0</v>
      </c>
      <c r="F121" s="96">
        <v>0</v>
      </c>
      <c r="G121" s="93">
        <v>0</v>
      </c>
      <c r="H121" s="10">
        <f t="shared" si="21"/>
        <v>0</v>
      </c>
    </row>
    <row r="122" spans="2:9" s="5" customFormat="1" ht="15.9" customHeight="1" x14ac:dyDescent="0.25">
      <c r="B122" s="21">
        <v>23</v>
      </c>
      <c r="C122" s="44" t="s">
        <v>20</v>
      </c>
      <c r="D122" s="80"/>
      <c r="E122" s="82"/>
      <c r="F122" s="82"/>
      <c r="G122" s="82"/>
      <c r="H122" s="28"/>
      <c r="I122" s="114"/>
    </row>
    <row r="123" spans="2:9" s="5" customFormat="1" ht="15.9" customHeight="1" x14ac:dyDescent="0.25">
      <c r="B123" s="20"/>
      <c r="C123" s="37">
        <v>250</v>
      </c>
      <c r="D123" s="94">
        <v>0</v>
      </c>
      <c r="E123" s="94">
        <v>0</v>
      </c>
      <c r="F123" s="94">
        <v>0</v>
      </c>
      <c r="G123" s="94">
        <v>0</v>
      </c>
      <c r="H123" s="10">
        <f>E123+G123</f>
        <v>0</v>
      </c>
    </row>
    <row r="124" spans="2:9" s="5" customFormat="1" ht="15.9" customHeight="1" x14ac:dyDescent="0.25">
      <c r="B124" s="20"/>
      <c r="C124" s="37">
        <v>500</v>
      </c>
      <c r="D124" s="92">
        <v>0</v>
      </c>
      <c r="E124" s="92">
        <v>0</v>
      </c>
      <c r="F124" s="92">
        <v>0</v>
      </c>
      <c r="G124" s="92">
        <v>0</v>
      </c>
      <c r="H124" s="10">
        <f t="shared" ref="H124:H125" si="22">E124+G124</f>
        <v>0</v>
      </c>
    </row>
    <row r="125" spans="2:9" s="5" customFormat="1" ht="15.9" customHeight="1" x14ac:dyDescent="0.25">
      <c r="B125" s="20"/>
      <c r="C125" s="37">
        <v>1500</v>
      </c>
      <c r="D125" s="92">
        <v>0</v>
      </c>
      <c r="E125" s="92">
        <v>0</v>
      </c>
      <c r="F125" s="92">
        <v>0</v>
      </c>
      <c r="G125" s="92">
        <v>0</v>
      </c>
      <c r="H125" s="10">
        <f t="shared" si="22"/>
        <v>0</v>
      </c>
    </row>
    <row r="126" spans="2:9" s="5" customFormat="1" ht="25.95" customHeight="1" x14ac:dyDescent="0.25">
      <c r="B126" s="35"/>
      <c r="C126" s="115" t="s">
        <v>59</v>
      </c>
      <c r="D126" s="102"/>
      <c r="E126" s="103"/>
      <c r="F126" s="103"/>
      <c r="G126" s="103"/>
      <c r="H126" s="104"/>
    </row>
    <row r="127" spans="2:9" s="5" customFormat="1" ht="29.25" customHeight="1" x14ac:dyDescent="0.25">
      <c r="B127" s="21">
        <v>24</v>
      </c>
      <c r="C127" s="116" t="s">
        <v>21</v>
      </c>
      <c r="D127" s="83"/>
      <c r="E127" s="83"/>
      <c r="F127" s="83"/>
      <c r="G127" s="83"/>
      <c r="H127" s="13"/>
    </row>
    <row r="128" spans="2:9" s="5" customFormat="1" ht="13.2" x14ac:dyDescent="0.25">
      <c r="B128" s="21"/>
      <c r="C128" s="42" t="s">
        <v>22</v>
      </c>
      <c r="D128" s="84"/>
      <c r="E128" s="85"/>
      <c r="F128" s="85"/>
      <c r="G128" s="85"/>
      <c r="H128" s="25"/>
    </row>
    <row r="129" spans="2:8" s="5" customFormat="1" ht="27.6" x14ac:dyDescent="0.25">
      <c r="B129" s="21"/>
      <c r="C129" s="46" t="s">
        <v>23</v>
      </c>
      <c r="D129" s="86"/>
      <c r="E129" s="87"/>
      <c r="F129" s="87"/>
      <c r="G129" s="87"/>
      <c r="H129" s="26"/>
    </row>
    <row r="130" spans="2:8" s="5" customFormat="1" ht="13.2" x14ac:dyDescent="0.25">
      <c r="B130" s="21"/>
      <c r="C130" s="42" t="s">
        <v>53</v>
      </c>
      <c r="D130" s="88"/>
      <c r="E130" s="89"/>
      <c r="F130" s="89"/>
      <c r="G130" s="89"/>
      <c r="H130" s="27"/>
    </row>
    <row r="131" spans="2:8" s="5" customFormat="1" ht="15.9" customHeight="1" x14ac:dyDescent="0.25">
      <c r="B131" s="20"/>
      <c r="C131" s="37">
        <v>500</v>
      </c>
      <c r="D131" s="92">
        <v>0</v>
      </c>
      <c r="E131" s="92">
        <v>0</v>
      </c>
      <c r="F131" s="92">
        <v>0</v>
      </c>
      <c r="G131" s="92">
        <v>0</v>
      </c>
      <c r="H131" s="10">
        <f>E131+G131</f>
        <v>0</v>
      </c>
    </row>
    <row r="132" spans="2:8" s="5" customFormat="1" ht="15.9" customHeight="1" x14ac:dyDescent="0.25">
      <c r="B132" s="20"/>
      <c r="C132" s="37">
        <v>1000</v>
      </c>
      <c r="D132" s="92">
        <v>0</v>
      </c>
      <c r="E132" s="92">
        <v>0</v>
      </c>
      <c r="F132" s="92">
        <v>0</v>
      </c>
      <c r="G132" s="92">
        <v>0</v>
      </c>
      <c r="H132" s="10">
        <f t="shared" ref="H132:H138" si="23">E132+G132</f>
        <v>0</v>
      </c>
    </row>
    <row r="133" spans="2:8" s="5" customFormat="1" ht="15.9" customHeight="1" x14ac:dyDescent="0.25">
      <c r="B133" s="20"/>
      <c r="C133" s="37">
        <v>1500</v>
      </c>
      <c r="D133" s="92">
        <v>0</v>
      </c>
      <c r="E133" s="92">
        <v>0</v>
      </c>
      <c r="F133" s="92">
        <v>0</v>
      </c>
      <c r="G133" s="92">
        <v>0</v>
      </c>
      <c r="H133" s="10">
        <f t="shared" si="23"/>
        <v>0</v>
      </c>
    </row>
    <row r="134" spans="2:8" s="5" customFormat="1" ht="15.9" customHeight="1" x14ac:dyDescent="0.25">
      <c r="B134" s="20"/>
      <c r="C134" s="37">
        <v>2000</v>
      </c>
      <c r="D134" s="92">
        <v>0</v>
      </c>
      <c r="E134" s="92">
        <v>0</v>
      </c>
      <c r="F134" s="92">
        <v>0</v>
      </c>
      <c r="G134" s="92">
        <v>0</v>
      </c>
      <c r="H134" s="10">
        <f t="shared" si="23"/>
        <v>0</v>
      </c>
    </row>
    <row r="135" spans="2:8" s="5" customFormat="1" ht="15.9" customHeight="1" x14ac:dyDescent="0.25">
      <c r="B135" s="20"/>
      <c r="C135" s="37">
        <v>2500</v>
      </c>
      <c r="D135" s="92">
        <v>0</v>
      </c>
      <c r="E135" s="92">
        <v>0</v>
      </c>
      <c r="F135" s="92">
        <v>0</v>
      </c>
      <c r="G135" s="92">
        <v>0</v>
      </c>
      <c r="H135" s="10">
        <f t="shared" si="23"/>
        <v>0</v>
      </c>
    </row>
    <row r="136" spans="2:8" s="5" customFormat="1" ht="15.9" customHeight="1" x14ac:dyDescent="0.25">
      <c r="B136" s="20"/>
      <c r="C136" s="37">
        <v>3000</v>
      </c>
      <c r="D136" s="92">
        <v>0</v>
      </c>
      <c r="E136" s="92">
        <v>0</v>
      </c>
      <c r="F136" s="92">
        <v>0</v>
      </c>
      <c r="G136" s="92">
        <v>0</v>
      </c>
      <c r="H136" s="10">
        <f t="shared" si="23"/>
        <v>0</v>
      </c>
    </row>
    <row r="137" spans="2:8" s="5" customFormat="1" ht="15.9" customHeight="1" x14ac:dyDescent="0.25">
      <c r="B137" s="20"/>
      <c r="C137" s="37">
        <v>5000</v>
      </c>
      <c r="D137" s="92">
        <v>0</v>
      </c>
      <c r="E137" s="92">
        <v>0</v>
      </c>
      <c r="F137" s="92">
        <v>0</v>
      </c>
      <c r="G137" s="92">
        <v>0</v>
      </c>
      <c r="H137" s="10">
        <f t="shared" si="23"/>
        <v>0</v>
      </c>
    </row>
    <row r="138" spans="2:8" s="5" customFormat="1" ht="15.9" customHeight="1" x14ac:dyDescent="0.25">
      <c r="B138" s="20"/>
      <c r="C138" s="37">
        <v>7000</v>
      </c>
      <c r="D138" s="92">
        <v>0</v>
      </c>
      <c r="E138" s="92">
        <v>0</v>
      </c>
      <c r="F138" s="92">
        <v>0</v>
      </c>
      <c r="G138" s="92">
        <v>0</v>
      </c>
      <c r="H138" s="10">
        <f t="shared" si="23"/>
        <v>0</v>
      </c>
    </row>
    <row r="139" spans="2:8" s="5" customFormat="1" ht="29.4" customHeight="1" x14ac:dyDescent="0.25">
      <c r="B139" s="21"/>
      <c r="C139" s="46" t="s">
        <v>25</v>
      </c>
      <c r="D139" s="86"/>
      <c r="E139" s="87"/>
      <c r="F139" s="87"/>
      <c r="G139" s="87"/>
      <c r="H139" s="26"/>
    </row>
    <row r="140" spans="2:8" s="5" customFormat="1" ht="15.9" customHeight="1" x14ac:dyDescent="0.25">
      <c r="B140" s="21">
        <v>25</v>
      </c>
      <c r="C140" s="42" t="s">
        <v>68</v>
      </c>
      <c r="D140" s="88"/>
      <c r="E140" s="89"/>
      <c r="F140" s="89"/>
      <c r="G140" s="89"/>
      <c r="H140" s="27"/>
    </row>
    <row r="141" spans="2:8" s="5" customFormat="1" ht="15.9" customHeight="1" x14ac:dyDescent="0.25">
      <c r="B141" s="20"/>
      <c r="C141" s="37">
        <v>500</v>
      </c>
      <c r="D141" s="94">
        <v>0</v>
      </c>
      <c r="E141" s="94">
        <v>0</v>
      </c>
      <c r="F141" s="94">
        <v>0</v>
      </c>
      <c r="G141" s="94">
        <v>0</v>
      </c>
      <c r="H141" s="10">
        <f>E141+G141</f>
        <v>0</v>
      </c>
    </row>
    <row r="142" spans="2:8" s="5" customFormat="1" ht="14.1" customHeight="1" x14ac:dyDescent="0.25">
      <c r="B142" s="20"/>
      <c r="C142" s="37">
        <v>1000</v>
      </c>
      <c r="D142" s="92">
        <v>0</v>
      </c>
      <c r="E142" s="92">
        <v>0</v>
      </c>
      <c r="F142" s="92">
        <v>0</v>
      </c>
      <c r="G142" s="92">
        <v>0</v>
      </c>
      <c r="H142" s="10">
        <f t="shared" ref="H142:H148" si="24">E142+G142</f>
        <v>0</v>
      </c>
    </row>
    <row r="143" spans="2:8" s="5" customFormat="1" ht="15.9" customHeight="1" x14ac:dyDescent="0.25">
      <c r="B143" s="20"/>
      <c r="C143" s="37">
        <v>1500</v>
      </c>
      <c r="D143" s="94">
        <v>0</v>
      </c>
      <c r="E143" s="94">
        <v>0</v>
      </c>
      <c r="F143" s="94">
        <v>0</v>
      </c>
      <c r="G143" s="94">
        <v>0</v>
      </c>
      <c r="H143" s="10">
        <f t="shared" si="24"/>
        <v>0</v>
      </c>
    </row>
    <row r="144" spans="2:8" s="5" customFormat="1" ht="15.9" customHeight="1" x14ac:dyDescent="0.25">
      <c r="B144" s="20"/>
      <c r="C144" s="37">
        <v>2000</v>
      </c>
      <c r="D144" s="92">
        <v>0</v>
      </c>
      <c r="E144" s="92">
        <v>0</v>
      </c>
      <c r="F144" s="92">
        <v>0</v>
      </c>
      <c r="G144" s="92">
        <v>0</v>
      </c>
      <c r="H144" s="10">
        <f t="shared" si="24"/>
        <v>0</v>
      </c>
    </row>
    <row r="145" spans="2:8" s="5" customFormat="1" ht="15.9" customHeight="1" x14ac:dyDescent="0.25">
      <c r="B145" s="20"/>
      <c r="C145" s="37">
        <v>2500</v>
      </c>
      <c r="D145" s="92">
        <v>0</v>
      </c>
      <c r="E145" s="92">
        <v>0</v>
      </c>
      <c r="F145" s="92">
        <v>0</v>
      </c>
      <c r="G145" s="92">
        <v>0</v>
      </c>
      <c r="H145" s="10">
        <f t="shared" si="24"/>
        <v>0</v>
      </c>
    </row>
    <row r="146" spans="2:8" s="5" customFormat="1" ht="15.9" customHeight="1" x14ac:dyDescent="0.25">
      <c r="B146" s="20"/>
      <c r="C146" s="37">
        <v>3000</v>
      </c>
      <c r="D146" s="92">
        <v>0</v>
      </c>
      <c r="E146" s="92">
        <v>0</v>
      </c>
      <c r="F146" s="92">
        <v>0</v>
      </c>
      <c r="G146" s="92">
        <v>0</v>
      </c>
      <c r="H146" s="10">
        <f t="shared" si="24"/>
        <v>0</v>
      </c>
    </row>
    <row r="147" spans="2:8" s="5" customFormat="1" ht="15.9" customHeight="1" x14ac:dyDescent="0.25">
      <c r="B147" s="20"/>
      <c r="C147" s="37">
        <v>5000</v>
      </c>
      <c r="D147" s="92">
        <v>0</v>
      </c>
      <c r="E147" s="92">
        <v>0</v>
      </c>
      <c r="F147" s="92">
        <v>0</v>
      </c>
      <c r="G147" s="92">
        <v>0</v>
      </c>
      <c r="H147" s="10">
        <f t="shared" si="24"/>
        <v>0</v>
      </c>
    </row>
    <row r="148" spans="2:8" s="5" customFormat="1" ht="15.9" customHeight="1" x14ac:dyDescent="0.25">
      <c r="B148" s="20"/>
      <c r="C148" s="37">
        <v>7000</v>
      </c>
      <c r="D148" s="92">
        <v>0</v>
      </c>
      <c r="E148" s="92">
        <v>0</v>
      </c>
      <c r="F148" s="92">
        <v>0</v>
      </c>
      <c r="G148" s="92">
        <v>0</v>
      </c>
      <c r="H148" s="10">
        <f t="shared" si="24"/>
        <v>0</v>
      </c>
    </row>
    <row r="149" spans="2:8" s="5" customFormat="1" ht="15.9" customHeight="1" x14ac:dyDescent="0.25">
      <c r="B149" s="21">
        <v>26</v>
      </c>
      <c r="C149" s="45" t="s">
        <v>27</v>
      </c>
      <c r="D149" s="83"/>
      <c r="E149" s="83"/>
      <c r="F149" s="83"/>
      <c r="G149" s="83"/>
      <c r="H149" s="13"/>
    </row>
    <row r="150" spans="2:8" s="5" customFormat="1" ht="15.9" customHeight="1" x14ac:dyDescent="0.25">
      <c r="B150" s="21"/>
      <c r="C150" s="42" t="s">
        <v>28</v>
      </c>
      <c r="D150" s="84"/>
      <c r="E150" s="85"/>
      <c r="F150" s="85"/>
      <c r="G150" s="85"/>
      <c r="H150" s="25"/>
    </row>
    <row r="151" spans="2:8" s="5" customFormat="1" ht="15.9" customHeight="1" x14ac:dyDescent="0.25">
      <c r="B151" s="21"/>
      <c r="C151" s="42" t="s">
        <v>29</v>
      </c>
      <c r="D151" s="86"/>
      <c r="E151" s="87"/>
      <c r="F151" s="87"/>
      <c r="G151" s="87"/>
      <c r="H151" s="26"/>
    </row>
    <row r="152" spans="2:8" s="5" customFormat="1" ht="27.9" customHeight="1" x14ac:dyDescent="0.25">
      <c r="B152" s="21"/>
      <c r="C152" s="46" t="s">
        <v>30</v>
      </c>
      <c r="D152" s="86"/>
      <c r="E152" s="87"/>
      <c r="F152" s="87"/>
      <c r="G152" s="87"/>
      <c r="H152" s="26"/>
    </row>
    <row r="153" spans="2:8" s="5" customFormat="1" ht="15.9" customHeight="1" x14ac:dyDescent="0.25">
      <c r="B153" s="21"/>
      <c r="C153" s="42" t="s">
        <v>24</v>
      </c>
      <c r="D153" s="88"/>
      <c r="E153" s="89"/>
      <c r="F153" s="89"/>
      <c r="G153" s="89"/>
      <c r="H153" s="27"/>
    </row>
    <row r="154" spans="2:8" s="5" customFormat="1" ht="15.9" customHeight="1" x14ac:dyDescent="0.25">
      <c r="B154" s="20"/>
      <c r="C154" s="37">
        <v>500</v>
      </c>
      <c r="D154" s="92">
        <v>0</v>
      </c>
      <c r="E154" s="92">
        <v>0</v>
      </c>
      <c r="F154" s="92">
        <v>0</v>
      </c>
      <c r="G154" s="92">
        <v>0</v>
      </c>
      <c r="H154" s="8">
        <f>E154+G154</f>
        <v>0</v>
      </c>
    </row>
    <row r="155" spans="2:8" s="5" customFormat="1" ht="15.9" customHeight="1" x14ac:dyDescent="0.25">
      <c r="B155" s="20"/>
      <c r="C155" s="37">
        <v>1000</v>
      </c>
      <c r="D155" s="92">
        <v>0</v>
      </c>
      <c r="E155" s="92">
        <v>0</v>
      </c>
      <c r="F155" s="92">
        <v>0</v>
      </c>
      <c r="G155" s="92">
        <v>0</v>
      </c>
      <c r="H155" s="8">
        <f t="shared" ref="H155:H161" si="25">E155+G155</f>
        <v>0</v>
      </c>
    </row>
    <row r="156" spans="2:8" s="5" customFormat="1" ht="15.9" customHeight="1" x14ac:dyDescent="0.25">
      <c r="B156" s="20"/>
      <c r="C156" s="37">
        <v>1500</v>
      </c>
      <c r="D156" s="92">
        <v>0</v>
      </c>
      <c r="E156" s="92">
        <v>0</v>
      </c>
      <c r="F156" s="92">
        <v>0</v>
      </c>
      <c r="G156" s="92">
        <v>0</v>
      </c>
      <c r="H156" s="8">
        <f t="shared" si="25"/>
        <v>0</v>
      </c>
    </row>
    <row r="157" spans="2:8" s="5" customFormat="1" ht="15.9" customHeight="1" x14ac:dyDescent="0.25">
      <c r="B157" s="20"/>
      <c r="C157" s="37">
        <v>2000</v>
      </c>
      <c r="D157" s="92">
        <v>0</v>
      </c>
      <c r="E157" s="92">
        <v>0</v>
      </c>
      <c r="F157" s="92">
        <v>0</v>
      </c>
      <c r="G157" s="92">
        <v>0</v>
      </c>
      <c r="H157" s="8">
        <f t="shared" si="25"/>
        <v>0</v>
      </c>
    </row>
    <row r="158" spans="2:8" s="5" customFormat="1" ht="15.9" customHeight="1" x14ac:dyDescent="0.25">
      <c r="B158" s="20"/>
      <c r="C158" s="37">
        <v>2500</v>
      </c>
      <c r="D158" s="92">
        <v>0</v>
      </c>
      <c r="E158" s="92">
        <v>0</v>
      </c>
      <c r="F158" s="92">
        <v>0</v>
      </c>
      <c r="G158" s="92">
        <v>0</v>
      </c>
      <c r="H158" s="8">
        <f t="shared" si="25"/>
        <v>0</v>
      </c>
    </row>
    <row r="159" spans="2:8" s="5" customFormat="1" ht="15.9" customHeight="1" x14ac:dyDescent="0.25">
      <c r="B159" s="20"/>
      <c r="C159" s="37">
        <v>3000</v>
      </c>
      <c r="D159" s="92">
        <v>0</v>
      </c>
      <c r="E159" s="92">
        <v>0</v>
      </c>
      <c r="F159" s="92">
        <v>0</v>
      </c>
      <c r="G159" s="92">
        <v>0</v>
      </c>
      <c r="H159" s="8">
        <f t="shared" si="25"/>
        <v>0</v>
      </c>
    </row>
    <row r="160" spans="2:8" s="5" customFormat="1" ht="15.9" customHeight="1" x14ac:dyDescent="0.25">
      <c r="B160" s="20"/>
      <c r="C160" s="37">
        <v>5000</v>
      </c>
      <c r="D160" s="92">
        <v>0</v>
      </c>
      <c r="E160" s="92">
        <v>0</v>
      </c>
      <c r="F160" s="92">
        <v>0</v>
      </c>
      <c r="G160" s="92">
        <v>0</v>
      </c>
      <c r="H160" s="8">
        <f t="shared" si="25"/>
        <v>0</v>
      </c>
    </row>
    <row r="161" spans="2:8" s="5" customFormat="1" ht="15.9" customHeight="1" x14ac:dyDescent="0.25">
      <c r="B161" s="20"/>
      <c r="C161" s="37">
        <v>7000</v>
      </c>
      <c r="D161" s="92">
        <v>0</v>
      </c>
      <c r="E161" s="92">
        <v>0</v>
      </c>
      <c r="F161" s="92">
        <v>0</v>
      </c>
      <c r="G161" s="92">
        <v>0</v>
      </c>
      <c r="H161" s="8">
        <f t="shared" si="25"/>
        <v>0</v>
      </c>
    </row>
    <row r="162" spans="2:8" s="5" customFormat="1" ht="32.1" customHeight="1" x14ac:dyDescent="0.25">
      <c r="B162" s="21"/>
      <c r="C162" s="46" t="s">
        <v>31</v>
      </c>
      <c r="D162" s="86"/>
      <c r="E162" s="87"/>
      <c r="F162" s="87"/>
      <c r="G162" s="87"/>
      <c r="H162" s="26"/>
    </row>
    <row r="163" spans="2:8" s="5" customFormat="1" ht="15.9" customHeight="1" x14ac:dyDescent="0.25">
      <c r="B163" s="21">
        <v>27</v>
      </c>
      <c r="C163" s="42" t="s">
        <v>26</v>
      </c>
      <c r="D163" s="88"/>
      <c r="E163" s="89"/>
      <c r="F163" s="89"/>
      <c r="G163" s="89"/>
      <c r="H163" s="27"/>
    </row>
    <row r="164" spans="2:8" s="5" customFormat="1" ht="15.9" customHeight="1" x14ac:dyDescent="0.25">
      <c r="B164" s="20"/>
      <c r="C164" s="37">
        <v>500</v>
      </c>
      <c r="D164" s="94">
        <v>0</v>
      </c>
      <c r="E164" s="94">
        <v>0</v>
      </c>
      <c r="F164" s="94">
        <v>0</v>
      </c>
      <c r="G164" s="94">
        <v>0</v>
      </c>
      <c r="H164" s="10">
        <f>E164+G164</f>
        <v>0</v>
      </c>
    </row>
    <row r="165" spans="2:8" s="5" customFormat="1" ht="15.9" customHeight="1" x14ac:dyDescent="0.25">
      <c r="B165" s="20"/>
      <c r="C165" s="37">
        <v>1000</v>
      </c>
      <c r="D165" s="92">
        <v>0</v>
      </c>
      <c r="E165" s="92">
        <v>0</v>
      </c>
      <c r="F165" s="92">
        <v>0</v>
      </c>
      <c r="G165" s="92">
        <v>0</v>
      </c>
      <c r="H165" s="10">
        <f t="shared" ref="H165:H171" si="26">E165+G165</f>
        <v>0</v>
      </c>
    </row>
    <row r="166" spans="2:8" s="5" customFormat="1" ht="15.9" customHeight="1" x14ac:dyDescent="0.25">
      <c r="B166" s="20"/>
      <c r="C166" s="37">
        <v>1500</v>
      </c>
      <c r="D166" s="94">
        <v>0</v>
      </c>
      <c r="E166" s="94">
        <v>0</v>
      </c>
      <c r="F166" s="94">
        <v>0</v>
      </c>
      <c r="G166" s="94">
        <v>0</v>
      </c>
      <c r="H166" s="10">
        <f t="shared" si="26"/>
        <v>0</v>
      </c>
    </row>
    <row r="167" spans="2:8" s="5" customFormat="1" ht="15.9" customHeight="1" x14ac:dyDescent="0.25">
      <c r="B167" s="20"/>
      <c r="C167" s="37">
        <v>2000</v>
      </c>
      <c r="D167" s="92">
        <v>0</v>
      </c>
      <c r="E167" s="92">
        <v>0</v>
      </c>
      <c r="F167" s="92">
        <v>0</v>
      </c>
      <c r="G167" s="92">
        <v>0</v>
      </c>
      <c r="H167" s="10">
        <f t="shared" si="26"/>
        <v>0</v>
      </c>
    </row>
    <row r="168" spans="2:8" s="5" customFormat="1" ht="15.9" customHeight="1" x14ac:dyDescent="0.25">
      <c r="B168" s="20"/>
      <c r="C168" s="37">
        <v>2500</v>
      </c>
      <c r="D168" s="92">
        <v>0</v>
      </c>
      <c r="E168" s="92">
        <v>0</v>
      </c>
      <c r="F168" s="92">
        <v>0</v>
      </c>
      <c r="G168" s="92">
        <v>0</v>
      </c>
      <c r="H168" s="10">
        <f t="shared" si="26"/>
        <v>0</v>
      </c>
    </row>
    <row r="169" spans="2:8" s="5" customFormat="1" ht="15.9" customHeight="1" x14ac:dyDescent="0.25">
      <c r="B169" s="20"/>
      <c r="C169" s="37">
        <v>3000</v>
      </c>
      <c r="D169" s="92">
        <v>0</v>
      </c>
      <c r="E169" s="92">
        <v>0</v>
      </c>
      <c r="F169" s="92">
        <v>0</v>
      </c>
      <c r="G169" s="92">
        <v>0</v>
      </c>
      <c r="H169" s="10">
        <f t="shared" si="26"/>
        <v>0</v>
      </c>
    </row>
    <row r="170" spans="2:8" s="5" customFormat="1" ht="15.9" customHeight="1" x14ac:dyDescent="0.25">
      <c r="B170" s="20"/>
      <c r="C170" s="37">
        <v>5000</v>
      </c>
      <c r="D170" s="92">
        <v>0</v>
      </c>
      <c r="E170" s="92">
        <v>0</v>
      </c>
      <c r="F170" s="92">
        <v>0</v>
      </c>
      <c r="G170" s="92">
        <v>0</v>
      </c>
      <c r="H170" s="10">
        <f t="shared" si="26"/>
        <v>0</v>
      </c>
    </row>
    <row r="171" spans="2:8" s="5" customFormat="1" ht="15.9" customHeight="1" x14ac:dyDescent="0.25">
      <c r="B171" s="20"/>
      <c r="C171" s="37">
        <v>7000</v>
      </c>
      <c r="D171" s="92">
        <v>0</v>
      </c>
      <c r="E171" s="92">
        <v>0</v>
      </c>
      <c r="F171" s="92">
        <v>0</v>
      </c>
      <c r="G171" s="92">
        <v>0</v>
      </c>
      <c r="H171" s="10">
        <f t="shared" si="26"/>
        <v>0</v>
      </c>
    </row>
    <row r="172" spans="2:8" s="5" customFormat="1" ht="25.95" customHeight="1" x14ac:dyDescent="0.25">
      <c r="B172" s="35"/>
      <c r="C172" s="35" t="s">
        <v>60</v>
      </c>
      <c r="D172" s="102"/>
      <c r="E172" s="103"/>
      <c r="F172" s="103"/>
      <c r="G172" s="103"/>
      <c r="H172" s="104"/>
    </row>
    <row r="173" spans="2:8" s="11" customFormat="1" ht="13.8" x14ac:dyDescent="0.25">
      <c r="B173" s="21">
        <v>28</v>
      </c>
      <c r="C173" s="47" t="s">
        <v>32</v>
      </c>
      <c r="D173" s="90"/>
      <c r="E173" s="85"/>
      <c r="F173" s="85"/>
      <c r="G173" s="85"/>
      <c r="H173" s="25"/>
    </row>
    <row r="174" spans="2:8" s="11" customFormat="1" ht="34.799999999999997" x14ac:dyDescent="0.25">
      <c r="B174" s="21"/>
      <c r="C174" s="42" t="s">
        <v>69</v>
      </c>
      <c r="D174" s="88"/>
      <c r="E174" s="89"/>
      <c r="F174" s="89"/>
      <c r="G174" s="89"/>
      <c r="H174" s="27"/>
    </row>
    <row r="175" spans="2:8" s="5" customFormat="1" ht="15.9" customHeight="1" x14ac:dyDescent="0.25">
      <c r="B175" s="20"/>
      <c r="C175" s="37">
        <v>500</v>
      </c>
      <c r="D175" s="94">
        <v>0</v>
      </c>
      <c r="E175" s="94">
        <v>0</v>
      </c>
      <c r="F175" s="94">
        <v>0</v>
      </c>
      <c r="G175" s="94">
        <v>0</v>
      </c>
      <c r="H175" s="10">
        <f>E175+G175</f>
        <v>0</v>
      </c>
    </row>
    <row r="176" spans="2:8" s="5" customFormat="1" ht="15.9" customHeight="1" x14ac:dyDescent="0.25">
      <c r="B176" s="20"/>
      <c r="C176" s="37">
        <v>1000</v>
      </c>
      <c r="D176" s="92">
        <v>0</v>
      </c>
      <c r="E176" s="92">
        <v>0</v>
      </c>
      <c r="F176" s="92">
        <v>0</v>
      </c>
      <c r="G176" s="92">
        <v>0</v>
      </c>
      <c r="H176" s="10">
        <f t="shared" ref="H176:H177" si="27">E176+G176</f>
        <v>0</v>
      </c>
    </row>
    <row r="177" spans="2:9" s="5" customFormat="1" ht="15.9" customHeight="1" x14ac:dyDescent="0.25">
      <c r="B177" s="20"/>
      <c r="C177" s="37">
        <v>1500</v>
      </c>
      <c r="D177" s="93">
        <v>0</v>
      </c>
      <c r="E177" s="93">
        <v>0</v>
      </c>
      <c r="F177" s="93">
        <v>0</v>
      </c>
      <c r="G177" s="93">
        <v>0</v>
      </c>
      <c r="H177" s="10">
        <f t="shared" si="27"/>
        <v>0</v>
      </c>
    </row>
    <row r="178" spans="2:9" s="5" customFormat="1" ht="15.9" customHeight="1" x14ac:dyDescent="0.25">
      <c r="B178" s="21">
        <v>29</v>
      </c>
      <c r="C178" s="34" t="s">
        <v>33</v>
      </c>
      <c r="D178" s="91"/>
      <c r="E178" s="68"/>
      <c r="F178" s="113"/>
      <c r="G178" s="113"/>
      <c r="H178" s="28"/>
    </row>
    <row r="179" spans="2:9" s="5" customFormat="1" ht="15.9" customHeight="1" x14ac:dyDescent="0.25">
      <c r="B179" s="20"/>
      <c r="C179" s="37" t="s">
        <v>65</v>
      </c>
      <c r="D179" s="98">
        <v>0</v>
      </c>
      <c r="E179" s="98">
        <v>0</v>
      </c>
      <c r="F179" s="98">
        <v>0</v>
      </c>
      <c r="G179" s="99">
        <v>0</v>
      </c>
      <c r="H179" s="14">
        <f>(E179+G179)*10000</f>
        <v>0</v>
      </c>
      <c r="I179" s="17" t="s">
        <v>66</v>
      </c>
    </row>
    <row r="180" spans="2:9" s="5" customFormat="1" ht="39" customHeight="1" x14ac:dyDescent="0.25">
      <c r="B180" s="21">
        <v>30</v>
      </c>
      <c r="C180" s="42" t="s">
        <v>71</v>
      </c>
      <c r="D180" s="67"/>
      <c r="E180" s="68"/>
      <c r="F180" s="82"/>
      <c r="G180" s="82"/>
      <c r="H180" s="24"/>
    </row>
    <row r="181" spans="2:9" s="5" customFormat="1" ht="15.9" customHeight="1" x14ac:dyDescent="0.25">
      <c r="B181" s="20"/>
      <c r="C181" s="37">
        <v>5000</v>
      </c>
      <c r="D181" s="98">
        <v>0</v>
      </c>
      <c r="E181" s="98">
        <v>0</v>
      </c>
      <c r="F181" s="98">
        <v>0</v>
      </c>
      <c r="G181" s="99">
        <v>0</v>
      </c>
      <c r="H181" s="14">
        <f>E181+G181</f>
        <v>0</v>
      </c>
    </row>
    <row r="182" spans="2:9" s="5" customFormat="1" ht="66.45" customHeight="1" x14ac:dyDescent="0.25">
      <c r="B182" s="21">
        <v>31</v>
      </c>
      <c r="C182" s="42" t="s">
        <v>70</v>
      </c>
      <c r="D182" s="80"/>
      <c r="E182" s="82"/>
      <c r="F182" s="113" t="s">
        <v>14</v>
      </c>
      <c r="G182" s="113" t="s">
        <v>14</v>
      </c>
      <c r="H182" s="28"/>
    </row>
    <row r="183" spans="2:9" s="5" customFormat="1" ht="16.95" customHeight="1" x14ac:dyDescent="0.25">
      <c r="B183" s="20"/>
      <c r="C183" s="37" t="s">
        <v>34</v>
      </c>
      <c r="D183" s="98">
        <v>0</v>
      </c>
      <c r="E183" s="98">
        <v>0</v>
      </c>
      <c r="F183" s="101"/>
      <c r="G183" s="101"/>
      <c r="H183" s="14">
        <f>E183*2500</f>
        <v>0</v>
      </c>
      <c r="I183" s="17" t="s">
        <v>35</v>
      </c>
    </row>
    <row r="184" spans="2:9" s="5" customFormat="1" ht="25.95" customHeight="1" x14ac:dyDescent="0.25">
      <c r="B184" s="35"/>
      <c r="C184" s="35" t="s">
        <v>61</v>
      </c>
      <c r="D184" s="102"/>
      <c r="E184" s="103"/>
      <c r="F184" s="103"/>
      <c r="G184" s="103"/>
      <c r="H184" s="104"/>
    </row>
    <row r="185" spans="2:9" s="108" customFormat="1" ht="55.95" customHeight="1" x14ac:dyDescent="0.2">
      <c r="B185" s="21">
        <v>32</v>
      </c>
      <c r="C185" s="42" t="s">
        <v>54</v>
      </c>
      <c r="D185" s="100" t="s">
        <v>2</v>
      </c>
      <c r="E185" s="100" t="s">
        <v>1</v>
      </c>
      <c r="F185" s="113" t="s">
        <v>14</v>
      </c>
      <c r="G185" s="113" t="s">
        <v>14</v>
      </c>
      <c r="H185" s="28"/>
    </row>
    <row r="186" spans="2:9" s="5" customFormat="1" ht="13.2" x14ac:dyDescent="0.25">
      <c r="B186" s="20"/>
      <c r="C186" s="37" t="s">
        <v>36</v>
      </c>
      <c r="D186" s="94">
        <v>0</v>
      </c>
      <c r="E186" s="94">
        <v>0</v>
      </c>
      <c r="F186" s="101"/>
      <c r="G186" s="101"/>
      <c r="H186" s="10">
        <f>E186*500</f>
        <v>0</v>
      </c>
      <c r="I186" s="17" t="s">
        <v>37</v>
      </c>
    </row>
    <row r="187" spans="2:9" s="5" customFormat="1" ht="13.2" x14ac:dyDescent="0.25">
      <c r="B187" s="20"/>
      <c r="C187" s="37" t="s">
        <v>38</v>
      </c>
      <c r="D187" s="92">
        <v>0</v>
      </c>
      <c r="E187" s="92">
        <v>0</v>
      </c>
      <c r="F187" s="69"/>
      <c r="G187" s="69"/>
      <c r="H187" s="8">
        <f>E187*100</f>
        <v>0</v>
      </c>
      <c r="I187" s="17" t="s">
        <v>39</v>
      </c>
    </row>
    <row r="188" spans="2:9" s="5" customFormat="1" ht="13.2" x14ac:dyDescent="0.25">
      <c r="B188" s="20"/>
      <c r="C188" s="37" t="s">
        <v>40</v>
      </c>
      <c r="D188" s="92">
        <v>0</v>
      </c>
      <c r="E188" s="92">
        <v>0</v>
      </c>
      <c r="F188" s="70"/>
      <c r="G188" s="70"/>
      <c r="H188" s="10">
        <f>E188*500</f>
        <v>0</v>
      </c>
      <c r="I188" s="17" t="s">
        <v>37</v>
      </c>
    </row>
    <row r="189" spans="2:9" s="5" customFormat="1" ht="13.2" x14ac:dyDescent="0.25">
      <c r="B189" s="20"/>
      <c r="C189" s="37" t="s">
        <v>41</v>
      </c>
      <c r="D189" s="93">
        <v>0</v>
      </c>
      <c r="E189" s="93">
        <v>0</v>
      </c>
      <c r="F189" s="71"/>
      <c r="G189" s="71"/>
      <c r="H189" s="8">
        <f>E189*100</f>
        <v>0</v>
      </c>
      <c r="I189" s="17" t="s">
        <v>39</v>
      </c>
    </row>
    <row r="190" spans="2:9" s="5" customFormat="1" ht="28.5" customHeight="1" x14ac:dyDescent="0.25">
      <c r="B190" s="21">
        <v>33</v>
      </c>
      <c r="C190" s="42" t="s">
        <v>62</v>
      </c>
      <c r="D190" s="100" t="s">
        <v>2</v>
      </c>
      <c r="E190" s="100" t="s">
        <v>1</v>
      </c>
      <c r="F190" s="71"/>
      <c r="G190" s="61"/>
      <c r="H190" s="28"/>
    </row>
    <row r="191" spans="2:9" s="5" customFormat="1" ht="13.2" x14ac:dyDescent="0.25">
      <c r="B191" s="20"/>
      <c r="C191" s="37" t="s">
        <v>42</v>
      </c>
      <c r="D191" s="94">
        <v>0</v>
      </c>
      <c r="E191" s="94">
        <v>0</v>
      </c>
      <c r="F191" s="94">
        <v>0</v>
      </c>
      <c r="G191" s="94">
        <v>0</v>
      </c>
      <c r="H191" s="10">
        <f>(E191+G191)*10</f>
        <v>0</v>
      </c>
      <c r="I191" s="17" t="s">
        <v>43</v>
      </c>
    </row>
    <row r="192" spans="2:9" ht="31.95" customHeight="1" x14ac:dyDescent="0.3">
      <c r="B192" s="33"/>
      <c r="C192" s="48" t="s">
        <v>44</v>
      </c>
      <c r="D192" s="49"/>
      <c r="E192" s="50"/>
      <c r="F192" s="50"/>
      <c r="G192" s="50"/>
      <c r="H192" s="109">
        <f>SUM(H14:H191)</f>
        <v>0</v>
      </c>
    </row>
    <row r="193" spans="4:4" ht="14.4" x14ac:dyDescent="0.3">
      <c r="D193" s="6"/>
    </row>
    <row r="194" spans="4:4" ht="14.4" x14ac:dyDescent="0.3">
      <c r="D194" s="6"/>
    </row>
    <row r="195" spans="4:4" ht="14.4" x14ac:dyDescent="0.3">
      <c r="D195" s="6"/>
    </row>
    <row r="196" spans="4:4" ht="14.4" x14ac:dyDescent="0.3">
      <c r="D196" s="6"/>
    </row>
    <row r="197" spans="4:4" ht="14.4" x14ac:dyDescent="0.3">
      <c r="D197" s="6"/>
    </row>
    <row r="198" spans="4:4" ht="14.4" x14ac:dyDescent="0.3">
      <c r="D198" s="6"/>
    </row>
    <row r="199" spans="4:4" ht="14.4" x14ac:dyDescent="0.3">
      <c r="D199" s="6"/>
    </row>
    <row r="200" spans="4:4" ht="14.4" x14ac:dyDescent="0.3">
      <c r="D200" s="6"/>
    </row>
    <row r="201" spans="4:4" ht="14.4" x14ac:dyDescent="0.3">
      <c r="D201" s="6"/>
    </row>
    <row r="202" spans="4:4" ht="14.4" x14ac:dyDescent="0.3">
      <c r="D202" s="6"/>
    </row>
    <row r="203" spans="4:4" ht="14.4" x14ac:dyDescent="0.3">
      <c r="D203" s="6"/>
    </row>
    <row r="204" spans="4:4" ht="14.4" x14ac:dyDescent="0.3">
      <c r="D204" s="6"/>
    </row>
    <row r="205" spans="4:4" ht="14.4" x14ac:dyDescent="0.3">
      <c r="D205" s="6"/>
    </row>
    <row r="206" spans="4:4" ht="14.4" x14ac:dyDescent="0.3">
      <c r="D206" s="6"/>
    </row>
    <row r="207" spans="4:4" ht="14.4" x14ac:dyDescent="0.3">
      <c r="D207" s="6"/>
    </row>
    <row r="208" spans="4:4" ht="14.4" x14ac:dyDescent="0.3">
      <c r="D208" s="6"/>
    </row>
    <row r="209" spans="4:4" ht="14.4" x14ac:dyDescent="0.3">
      <c r="D209" s="6"/>
    </row>
    <row r="210" spans="4:4" ht="14.4" x14ac:dyDescent="0.3">
      <c r="D210" s="6"/>
    </row>
    <row r="211" spans="4:4" ht="14.4" x14ac:dyDescent="0.3">
      <c r="D211" s="6"/>
    </row>
    <row r="212" spans="4:4" ht="14.4" x14ac:dyDescent="0.3">
      <c r="D212" s="6"/>
    </row>
    <row r="213" spans="4:4" ht="14.4" x14ac:dyDescent="0.3">
      <c r="D213" s="6"/>
    </row>
    <row r="214" spans="4:4" ht="14.4" x14ac:dyDescent="0.3">
      <c r="D214" s="6"/>
    </row>
    <row r="215" spans="4:4" ht="14.4" x14ac:dyDescent="0.3">
      <c r="D215" s="6"/>
    </row>
    <row r="216" spans="4:4" ht="14.4" x14ac:dyDescent="0.3">
      <c r="D216" s="6"/>
    </row>
    <row r="217" spans="4:4" ht="14.4" x14ac:dyDescent="0.3">
      <c r="D217" s="6"/>
    </row>
    <row r="218" spans="4:4" ht="14.4" x14ac:dyDescent="0.3">
      <c r="D218" s="6"/>
    </row>
    <row r="219" spans="4:4" ht="14.4" x14ac:dyDescent="0.3">
      <c r="D219" s="6"/>
    </row>
    <row r="220" spans="4:4" ht="14.4" x14ac:dyDescent="0.3">
      <c r="D220" s="6"/>
    </row>
    <row r="221" spans="4:4" ht="14.4" x14ac:dyDescent="0.3">
      <c r="D221" s="6"/>
    </row>
    <row r="222" spans="4:4" ht="14.4" x14ac:dyDescent="0.3">
      <c r="D222" s="6"/>
    </row>
    <row r="223" spans="4:4" ht="14.4" x14ac:dyDescent="0.3">
      <c r="D223" s="6"/>
    </row>
    <row r="224" spans="4:4" ht="14.4" x14ac:dyDescent="0.3">
      <c r="D224" s="6"/>
    </row>
    <row r="225" spans="4:4" ht="14.4" x14ac:dyDescent="0.3">
      <c r="D225" s="6"/>
    </row>
    <row r="226" spans="4:4" ht="14.4" x14ac:dyDescent="0.3">
      <c r="D226" s="6"/>
    </row>
    <row r="227" spans="4:4" ht="14.4" x14ac:dyDescent="0.3">
      <c r="D227" s="6"/>
    </row>
    <row r="228" spans="4:4" ht="14.4" x14ac:dyDescent="0.3">
      <c r="D228" s="6"/>
    </row>
    <row r="229" spans="4:4" ht="14.4" x14ac:dyDescent="0.3">
      <c r="D229" s="6"/>
    </row>
    <row r="230" spans="4:4" ht="14.4" x14ac:dyDescent="0.3">
      <c r="D230" s="6"/>
    </row>
    <row r="231" spans="4:4" ht="14.4" x14ac:dyDescent="0.3">
      <c r="D231" s="6"/>
    </row>
    <row r="232" spans="4:4" ht="14.4" x14ac:dyDescent="0.3">
      <c r="D232" s="6"/>
    </row>
    <row r="233" spans="4:4" ht="14.4" x14ac:dyDescent="0.3">
      <c r="D233" s="6"/>
    </row>
    <row r="234" spans="4:4" ht="14.4" x14ac:dyDescent="0.3">
      <c r="D234" s="6"/>
    </row>
    <row r="235" spans="4:4" ht="14.4" x14ac:dyDescent="0.3">
      <c r="D235" s="6"/>
    </row>
    <row r="236" spans="4:4" ht="14.4" x14ac:dyDescent="0.3">
      <c r="D236" s="6"/>
    </row>
  </sheetData>
  <mergeCells count="1">
    <mergeCell ref="C5:H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f52f86-2b84-4d87-ae02-c0654c792a0b">
      <Terms xmlns="http://schemas.microsoft.com/office/infopath/2007/PartnerControls"/>
    </lcf76f155ced4ddcb4097134ff3c332f>
    <TaxCatchAll xmlns="a1aa8730-7c4c-42bb-8fdb-c0c80af621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97A0A543F9E47A42D84EF0A399846" ma:contentTypeVersion="13" ma:contentTypeDescription="Een nieuw document maken." ma:contentTypeScope="" ma:versionID="ca9e3805e6e7a0477ee90e5c37489260">
  <xsd:schema xmlns:xsd="http://www.w3.org/2001/XMLSchema" xmlns:xs="http://www.w3.org/2001/XMLSchema" xmlns:p="http://schemas.microsoft.com/office/2006/metadata/properties" xmlns:ns2="a1aa8730-7c4c-42bb-8fdb-c0c80af62159" xmlns:ns3="04f52f86-2b84-4d87-ae02-c0654c792a0b" targetNamespace="http://schemas.microsoft.com/office/2006/metadata/properties" ma:root="true" ma:fieldsID="42579109a254e18b19f8f870086a077b" ns2:_="" ns3:_="">
    <xsd:import namespace="a1aa8730-7c4c-42bb-8fdb-c0c80af62159"/>
    <xsd:import namespace="04f52f86-2b84-4d87-ae02-c0654c792a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a8730-7c4c-42bb-8fdb-c0c80af621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ffd0074-7081-4591-b29d-a92452099e4e}" ma:internalName="TaxCatchAll" ma:showField="CatchAllData" ma:web="a1aa8730-7c4c-42bb-8fdb-c0c80af62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52f86-2b84-4d87-ae02-c0654c792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FFE18D-1473-46B5-9A40-642B5F93C813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04f52f86-2b84-4d87-ae02-c0654c792a0b"/>
  </ds:schemaRefs>
</ds:datastoreItem>
</file>

<file path=customXml/itemProps2.xml><?xml version="1.0" encoding="utf-8"?>
<ds:datastoreItem xmlns:ds="http://schemas.openxmlformats.org/officeDocument/2006/customXml" ds:itemID="{AC384F74-CEAC-4055-895C-C180C862F1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1DAEB2-4DDB-471E-B38F-2D5E970B4C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Dirkze - Verkleij</dc:creator>
  <cp:keywords/>
  <dc:description/>
  <cp:lastModifiedBy>Janneke Dirkze - Verkleij</cp:lastModifiedBy>
  <cp:revision/>
  <dcterms:created xsi:type="dcterms:W3CDTF">2022-12-06T15:06:14Z</dcterms:created>
  <dcterms:modified xsi:type="dcterms:W3CDTF">2023-02-13T11:10:01Z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0x0101009E397A0A543F9E47A42D84EF0A399846</vt:lpwstr>
  </property>
</Properties>
</file>