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Desktop\"/>
    </mc:Choice>
  </mc:AlternateContent>
  <xr:revisionPtr revIDLastSave="0" documentId="13_ncr:1_{8F75FA6D-E68A-4F46-B6E9-63571F7A445D}" xr6:coauthVersionLast="47" xr6:coauthVersionMax="47" xr10:uidLastSave="{00000000-0000-0000-0000-000000000000}"/>
  <bookViews>
    <workbookView xWindow="-165" yWindow="-165" windowWidth="29130" windowHeight="1593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J37" i="1"/>
  <c r="I37" i="1"/>
  <c r="J36" i="1"/>
  <c r="I36" i="1"/>
  <c r="J35" i="1"/>
  <c r="I35" i="1"/>
  <c r="J34" i="1"/>
  <c r="I34" i="1"/>
  <c r="J33" i="1"/>
  <c r="I33" i="1"/>
  <c r="J32" i="1"/>
  <c r="I32" i="1"/>
  <c r="J31" i="1"/>
  <c r="I31" i="1"/>
  <c r="F38" i="1"/>
  <c r="E38" i="1"/>
  <c r="H27" i="1"/>
  <c r="H42" i="1"/>
  <c r="H45" i="1" s="1"/>
  <c r="H59" i="1"/>
  <c r="G59" i="1"/>
  <c r="F59" i="1"/>
  <c r="I38" i="1" l="1"/>
  <c r="J38" i="1"/>
  <c r="A47" i="1"/>
  <c r="A40" i="1"/>
  <c r="H57" i="1" l="1"/>
  <c r="G57" i="1"/>
  <c r="B40" i="1"/>
  <c r="B47" i="1"/>
  <c r="A29" i="1"/>
  <c r="B29" i="1" s="1"/>
  <c r="A20" i="1"/>
  <c r="B20" i="1" s="1"/>
  <c r="H60" i="1" l="1"/>
  <c r="I63" i="1" l="1"/>
  <c r="J63" i="1"/>
</calcChain>
</file>

<file path=xl/sharedStrings.xml><?xml version="1.0" encoding="utf-8"?>
<sst xmlns="http://schemas.openxmlformats.org/spreadsheetml/2006/main" count="95" uniqueCount="77">
  <si>
    <t>Kenmerk</t>
  </si>
  <si>
    <t>Het prijzenblad is opgebouwd uit een aantal kostencomponenten, te weten:</t>
  </si>
  <si>
    <t>a)</t>
  </si>
  <si>
    <t>b)</t>
  </si>
  <si>
    <t>c)</t>
  </si>
  <si>
    <t>d)</t>
  </si>
  <si>
    <t>e)</t>
  </si>
  <si>
    <t>f)</t>
  </si>
  <si>
    <t>1)</t>
  </si>
  <si>
    <t>2)</t>
  </si>
  <si>
    <t>3)</t>
  </si>
  <si>
    <t>4)</t>
  </si>
  <si>
    <t>Onderwerp</t>
  </si>
  <si>
    <t>Functionaliteit</t>
  </si>
  <si>
    <t>Totale eenmalige kosten excl. BTW</t>
  </si>
  <si>
    <t>Implementatie oplossing</t>
  </si>
  <si>
    <t>Waarvan trainingen</t>
  </si>
  <si>
    <t>Waarvan functionele inrichting</t>
  </si>
  <si>
    <t>Service Level Agreement</t>
  </si>
  <si>
    <t>Overig</t>
  </si>
  <si>
    <t>Jaarlijkse kosten excl. BTW</t>
  </si>
  <si>
    <t>Rol</t>
  </si>
  <si>
    <t>Opslag werkdagen van 18:00 tot 20:00</t>
  </si>
  <si>
    <t>Opslag werkdagen van 20:00 tot 07:00</t>
  </si>
  <si>
    <t>Opslag zaterdag, zondag, erkende feestdagen</t>
  </si>
  <si>
    <t>Uurtarief senior excl. BTW</t>
  </si>
  <si>
    <t>Uurtarief medior excl. BTW</t>
  </si>
  <si>
    <t>Uurtarief junior excl. BTW</t>
  </si>
  <si>
    <t>Gebruikerstype</t>
  </si>
  <si>
    <t>Onbeperkt</t>
  </si>
  <si>
    <t>Upgrades/updates gedurende looptijd</t>
  </si>
  <si>
    <t>Beschrijving</t>
  </si>
  <si>
    <t>Gemiddeld uurtarief</t>
  </si>
  <si>
    <t>Inschatting dagen per jaar</t>
  </si>
  <si>
    <t>Kosten uurtarieven</t>
  </si>
  <si>
    <t>Kosten implementatie</t>
  </si>
  <si>
    <t>Kosten software</t>
  </si>
  <si>
    <t>Kosten beheer</t>
  </si>
  <si>
    <t>Tester</t>
  </si>
  <si>
    <t>Architect</t>
  </si>
  <si>
    <t>Consultants/Adviseurs</t>
  </si>
  <si>
    <t>g)</t>
  </si>
  <si>
    <t>Opleider</t>
  </si>
  <si>
    <t>Programmeur</t>
  </si>
  <si>
    <t>Z685313</t>
  </si>
  <si>
    <t>API koppeling met financieel systeem</t>
  </si>
  <si>
    <t>Inschatting uren gedurende maximale contractperiode</t>
  </si>
  <si>
    <t>Implementatiekosten</t>
  </si>
  <si>
    <t>Softwarekosten incl. hosting</t>
  </si>
  <si>
    <t>Beheerskosten</t>
  </si>
  <si>
    <t>Uurtarieven</t>
  </si>
  <si>
    <t xml:space="preserve">API koppeling met Zaaksysteem </t>
  </si>
  <si>
    <t>Dagelijks, intensieve gebruiker (volledig lees en bewerkrecht)</t>
  </si>
  <si>
    <t>Regelmatige gebruikers (lees en goedkeuringsflowrechten)</t>
  </si>
  <si>
    <t>Beperkte gebruikers (uitsluitend leesrechten)</t>
  </si>
  <si>
    <t>SLA o.b.v. Programma van Eisen</t>
  </si>
  <si>
    <t>Maandelijkse kosten</t>
  </si>
  <si>
    <t>Alle kosten die gedurende de looptijd van het contract voor kunnen komen dienen opgenomen te worden in dit prijzenblad. Expliciet wordt vermeld dat kostenposten, kostenveroorzakers, kostenstructuren etc die niet in het definitieve prijzenblad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</si>
  <si>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Oranje gemarkeerde velden zijn door Aanbestende dienst opgegeven hoeveelheden. Dit zijn ingeschatte hoeveelheden. Als gedurende de looptijd van de Overeenkomst hier aanpassingen op zijn, zijn dit verrekenbare kosten.</t>
  </si>
  <si>
    <t>Inschatting min. # gebruikers</t>
  </si>
  <si>
    <t>Inschatting max. # gebruikers</t>
  </si>
  <si>
    <t>Prijzenblad behorende bij de marktconsultatie Contractregistratie en Contractmanagementsysteem</t>
  </si>
  <si>
    <t>TOTALE KOSTEN AANBIEDING OVER DE MAXIMALE CONTRACTPERIODE VAN 10 JAAR, INCLUSIEF IMPLEMENTATIE, CONFORM PvE</t>
  </si>
  <si>
    <r>
      <t xml:space="preserve">De door </t>
    </r>
    <r>
      <rPr>
        <i/>
        <sz val="11"/>
        <rFont val="Calibri"/>
        <family val="2"/>
      </rPr>
      <t>Marktconsultatiepartij</t>
    </r>
    <r>
      <rPr>
        <sz val="11"/>
        <rFont val="Calibri"/>
        <family val="2"/>
      </rPr>
      <t xml:space="preserve"> afgegeven prijzen dienen gebaseerd te zijn op beantwoording van het marktconsultatiedocument.</t>
    </r>
  </si>
  <si>
    <r>
      <rPr>
        <i/>
        <sz val="11"/>
        <rFont val="Calibri"/>
        <family val="2"/>
      </rPr>
      <t>Marktconsultatiepartij</t>
    </r>
    <r>
      <rPr>
        <sz val="11"/>
        <rFont val="Calibri"/>
        <family val="2"/>
      </rPr>
      <t xml:space="preserve"> dient de geel gemarkeerde velden in te vullen.  Graag alle geel gemarkeerde velden in te vullen, tenzij expliciet anders is aangegeven.</t>
    </r>
  </si>
  <si>
    <r>
      <t xml:space="preserve">De groen gemarkeerde velden mogen indien van toepassing door </t>
    </r>
    <r>
      <rPr>
        <i/>
        <sz val="11"/>
        <rFont val="Calibri"/>
        <family val="2"/>
      </rPr>
      <t>Marktconsultatiepartij</t>
    </r>
    <r>
      <rPr>
        <sz val="11"/>
        <rFont val="Calibri"/>
        <family val="2"/>
      </rPr>
      <t xml:space="preserve"> worden ingevuld. Ze mogen leeg gelaten of leeg gemaakt worden indien ze niet van toepassing zijn.</t>
    </r>
  </si>
  <si>
    <r>
      <t xml:space="preserve">Blauw gemarkeerde eenheden is een inschatting van de te verwachte additionele uren gedurende de looptijd van de overeenkomst. </t>
    </r>
    <r>
      <rPr>
        <i/>
        <sz val="11"/>
        <rFont val="Calibri"/>
        <family val="2"/>
      </rPr>
      <t>Marktconsultatiepartij</t>
    </r>
    <r>
      <rPr>
        <sz val="11"/>
        <rFont val="Calibri"/>
        <family val="2"/>
      </rPr>
      <t xml:space="preserve"> kan hier geen rechten aan ontlenen.</t>
    </r>
  </si>
  <si>
    <t>API koppeling met Xential</t>
  </si>
  <si>
    <t>API koppeling met Docusign</t>
  </si>
  <si>
    <r>
      <t xml:space="preserve">De </t>
    </r>
    <r>
      <rPr>
        <i/>
        <sz val="11"/>
        <rFont val="Calibri"/>
        <family val="2"/>
      </rPr>
      <t>Marktconsultatiepartij</t>
    </r>
    <r>
      <rPr>
        <sz val="11"/>
        <rFont val="Calibri"/>
        <family val="2"/>
      </rPr>
      <t xml:space="preserve"> is gerechtigd alleen kosten in rekening te brengen voor het werkelijk gebruik. Dit betekent dat tijdens de implementatie periode alleen betaald wordt voor het werkelijk aantal actieve gebruikers, licenties en actieve koppelingen die benodigd zijn voor de implementatie.</t>
    </r>
  </si>
  <si>
    <t>N.B. We gaan hier uit van een looptijd van 10 jaar. Dit kan bij de definitieve offerte-aanvraag nog minder worden.</t>
  </si>
  <si>
    <t>Minimum gebruikers</t>
  </si>
  <si>
    <t>Maximum gebruikers</t>
  </si>
  <si>
    <t>Jaarlijkse vergoeding excl. BTW (minimum gebruikers)</t>
  </si>
  <si>
    <t>Jaarlijkse vergoeding excl. BTW (maximum gebruikers)</t>
  </si>
  <si>
    <t>Eenmalige kosten excl. BTW minimum gebruikers</t>
  </si>
  <si>
    <t>Eenmalige kosten excl. BTW maximum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</si>
</sst>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_ ;_ &quot;€&quot;\ * \-#,##0.0_ ;_ &quot;€&quot;\ * &quot;-&quot;??_ ;_ @_ "/>
    <numFmt numFmtId="167" formatCode="_ &quot;€&quot;\ * #,##0_ ;_ &quot;€&quot;\ * \-#,##0_ ;_ &quot;€&quot;\ * &quot;-&quot;??_ ;_ @_ "/>
  </numFmts>
  <fonts count="14" x14ac:knownFonts="1">
    <font>
      <sz val="11"/>
      <color theme="1"/>
      <name val="Calibri"/>
      <family val="2"/>
    </font>
    <font>
      <sz val="11"/>
      <color theme="1"/>
      <name val="Calibri"/>
      <family val="2"/>
    </font>
    <font>
      <b/>
      <sz val="11"/>
      <color theme="1"/>
      <name val="Corbel"/>
      <family val="2"/>
    </font>
    <font>
      <sz val="11"/>
      <color theme="1"/>
      <name val="Corbel"/>
      <family val="2"/>
    </font>
    <font>
      <i/>
      <sz val="11"/>
      <color theme="1"/>
      <name val="Corbel"/>
      <family val="2"/>
    </font>
    <font>
      <b/>
      <sz val="11"/>
      <color theme="0"/>
      <name val="Corbel"/>
      <family val="2"/>
    </font>
    <font>
      <sz val="11"/>
      <color rgb="FF9C0006"/>
      <name val="Calibri"/>
      <family val="2"/>
    </font>
    <font>
      <b/>
      <sz val="11"/>
      <color theme="0"/>
      <name val="Calibri"/>
      <family val="2"/>
    </font>
    <font>
      <sz val="11"/>
      <name val="Calibri"/>
      <family val="2"/>
    </font>
    <font>
      <i/>
      <sz val="11"/>
      <name val="Calibri"/>
      <family val="2"/>
    </font>
    <font>
      <b/>
      <sz val="11"/>
      <name val="Calibri"/>
      <family val="2"/>
    </font>
    <font>
      <b/>
      <sz val="11"/>
      <color rgb="FFFF0000"/>
      <name val="Calibri"/>
      <family val="2"/>
    </font>
    <font>
      <b/>
      <sz val="11"/>
      <name val="Corbel"/>
      <family val="2"/>
    </font>
    <font>
      <b/>
      <sz val="14"/>
      <name val="Calibri"/>
      <family val="2"/>
    </font>
  </fonts>
  <fills count="10">
    <fill>
      <patternFill patternType="none"/>
    </fill>
    <fill>
      <patternFill patternType="gray125"/>
    </fill>
    <fill>
      <patternFill patternType="solid">
        <fgColor rgb="FF561642"/>
        <bgColor indexed="64"/>
      </patternFill>
    </fill>
    <fill>
      <patternFill patternType="solid">
        <fgColor rgb="FFFFFF00"/>
        <bgColor indexed="64"/>
      </patternFill>
    </fill>
    <fill>
      <patternFill patternType="solid">
        <fgColor rgb="FF92D050"/>
        <bgColor indexed="64"/>
      </patternFill>
    </fill>
    <fill>
      <patternFill patternType="solid">
        <fgColor rgb="FFFF7C80"/>
        <bgColor indexed="64"/>
      </patternFill>
    </fill>
    <fill>
      <patternFill patternType="solid">
        <fgColor theme="0"/>
        <bgColor indexed="64"/>
      </patternFill>
    </fill>
    <fill>
      <patternFill patternType="solid">
        <fgColor rgb="FF00B0F0"/>
        <bgColor indexed="64"/>
      </patternFill>
    </fill>
    <fill>
      <patternFill patternType="solid">
        <fgColor rgb="FFFFC7CE"/>
      </patternFill>
    </fill>
    <fill>
      <patternFill patternType="solid">
        <fgColor rgb="FFA5A5A5"/>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double">
        <color rgb="FF3F3F3F"/>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double">
        <color rgb="FF3F3F3F"/>
      </left>
      <right style="double">
        <color rgb="FF3F3F3F"/>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8" borderId="0" applyNumberFormat="0" applyBorder="0" applyAlignment="0" applyProtection="0"/>
    <xf numFmtId="0" fontId="7" fillId="9" borderId="5" applyNumberFormat="0" applyAlignment="0" applyProtection="0"/>
  </cellStyleXfs>
  <cellXfs count="102">
    <xf numFmtId="0" fontId="0" fillId="0" borderId="0" xfId="0"/>
    <xf numFmtId="0" fontId="3" fillId="0" borderId="0" xfId="0" applyFont="1"/>
    <xf numFmtId="0" fontId="3" fillId="4" borderId="1" xfId="0" applyFont="1" applyFill="1" applyBorder="1"/>
    <xf numFmtId="0" fontId="3" fillId="3" borderId="1" xfId="0" applyFont="1" applyFill="1" applyBorder="1"/>
    <xf numFmtId="0" fontId="3" fillId="0" borderId="1" xfId="0" applyFont="1" applyBorder="1"/>
    <xf numFmtId="0" fontId="3" fillId="6" borderId="1" xfId="0" applyFont="1" applyFill="1" applyBorder="1"/>
    <xf numFmtId="0" fontId="3" fillId="0" borderId="1" xfId="0" applyFont="1" applyBorder="1" applyAlignment="1">
      <alignment horizontal="right"/>
    </xf>
    <xf numFmtId="0" fontId="2" fillId="0" borderId="2" xfId="0" applyFont="1" applyBorder="1"/>
    <xf numFmtId="164" fontId="3" fillId="0" borderId="1" xfId="0" applyNumberFormat="1" applyFont="1" applyBorder="1"/>
    <xf numFmtId="166" fontId="3" fillId="3" borderId="1" xfId="2" applyNumberFormat="1" applyFont="1" applyFill="1" applyBorder="1" applyAlignment="1">
      <alignment horizontal="right"/>
    </xf>
    <xf numFmtId="167" fontId="3" fillId="3" borderId="1" xfId="2" applyNumberFormat="1" applyFont="1" applyFill="1" applyBorder="1" applyAlignment="1">
      <alignment horizontal="right"/>
    </xf>
    <xf numFmtId="167" fontId="3" fillId="4" borderId="1" xfId="2" applyNumberFormat="1" applyFont="1" applyFill="1" applyBorder="1" applyAlignment="1">
      <alignment horizontal="right"/>
    </xf>
    <xf numFmtId="164" fontId="3" fillId="3" borderId="1" xfId="0" applyNumberFormat="1" applyFont="1" applyFill="1" applyBorder="1"/>
    <xf numFmtId="165" fontId="3" fillId="7" borderId="1" xfId="1" applyNumberFormat="1" applyFont="1" applyFill="1" applyBorder="1" applyAlignment="1">
      <alignment horizontal="center"/>
    </xf>
    <xf numFmtId="165" fontId="3" fillId="7" borderId="1" xfId="1" applyNumberFormat="1" applyFont="1" applyFill="1" applyBorder="1" applyAlignment="1">
      <alignment horizontal="left"/>
    </xf>
    <xf numFmtId="0" fontId="2" fillId="6" borderId="0" xfId="0" applyFont="1" applyFill="1"/>
    <xf numFmtId="0" fontId="3" fillId="6" borderId="0" xfId="0" applyFont="1" applyFill="1"/>
    <xf numFmtId="0" fontId="3" fillId="6" borderId="0" xfId="0" applyFont="1" applyFill="1" applyAlignment="1">
      <alignment horizontal="right"/>
    </xf>
    <xf numFmtId="0" fontId="4" fillId="6" borderId="0" xfId="0" applyFont="1" applyFill="1"/>
    <xf numFmtId="0" fontId="4" fillId="6" borderId="0" xfId="0" applyFont="1" applyFill="1" applyAlignment="1">
      <alignment horizontal="right"/>
    </xf>
    <xf numFmtId="0" fontId="3" fillId="6" borderId="0" xfId="0" applyFont="1" applyFill="1" applyAlignment="1">
      <alignment horizontal="center" vertical="top"/>
    </xf>
    <xf numFmtId="0" fontId="3" fillId="6" borderId="0" xfId="0" applyFont="1" applyFill="1" applyAlignment="1">
      <alignment horizontal="center"/>
    </xf>
    <xf numFmtId="0" fontId="2" fillId="6" borderId="0" xfId="0" applyFont="1" applyFill="1" applyBorder="1"/>
    <xf numFmtId="0" fontId="2" fillId="6" borderId="0" xfId="0" applyFont="1" applyFill="1" applyBorder="1" applyAlignment="1">
      <alignment horizontal="right"/>
    </xf>
    <xf numFmtId="167" fontId="2" fillId="6" borderId="0" xfId="2" applyNumberFormat="1" applyFont="1" applyFill="1" applyBorder="1" applyAlignment="1">
      <alignment horizontal="right"/>
    </xf>
    <xf numFmtId="0" fontId="2" fillId="6" borderId="3" xfId="0" applyFont="1" applyFill="1" applyBorder="1"/>
    <xf numFmtId="167" fontId="3" fillId="3" borderId="6" xfId="2" applyNumberFormat="1" applyFont="1" applyFill="1" applyBorder="1" applyAlignment="1">
      <alignment horizontal="right"/>
    </xf>
    <xf numFmtId="167" fontId="2" fillId="0" borderId="3" xfId="2" applyNumberFormat="1" applyFont="1" applyBorder="1" applyAlignment="1">
      <alignment horizontal="right"/>
    </xf>
    <xf numFmtId="0" fontId="8" fillId="6" borderId="0" xfId="3" applyFont="1" applyFill="1" applyBorder="1" applyAlignment="1">
      <alignment vertical="top" wrapText="1"/>
    </xf>
    <xf numFmtId="0" fontId="8" fillId="6" borderId="0" xfId="4" applyFont="1" applyFill="1" applyBorder="1" applyAlignment="1">
      <alignment vertical="top" wrapText="1"/>
    </xf>
    <xf numFmtId="0" fontId="7" fillId="6" borderId="0" xfId="4" applyFill="1" applyBorder="1"/>
    <xf numFmtId="0" fontId="0" fillId="6" borderId="0" xfId="0" applyFill="1" applyBorder="1"/>
    <xf numFmtId="9" fontId="8" fillId="3" borderId="1" xfId="3" applyNumberFormat="1" applyFont="1" applyFill="1" applyBorder="1"/>
    <xf numFmtId="0" fontId="3" fillId="7" borderId="1" xfId="0" applyFont="1" applyFill="1" applyBorder="1" applyAlignment="1">
      <alignment horizontal="center"/>
    </xf>
    <xf numFmtId="167" fontId="3" fillId="6" borderId="1" xfId="0" applyNumberFormat="1" applyFont="1" applyFill="1" applyBorder="1" applyAlignment="1">
      <alignment horizontal="center"/>
    </xf>
    <xf numFmtId="0" fontId="3" fillId="0" borderId="8" xfId="0" applyFont="1" applyBorder="1"/>
    <xf numFmtId="167" fontId="3" fillId="6" borderId="9" xfId="2" applyNumberFormat="1" applyFont="1" applyFill="1" applyBorder="1" applyAlignment="1">
      <alignment horizontal="right"/>
    </xf>
    <xf numFmtId="167" fontId="3" fillId="6" borderId="6" xfId="0" applyNumberFormat="1" applyFont="1" applyFill="1" applyBorder="1" applyAlignment="1">
      <alignment horizontal="center"/>
    </xf>
    <xf numFmtId="167" fontId="3" fillId="6" borderId="10" xfId="2" applyNumberFormat="1" applyFont="1" applyFill="1" applyBorder="1" applyAlignment="1">
      <alignment horizontal="right"/>
    </xf>
    <xf numFmtId="0" fontId="3" fillId="0" borderId="11" xfId="0" applyFont="1" applyBorder="1"/>
    <xf numFmtId="0" fontId="3" fillId="0" borderId="6" xfId="0" applyFont="1" applyBorder="1"/>
    <xf numFmtId="0" fontId="3" fillId="7" borderId="6" xfId="0" applyFont="1" applyFill="1" applyBorder="1" applyAlignment="1">
      <alignment horizontal="center"/>
    </xf>
    <xf numFmtId="0" fontId="3" fillId="7" borderId="12" xfId="0" applyFont="1" applyFill="1" applyBorder="1" applyAlignment="1">
      <alignment horizontal="center"/>
    </xf>
    <xf numFmtId="167" fontId="10" fillId="6" borderId="13" xfId="4" applyNumberFormat="1" applyFont="1" applyFill="1" applyBorder="1" applyAlignment="1">
      <alignment horizontal="right"/>
    </xf>
    <xf numFmtId="167" fontId="10" fillId="6" borderId="14" xfId="4" applyNumberFormat="1" applyFont="1" applyFill="1" applyBorder="1"/>
    <xf numFmtId="167" fontId="10" fillId="6" borderId="15" xfId="4" applyNumberFormat="1" applyFont="1" applyFill="1" applyBorder="1"/>
    <xf numFmtId="0" fontId="3" fillId="0" borderId="8" xfId="0" applyFont="1" applyBorder="1" applyAlignment="1">
      <alignment horizontal="right"/>
    </xf>
    <xf numFmtId="0" fontId="3" fillId="0" borderId="9" xfId="0" applyFont="1" applyBorder="1"/>
    <xf numFmtId="0" fontId="3" fillId="4" borderId="8" xfId="0" applyFont="1" applyFill="1" applyBorder="1"/>
    <xf numFmtId="166" fontId="3" fillId="4" borderId="9" xfId="2" applyNumberFormat="1" applyFont="1" applyFill="1" applyBorder="1" applyAlignment="1">
      <alignment horizontal="right"/>
    </xf>
    <xf numFmtId="0" fontId="3" fillId="4" borderId="11" xfId="0" applyFont="1" applyFill="1" applyBorder="1"/>
    <xf numFmtId="0" fontId="3" fillId="4" borderId="6" xfId="0" applyFont="1" applyFill="1" applyBorder="1"/>
    <xf numFmtId="0" fontId="3" fillId="0" borderId="6" xfId="0" applyFont="1" applyBorder="1" applyAlignment="1">
      <alignment horizontal="right"/>
    </xf>
    <xf numFmtId="166" fontId="3" fillId="4" borderId="10" xfId="2" applyNumberFormat="1" applyFont="1" applyFill="1" applyBorder="1" applyAlignment="1">
      <alignment horizontal="right"/>
    </xf>
    <xf numFmtId="0" fontId="2" fillId="0" borderId="16" xfId="0" applyFont="1" applyBorder="1"/>
    <xf numFmtId="0" fontId="2" fillId="0" borderId="14" xfId="0" applyFont="1" applyBorder="1"/>
    <xf numFmtId="0" fontId="2" fillId="0" borderId="14" xfId="0" applyFont="1" applyBorder="1" applyAlignment="1">
      <alignment horizontal="right"/>
    </xf>
    <xf numFmtId="167" fontId="2" fillId="0" borderId="15" xfId="2" applyNumberFormat="1" applyFont="1" applyBorder="1" applyAlignment="1">
      <alignment horizontal="right"/>
    </xf>
    <xf numFmtId="0" fontId="3" fillId="0" borderId="17" xfId="0" applyFont="1" applyBorder="1"/>
    <xf numFmtId="0" fontId="3" fillId="0" borderId="4" xfId="0" applyFont="1" applyBorder="1"/>
    <xf numFmtId="0" fontId="3" fillId="0" borderId="4" xfId="0" applyFont="1" applyBorder="1" applyAlignment="1">
      <alignment horizontal="right"/>
    </xf>
    <xf numFmtId="166" fontId="3" fillId="3" borderId="18" xfId="2" applyNumberFormat="1" applyFont="1" applyFill="1" applyBorder="1" applyAlignment="1">
      <alignment horizontal="right"/>
    </xf>
    <xf numFmtId="0" fontId="3" fillId="6" borderId="4" xfId="0" applyFont="1" applyFill="1" applyBorder="1"/>
    <xf numFmtId="167" fontId="3" fillId="3" borderId="4" xfId="2" applyNumberFormat="1" applyFont="1" applyFill="1" applyBorder="1" applyAlignment="1">
      <alignment horizontal="right"/>
    </xf>
    <xf numFmtId="167" fontId="3" fillId="0" borderId="4" xfId="2" applyNumberFormat="1" applyFont="1" applyFill="1" applyBorder="1" applyAlignment="1">
      <alignment horizontal="right"/>
    </xf>
    <xf numFmtId="0" fontId="3" fillId="6" borderId="6" xfId="0" applyFont="1" applyFill="1" applyBorder="1"/>
    <xf numFmtId="167" fontId="3" fillId="4" borderId="6" xfId="2" applyNumberFormat="1" applyFont="1" applyFill="1" applyBorder="1" applyAlignment="1">
      <alignment horizontal="right"/>
    </xf>
    <xf numFmtId="0" fontId="2" fillId="6" borderId="14" xfId="0" applyFont="1" applyFill="1" applyBorder="1"/>
    <xf numFmtId="0" fontId="2" fillId="6" borderId="14" xfId="0" applyFont="1" applyFill="1" applyBorder="1" applyAlignment="1">
      <alignment horizontal="right"/>
    </xf>
    <xf numFmtId="0" fontId="12" fillId="6" borderId="16" xfId="0" applyFont="1" applyFill="1" applyBorder="1"/>
    <xf numFmtId="0" fontId="12" fillId="6" borderId="14" xfId="0" applyFont="1" applyFill="1" applyBorder="1"/>
    <xf numFmtId="0" fontId="12" fillId="6" borderId="14" xfId="0" applyFont="1" applyFill="1" applyBorder="1" applyAlignment="1">
      <alignment horizontal="right"/>
    </xf>
    <xf numFmtId="167" fontId="10" fillId="6" borderId="15" xfId="4" applyNumberFormat="1" applyFont="1" applyFill="1" applyBorder="1" applyAlignment="1">
      <alignment horizontal="right"/>
    </xf>
    <xf numFmtId="0" fontId="3" fillId="3" borderId="4" xfId="0" applyFont="1" applyFill="1" applyBorder="1"/>
    <xf numFmtId="164" fontId="3" fillId="3" borderId="4" xfId="0" applyNumberFormat="1" applyFont="1" applyFill="1" applyBorder="1"/>
    <xf numFmtId="165" fontId="3" fillId="7" borderId="6" xfId="1" applyNumberFormat="1" applyFont="1" applyFill="1" applyBorder="1" applyAlignment="1">
      <alignment horizontal="left"/>
    </xf>
    <xf numFmtId="0" fontId="13" fillId="6" borderId="0" xfId="4" applyFont="1" applyFill="1" applyBorder="1"/>
    <xf numFmtId="0" fontId="11" fillId="9" borderId="7" xfId="4" applyFont="1" applyBorder="1" applyAlignment="1">
      <alignment horizontal="center"/>
    </xf>
    <xf numFmtId="0" fontId="11" fillId="9" borderId="0" xfId="4" applyFont="1" applyBorder="1" applyAlignment="1">
      <alignment horizontal="center"/>
    </xf>
    <xf numFmtId="0" fontId="8" fillId="6" borderId="0" xfId="4" applyFont="1" applyFill="1" applyBorder="1" applyAlignment="1">
      <alignment vertical="top" wrapText="1"/>
    </xf>
    <xf numFmtId="0" fontId="8" fillId="6" borderId="0" xfId="3" applyFont="1" applyFill="1" applyBorder="1" applyAlignment="1">
      <alignment vertical="top" wrapText="1"/>
    </xf>
    <xf numFmtId="0" fontId="3" fillId="5" borderId="17" xfId="0" applyFont="1" applyFill="1" applyBorder="1" applyAlignment="1">
      <alignment vertical="top" wrapText="1"/>
    </xf>
    <xf numFmtId="0" fontId="3" fillId="5" borderId="4" xfId="0" applyFont="1" applyFill="1" applyBorder="1" applyAlignment="1">
      <alignment vertical="top" wrapText="1"/>
    </xf>
    <xf numFmtId="0" fontId="3" fillId="5" borderId="4" xfId="0" applyFont="1" applyFill="1" applyBorder="1" applyAlignment="1">
      <alignment horizontal="right" vertical="top" wrapText="1"/>
    </xf>
    <xf numFmtId="0" fontId="3" fillId="5" borderId="4" xfId="0" applyFont="1" applyFill="1" applyBorder="1" applyAlignment="1">
      <alignment horizontal="center" vertical="top" wrapText="1"/>
    </xf>
    <xf numFmtId="0" fontId="3" fillId="5" borderId="18" xfId="0" applyFont="1" applyFill="1" applyBorder="1" applyAlignment="1">
      <alignment horizontal="right" vertical="top" wrapText="1"/>
    </xf>
    <xf numFmtId="0" fontId="5" fillId="2" borderId="2" xfId="0" applyFont="1" applyFill="1" applyBorder="1" applyAlignment="1">
      <alignment horizontal="center"/>
    </xf>
    <xf numFmtId="0" fontId="5" fillId="2" borderId="3" xfId="0" applyFont="1" applyFill="1" applyBorder="1"/>
    <xf numFmtId="0" fontId="5" fillId="2" borderId="3" xfId="0" applyFont="1" applyFill="1" applyBorder="1" applyAlignment="1">
      <alignment horizontal="right"/>
    </xf>
    <xf numFmtId="0" fontId="5" fillId="2" borderId="19" xfId="0" applyFont="1" applyFill="1" applyBorder="1" applyAlignment="1">
      <alignment horizontal="right"/>
    </xf>
    <xf numFmtId="0" fontId="5" fillId="2" borderId="20" xfId="0" applyFont="1" applyFill="1" applyBorder="1" applyAlignment="1">
      <alignment horizontal="right"/>
    </xf>
    <xf numFmtId="0" fontId="3" fillId="5" borderId="21" xfId="0" applyFont="1" applyFill="1" applyBorder="1"/>
    <xf numFmtId="0" fontId="3" fillId="5" borderId="22" xfId="0" applyFont="1" applyFill="1" applyBorder="1"/>
    <xf numFmtId="0" fontId="3" fillId="5" borderId="22" xfId="0" applyFont="1" applyFill="1" applyBorder="1" applyAlignment="1">
      <alignment horizontal="right"/>
    </xf>
    <xf numFmtId="0" fontId="3" fillId="5" borderId="23" xfId="0" applyFont="1" applyFill="1" applyBorder="1" applyAlignment="1">
      <alignment horizontal="right"/>
    </xf>
    <xf numFmtId="0" fontId="3" fillId="5" borderId="23" xfId="0" applyFont="1" applyFill="1" applyBorder="1"/>
    <xf numFmtId="0" fontId="10" fillId="5" borderId="24" xfId="4" applyFont="1" applyFill="1" applyBorder="1"/>
    <xf numFmtId="0" fontId="12" fillId="5" borderId="25" xfId="0" applyFont="1" applyFill="1" applyBorder="1"/>
    <xf numFmtId="0" fontId="12" fillId="5" borderId="25" xfId="0" applyFont="1" applyFill="1" applyBorder="1" applyAlignment="1">
      <alignment horizontal="right"/>
    </xf>
    <xf numFmtId="167" fontId="10" fillId="5" borderId="25" xfId="4" applyNumberFormat="1" applyFont="1" applyFill="1" applyBorder="1" applyAlignment="1">
      <alignment horizontal="right"/>
    </xf>
    <xf numFmtId="167" fontId="10" fillId="5" borderId="26" xfId="4" applyNumberFormat="1" applyFont="1" applyFill="1" applyBorder="1" applyAlignment="1">
      <alignment horizontal="right"/>
    </xf>
    <xf numFmtId="0" fontId="5" fillId="2" borderId="2" xfId="0" applyFont="1" applyFill="1" applyBorder="1"/>
  </cellXfs>
  <cellStyles count="5">
    <cellStyle name="Controlecel" xfId="4" builtinId="23"/>
    <cellStyle name="Komma" xfId="1" builtinId="3"/>
    <cellStyle name="Ongeldig" xfId="3" builtinId="27"/>
    <cellStyle name="Standaard" xfId="0" builtinId="0"/>
    <cellStyle name="Valuta" xfId="2" builtinId="4"/>
  </cellStyles>
  <dxfs count="0"/>
  <tableStyles count="0" defaultTableStyle="TableStyleMedium2" defaultPivotStyle="PivotStyleLight16"/>
  <colors>
    <mruColors>
      <color rgb="FFFF7C80"/>
      <color rgb="FF5616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zoomScale="70" zoomScaleNormal="70" workbookViewId="0"/>
  </sheetViews>
  <sheetFormatPr defaultColWidth="9.1796875" defaultRowHeight="14.5" x14ac:dyDescent="0.35"/>
  <cols>
    <col min="1" max="1" width="9.26953125" style="16" customWidth="1"/>
    <col min="2" max="2" width="50.08984375" style="16" customWidth="1"/>
    <col min="3" max="3" width="28.08984375" style="16" bestFit="1" customWidth="1"/>
    <col min="4" max="4" width="32.81640625" style="16" bestFit="1" customWidth="1"/>
    <col min="5" max="5" width="26.7265625" style="16" customWidth="1"/>
    <col min="6" max="6" width="23.453125" style="16" customWidth="1"/>
    <col min="7" max="7" width="28.7265625" style="17" customWidth="1"/>
    <col min="8" max="8" width="32.81640625" style="17" bestFit="1" customWidth="1"/>
    <col min="9" max="9" width="29.6328125" style="17" customWidth="1"/>
    <col min="10" max="10" width="31.08984375" style="16" customWidth="1"/>
    <col min="11" max="13" width="9.1796875" style="16"/>
    <col min="14" max="14" width="10.453125" style="16" customWidth="1"/>
    <col min="15" max="16384" width="9.1796875" style="16"/>
  </cols>
  <sheetData>
    <row r="1" spans="1:9" ht="18.5" x14ac:dyDescent="0.45">
      <c r="A1" s="76" t="s">
        <v>61</v>
      </c>
      <c r="B1" s="30"/>
      <c r="C1" s="30"/>
      <c r="D1" s="31"/>
    </row>
    <row r="2" spans="1:9" s="18" customFormat="1" x14ac:dyDescent="0.35">
      <c r="A2" s="18" t="s">
        <v>0</v>
      </c>
      <c r="B2" s="18" t="s">
        <v>44</v>
      </c>
      <c r="G2" s="19"/>
      <c r="H2" s="19"/>
      <c r="I2" s="19"/>
    </row>
    <row r="4" spans="1:9" x14ac:dyDescent="0.35">
      <c r="A4" s="20" t="s">
        <v>2</v>
      </c>
      <c r="B4" s="80" t="s">
        <v>63</v>
      </c>
      <c r="C4" s="80"/>
      <c r="D4" s="80"/>
      <c r="E4" s="80"/>
      <c r="F4" s="80"/>
      <c r="G4" s="80"/>
      <c r="H4" s="80"/>
      <c r="I4" s="28"/>
    </row>
    <row r="5" spans="1:9" x14ac:dyDescent="0.35">
      <c r="A5" s="20" t="s">
        <v>3</v>
      </c>
      <c r="B5" s="79" t="s">
        <v>64</v>
      </c>
      <c r="C5" s="79"/>
      <c r="D5" s="79"/>
      <c r="E5" s="79"/>
      <c r="F5" s="79"/>
      <c r="G5" s="79"/>
      <c r="H5" s="79"/>
      <c r="I5" s="29"/>
    </row>
    <row r="6" spans="1:9" x14ac:dyDescent="0.35">
      <c r="A6" s="20" t="s">
        <v>4</v>
      </c>
      <c r="B6" s="79" t="s">
        <v>65</v>
      </c>
      <c r="C6" s="79"/>
      <c r="D6" s="79"/>
      <c r="E6" s="79"/>
      <c r="F6" s="79"/>
      <c r="G6" s="79"/>
      <c r="H6" s="79"/>
      <c r="I6" s="29"/>
    </row>
    <row r="7" spans="1:9" ht="50.25" customHeight="1" x14ac:dyDescent="0.35">
      <c r="A7" s="20" t="s">
        <v>5</v>
      </c>
      <c r="B7" s="79" t="s">
        <v>57</v>
      </c>
      <c r="C7" s="79"/>
      <c r="D7" s="79"/>
      <c r="E7" s="79"/>
      <c r="F7" s="79"/>
      <c r="G7" s="79"/>
      <c r="H7" s="79"/>
      <c r="I7" s="29"/>
    </row>
    <row r="8" spans="1:9" x14ac:dyDescent="0.35">
      <c r="A8" s="20" t="s">
        <v>6</v>
      </c>
      <c r="B8" s="79" t="s">
        <v>66</v>
      </c>
      <c r="C8" s="79"/>
      <c r="D8" s="79"/>
      <c r="E8" s="79"/>
      <c r="F8" s="79"/>
      <c r="G8" s="79"/>
      <c r="H8" s="79"/>
      <c r="I8" s="29"/>
    </row>
    <row r="9" spans="1:9" x14ac:dyDescent="0.35">
      <c r="A9" s="20" t="s">
        <v>7</v>
      </c>
      <c r="B9" s="79" t="s">
        <v>58</v>
      </c>
      <c r="C9" s="79"/>
      <c r="D9" s="79"/>
      <c r="E9" s="79"/>
      <c r="F9" s="79"/>
      <c r="G9" s="79"/>
      <c r="H9" s="79"/>
      <c r="I9" s="29"/>
    </row>
    <row r="10" spans="1:9" ht="31.5" customHeight="1" x14ac:dyDescent="0.35">
      <c r="A10" s="20" t="s">
        <v>41</v>
      </c>
      <c r="B10" s="79" t="s">
        <v>69</v>
      </c>
      <c r="C10" s="79"/>
      <c r="D10" s="79"/>
      <c r="E10" s="79"/>
      <c r="F10" s="79"/>
      <c r="G10" s="79"/>
      <c r="H10" s="79"/>
      <c r="I10" s="29"/>
    </row>
    <row r="12" spans="1:9" x14ac:dyDescent="0.35">
      <c r="A12" s="16" t="s">
        <v>1</v>
      </c>
    </row>
    <row r="13" spans="1:9" x14ac:dyDescent="0.35">
      <c r="A13" s="21" t="s">
        <v>8</v>
      </c>
      <c r="B13" s="16" t="s">
        <v>47</v>
      </c>
    </row>
    <row r="14" spans="1:9" x14ac:dyDescent="0.35">
      <c r="A14" s="21" t="s">
        <v>9</v>
      </c>
      <c r="B14" s="16" t="s">
        <v>48</v>
      </c>
    </row>
    <row r="15" spans="1:9" x14ac:dyDescent="0.35">
      <c r="A15" s="21" t="s">
        <v>10</v>
      </c>
      <c r="B15" s="16" t="s">
        <v>49</v>
      </c>
    </row>
    <row r="16" spans="1:9" x14ac:dyDescent="0.35">
      <c r="A16" s="21" t="s">
        <v>11</v>
      </c>
      <c r="B16" s="16" t="s">
        <v>50</v>
      </c>
    </row>
    <row r="17" spans="1:14" x14ac:dyDescent="0.35">
      <c r="A17" s="21"/>
    </row>
    <row r="18" spans="1:14" x14ac:dyDescent="0.35">
      <c r="A18" s="77" t="s">
        <v>70</v>
      </c>
      <c r="B18" s="78"/>
      <c r="C18" s="78"/>
      <c r="D18" s="78"/>
      <c r="E18" s="78"/>
      <c r="F18" s="78"/>
      <c r="G18" s="78"/>
      <c r="H18" s="78"/>
      <c r="I18" s="78"/>
      <c r="J18" s="78"/>
    </row>
    <row r="19" spans="1:14" ht="15" thickBot="1" x14ac:dyDescent="0.4">
      <c r="A19" s="21"/>
    </row>
    <row r="20" spans="1:14" ht="15" thickBot="1" x14ac:dyDescent="0.4">
      <c r="A20" s="86" t="str">
        <f>A13</f>
        <v>1)</v>
      </c>
      <c r="B20" s="87" t="str">
        <f>VLOOKUP(A20,$A$13:$B$16,2,FALSE)</f>
        <v>Implementatiekosten</v>
      </c>
      <c r="C20" s="87"/>
      <c r="D20" s="87"/>
      <c r="E20" s="88"/>
      <c r="F20" s="88"/>
      <c r="G20" s="87"/>
      <c r="H20" s="90"/>
      <c r="I20" s="15"/>
      <c r="J20" s="15"/>
      <c r="K20" s="15"/>
      <c r="L20" s="15"/>
      <c r="M20" s="15"/>
      <c r="N20" s="15"/>
    </row>
    <row r="21" spans="1:14" ht="15" thickBot="1" x14ac:dyDescent="0.4">
      <c r="B21" s="91" t="s">
        <v>12</v>
      </c>
      <c r="C21" s="92" t="s">
        <v>31</v>
      </c>
      <c r="D21" s="92"/>
      <c r="E21" s="92"/>
      <c r="F21" s="92"/>
      <c r="G21" s="93"/>
      <c r="H21" s="94" t="s">
        <v>14</v>
      </c>
      <c r="I21" s="16"/>
    </row>
    <row r="22" spans="1:14" x14ac:dyDescent="0.35">
      <c r="B22" s="58" t="s">
        <v>15</v>
      </c>
      <c r="C22" s="59"/>
      <c r="D22" s="59"/>
      <c r="E22" s="59"/>
      <c r="F22" s="59"/>
      <c r="G22" s="60"/>
      <c r="H22" s="61">
        <v>0</v>
      </c>
      <c r="I22" s="16"/>
    </row>
    <row r="23" spans="1:14" x14ac:dyDescent="0.35">
      <c r="B23" s="46" t="s">
        <v>16</v>
      </c>
      <c r="C23" s="4"/>
      <c r="D23" s="4"/>
      <c r="E23" s="4"/>
      <c r="F23" s="4"/>
      <c r="G23" s="9">
        <v>0</v>
      </c>
      <c r="H23" s="47"/>
      <c r="I23" s="16"/>
    </row>
    <row r="24" spans="1:14" x14ac:dyDescent="0.35">
      <c r="B24" s="46" t="s">
        <v>17</v>
      </c>
      <c r="C24" s="4"/>
      <c r="D24" s="4"/>
      <c r="E24" s="4"/>
      <c r="F24" s="4"/>
      <c r="G24" s="9">
        <v>0</v>
      </c>
      <c r="H24" s="47"/>
      <c r="I24" s="16"/>
    </row>
    <row r="25" spans="1:14" x14ac:dyDescent="0.35">
      <c r="B25" s="48" t="s">
        <v>19</v>
      </c>
      <c r="C25" s="2"/>
      <c r="D25" s="4"/>
      <c r="E25" s="4"/>
      <c r="F25" s="4"/>
      <c r="G25" s="6"/>
      <c r="H25" s="49">
        <v>0</v>
      </c>
      <c r="I25" s="16"/>
    </row>
    <row r="26" spans="1:14" ht="15" thickBot="1" x14ac:dyDescent="0.4">
      <c r="B26" s="50" t="s">
        <v>19</v>
      </c>
      <c r="C26" s="51"/>
      <c r="D26" s="40"/>
      <c r="E26" s="40"/>
      <c r="F26" s="40"/>
      <c r="G26" s="52"/>
      <c r="H26" s="53"/>
      <c r="I26" s="16"/>
    </row>
    <row r="27" spans="1:14" ht="15" thickBot="1" x14ac:dyDescent="0.4">
      <c r="B27" s="54" t="s">
        <v>35</v>
      </c>
      <c r="C27" s="55"/>
      <c r="D27" s="55"/>
      <c r="E27" s="55"/>
      <c r="F27" s="55"/>
      <c r="G27" s="56"/>
      <c r="H27" s="57">
        <f>SUM(H25:H26)+H22</f>
        <v>0</v>
      </c>
      <c r="I27" s="16"/>
    </row>
    <row r="28" spans="1:14" ht="15" thickBot="1" x14ac:dyDescent="0.4"/>
    <row r="29" spans="1:14" ht="15" thickBot="1" x14ac:dyDescent="0.4">
      <c r="A29" s="86" t="str">
        <f>A14</f>
        <v>2)</v>
      </c>
      <c r="B29" s="87" t="str">
        <f>"Jaarlijkse "&amp;VLOOKUP(A29,$A$13:$B$16,2,FALSE)</f>
        <v>Jaarlijkse Softwarekosten incl. hosting</v>
      </c>
      <c r="C29" s="87"/>
      <c r="D29" s="87"/>
      <c r="E29" s="88"/>
      <c r="F29" s="88"/>
      <c r="G29" s="87"/>
      <c r="H29" s="89"/>
      <c r="I29" s="88"/>
      <c r="J29" s="90"/>
      <c r="L29" s="15"/>
      <c r="M29" s="15"/>
      <c r="N29" s="15"/>
    </row>
    <row r="30" spans="1:14" ht="29" x14ac:dyDescent="0.35">
      <c r="B30" s="81" t="s">
        <v>28</v>
      </c>
      <c r="C30" s="82" t="s">
        <v>13</v>
      </c>
      <c r="D30" s="82" t="s">
        <v>30</v>
      </c>
      <c r="E30" s="83" t="s">
        <v>75</v>
      </c>
      <c r="F30" s="83" t="s">
        <v>76</v>
      </c>
      <c r="G30" s="84" t="s">
        <v>59</v>
      </c>
      <c r="H30" s="84" t="s">
        <v>60</v>
      </c>
      <c r="I30" s="84" t="s">
        <v>73</v>
      </c>
      <c r="J30" s="85" t="s">
        <v>74</v>
      </c>
    </row>
    <row r="31" spans="1:14" x14ac:dyDescent="0.35">
      <c r="B31" s="35" t="s">
        <v>52</v>
      </c>
      <c r="C31" s="4" t="s">
        <v>29</v>
      </c>
      <c r="D31" s="4" t="s">
        <v>29</v>
      </c>
      <c r="E31" s="10">
        <v>0</v>
      </c>
      <c r="F31" s="10">
        <v>0</v>
      </c>
      <c r="G31" s="33">
        <v>50</v>
      </c>
      <c r="H31" s="33">
        <v>200</v>
      </c>
      <c r="I31" s="34">
        <f>E31*G31</f>
        <v>0</v>
      </c>
      <c r="J31" s="36">
        <f>F31*H31</f>
        <v>0</v>
      </c>
    </row>
    <row r="32" spans="1:14" x14ac:dyDescent="0.35">
      <c r="B32" s="35" t="s">
        <v>53</v>
      </c>
      <c r="C32" s="4" t="s">
        <v>29</v>
      </c>
      <c r="D32" s="4" t="s">
        <v>29</v>
      </c>
      <c r="E32" s="10">
        <v>0</v>
      </c>
      <c r="F32" s="10">
        <v>0</v>
      </c>
      <c r="G32" s="33">
        <v>130</v>
      </c>
      <c r="H32" s="33">
        <v>70</v>
      </c>
      <c r="I32" s="34">
        <f t="shared" ref="I32:I37" si="0">E32*G32</f>
        <v>0</v>
      </c>
      <c r="J32" s="36">
        <f t="shared" ref="J32:J37" si="1">F32*H32</f>
        <v>0</v>
      </c>
    </row>
    <row r="33" spans="1:14" x14ac:dyDescent="0.35">
      <c r="B33" s="35" t="s">
        <v>54</v>
      </c>
      <c r="C33" s="4" t="s">
        <v>29</v>
      </c>
      <c r="D33" s="4" t="s">
        <v>29</v>
      </c>
      <c r="E33" s="10">
        <v>0</v>
      </c>
      <c r="F33" s="10">
        <v>0</v>
      </c>
      <c r="G33" s="33">
        <v>200</v>
      </c>
      <c r="H33" s="33">
        <v>130</v>
      </c>
      <c r="I33" s="34">
        <f t="shared" si="0"/>
        <v>0</v>
      </c>
      <c r="J33" s="36">
        <f t="shared" si="1"/>
        <v>0</v>
      </c>
    </row>
    <row r="34" spans="1:14" x14ac:dyDescent="0.35">
      <c r="B34" s="35" t="s">
        <v>45</v>
      </c>
      <c r="C34" s="4" t="s">
        <v>29</v>
      </c>
      <c r="D34" s="4" t="s">
        <v>29</v>
      </c>
      <c r="E34" s="10">
        <v>0</v>
      </c>
      <c r="F34" s="10">
        <v>0</v>
      </c>
      <c r="G34" s="33">
        <v>1</v>
      </c>
      <c r="H34" s="33">
        <v>1</v>
      </c>
      <c r="I34" s="34">
        <f t="shared" si="0"/>
        <v>0</v>
      </c>
      <c r="J34" s="36">
        <f t="shared" si="1"/>
        <v>0</v>
      </c>
    </row>
    <row r="35" spans="1:14" x14ac:dyDescent="0.35">
      <c r="B35" s="35" t="s">
        <v>51</v>
      </c>
      <c r="C35" s="4" t="s">
        <v>29</v>
      </c>
      <c r="D35" s="4" t="s">
        <v>29</v>
      </c>
      <c r="E35" s="10">
        <v>0</v>
      </c>
      <c r="F35" s="10">
        <v>0</v>
      </c>
      <c r="G35" s="33">
        <v>1</v>
      </c>
      <c r="H35" s="33">
        <v>1</v>
      </c>
      <c r="I35" s="34">
        <f t="shared" si="0"/>
        <v>0</v>
      </c>
      <c r="J35" s="36">
        <f t="shared" si="1"/>
        <v>0</v>
      </c>
    </row>
    <row r="36" spans="1:14" x14ac:dyDescent="0.35">
      <c r="B36" s="35" t="s">
        <v>67</v>
      </c>
      <c r="C36" s="4" t="s">
        <v>29</v>
      </c>
      <c r="D36" s="4" t="s">
        <v>29</v>
      </c>
      <c r="E36" s="10">
        <v>0</v>
      </c>
      <c r="F36" s="10">
        <v>0</v>
      </c>
      <c r="G36" s="33">
        <v>1</v>
      </c>
      <c r="H36" s="33">
        <v>1</v>
      </c>
      <c r="I36" s="37">
        <f t="shared" si="0"/>
        <v>0</v>
      </c>
      <c r="J36" s="38">
        <f t="shared" si="1"/>
        <v>0</v>
      </c>
    </row>
    <row r="37" spans="1:14" ht="15" thickBot="1" x14ac:dyDescent="0.4">
      <c r="B37" s="39" t="s">
        <v>68</v>
      </c>
      <c r="C37" s="40" t="s">
        <v>29</v>
      </c>
      <c r="D37" s="40" t="s">
        <v>29</v>
      </c>
      <c r="E37" s="26">
        <v>0</v>
      </c>
      <c r="F37" s="26">
        <v>0</v>
      </c>
      <c r="G37" s="41">
        <v>1</v>
      </c>
      <c r="H37" s="42">
        <v>1</v>
      </c>
      <c r="I37" s="37">
        <f t="shared" si="0"/>
        <v>0</v>
      </c>
      <c r="J37" s="38">
        <f t="shared" si="1"/>
        <v>0</v>
      </c>
    </row>
    <row r="38" spans="1:14" ht="15" thickBot="1" x14ac:dyDescent="0.4">
      <c r="B38" s="7" t="s">
        <v>36</v>
      </c>
      <c r="C38" s="25"/>
      <c r="D38" s="25"/>
      <c r="E38" s="43">
        <f>SUM(E31:E36)</f>
        <v>0</v>
      </c>
      <c r="F38" s="43">
        <f>SUM(F31:F37)</f>
        <v>0</v>
      </c>
      <c r="G38" s="27"/>
      <c r="H38" s="27"/>
      <c r="I38" s="44">
        <f>SUM(I31:I37)</f>
        <v>0</v>
      </c>
      <c r="J38" s="45">
        <f>SUM(J31:J37)</f>
        <v>0</v>
      </c>
    </row>
    <row r="39" spans="1:14" ht="15" thickBot="1" x14ac:dyDescent="0.4">
      <c r="B39" s="22"/>
      <c r="C39" s="22"/>
      <c r="D39" s="22"/>
      <c r="E39" s="22"/>
      <c r="F39" s="22"/>
      <c r="G39" s="23"/>
      <c r="H39" s="24"/>
      <c r="I39" s="24"/>
    </row>
    <row r="40" spans="1:14" ht="15" thickBot="1" x14ac:dyDescent="0.4">
      <c r="A40" s="86" t="str">
        <f>A15</f>
        <v>3)</v>
      </c>
      <c r="B40" s="87" t="str">
        <f>VLOOKUP(A40,$A$13:$B$16,2,FALSE)</f>
        <v>Beheerskosten</v>
      </c>
      <c r="C40" s="87"/>
      <c r="D40" s="87"/>
      <c r="E40" s="88"/>
      <c r="F40" s="88"/>
      <c r="G40" s="87"/>
      <c r="H40" s="90"/>
      <c r="I40" s="15"/>
      <c r="J40" s="15"/>
      <c r="K40" s="15"/>
      <c r="L40" s="15"/>
      <c r="M40" s="15"/>
      <c r="N40" s="15"/>
    </row>
    <row r="41" spans="1:14" ht="15" thickBot="1" x14ac:dyDescent="0.4">
      <c r="B41" s="91" t="s">
        <v>12</v>
      </c>
      <c r="C41" s="92" t="s">
        <v>13</v>
      </c>
      <c r="D41" s="92"/>
      <c r="E41" s="92"/>
      <c r="F41" s="92"/>
      <c r="G41" s="93" t="s">
        <v>56</v>
      </c>
      <c r="H41" s="94" t="s">
        <v>20</v>
      </c>
      <c r="I41" s="16"/>
    </row>
    <row r="42" spans="1:14" x14ac:dyDescent="0.35">
      <c r="B42" s="59" t="s">
        <v>18</v>
      </c>
      <c r="C42" s="59" t="s">
        <v>55</v>
      </c>
      <c r="D42" s="62"/>
      <c r="E42" s="62"/>
      <c r="F42" s="62"/>
      <c r="G42" s="63">
        <v>0</v>
      </c>
      <c r="H42" s="64">
        <f>G42*12</f>
        <v>0</v>
      </c>
      <c r="I42" s="16"/>
    </row>
    <row r="43" spans="1:14" x14ac:dyDescent="0.35">
      <c r="B43" s="2" t="s">
        <v>19</v>
      </c>
      <c r="C43" s="2"/>
      <c r="D43" s="5"/>
      <c r="E43" s="5"/>
      <c r="F43" s="5"/>
      <c r="G43" s="6"/>
      <c r="H43" s="11"/>
      <c r="I43" s="16"/>
    </row>
    <row r="44" spans="1:14" ht="15" thickBot="1" x14ac:dyDescent="0.4">
      <c r="B44" s="51" t="s">
        <v>19</v>
      </c>
      <c r="C44" s="51"/>
      <c r="D44" s="65"/>
      <c r="E44" s="65"/>
      <c r="F44" s="65"/>
      <c r="G44" s="52"/>
      <c r="H44" s="66"/>
      <c r="I44" s="16"/>
    </row>
    <row r="45" spans="1:14" ht="15" thickBot="1" x14ac:dyDescent="0.4">
      <c r="B45" s="69" t="s">
        <v>37</v>
      </c>
      <c r="C45" s="70"/>
      <c r="D45" s="70"/>
      <c r="E45" s="70"/>
      <c r="F45" s="70"/>
      <c r="G45" s="71"/>
      <c r="H45" s="72">
        <f>H42+H43+H44</f>
        <v>0</v>
      </c>
      <c r="I45" s="16"/>
    </row>
    <row r="46" spans="1:14" ht="15" thickBot="1" x14ac:dyDescent="0.4"/>
    <row r="47" spans="1:14" ht="15" thickBot="1" x14ac:dyDescent="0.4">
      <c r="A47" s="86" t="str">
        <f>A16</f>
        <v>4)</v>
      </c>
      <c r="B47" s="87" t="str">
        <f>VLOOKUP(A47,$A$13:$B$16,2,FALSE)</f>
        <v>Uurtarieven</v>
      </c>
      <c r="C47" s="87"/>
      <c r="D47" s="87"/>
      <c r="E47" s="88"/>
      <c r="F47" s="88"/>
      <c r="G47" s="87"/>
      <c r="H47" s="90"/>
      <c r="I47" s="15"/>
      <c r="J47" s="15"/>
      <c r="K47" s="15"/>
      <c r="L47" s="15"/>
      <c r="M47" s="15"/>
      <c r="N47" s="15"/>
    </row>
    <row r="48" spans="1:14" ht="15" thickBot="1" x14ac:dyDescent="0.4">
      <c r="B48" s="91" t="s">
        <v>21</v>
      </c>
      <c r="C48" s="92"/>
      <c r="D48" s="92"/>
      <c r="E48" s="92"/>
      <c r="F48" s="92" t="s">
        <v>25</v>
      </c>
      <c r="G48" s="92" t="s">
        <v>26</v>
      </c>
      <c r="H48" s="95" t="s">
        <v>27</v>
      </c>
      <c r="I48" s="15"/>
      <c r="J48" s="15"/>
    </row>
    <row r="49" spans="1:10" x14ac:dyDescent="0.35">
      <c r="B49" s="73" t="s">
        <v>38</v>
      </c>
      <c r="C49" s="62"/>
      <c r="D49" s="62"/>
      <c r="E49" s="62"/>
      <c r="F49" s="74"/>
      <c r="G49" s="74"/>
      <c r="H49" s="74"/>
      <c r="I49" s="16"/>
    </row>
    <row r="50" spans="1:10" x14ac:dyDescent="0.35">
      <c r="B50" s="3" t="s">
        <v>40</v>
      </c>
      <c r="C50" s="5"/>
      <c r="D50" s="5"/>
      <c r="E50" s="5"/>
      <c r="F50" s="12"/>
      <c r="G50" s="12"/>
      <c r="H50" s="12"/>
      <c r="I50" s="16"/>
    </row>
    <row r="51" spans="1:10" x14ac:dyDescent="0.35">
      <c r="B51" s="3" t="s">
        <v>39</v>
      </c>
      <c r="C51" s="5"/>
      <c r="D51" s="5"/>
      <c r="E51" s="5"/>
      <c r="F51" s="12"/>
      <c r="G51" s="12"/>
      <c r="H51" s="12"/>
      <c r="I51" s="16"/>
    </row>
    <row r="52" spans="1:10" x14ac:dyDescent="0.35">
      <c r="B52" s="3" t="s">
        <v>42</v>
      </c>
      <c r="C52" s="5"/>
      <c r="D52" s="5"/>
      <c r="E52" s="5"/>
      <c r="F52" s="12"/>
      <c r="G52" s="12"/>
      <c r="H52" s="12"/>
      <c r="I52" s="16"/>
    </row>
    <row r="53" spans="1:10" x14ac:dyDescent="0.35">
      <c r="B53" s="3" t="s">
        <v>43</v>
      </c>
      <c r="C53" s="5"/>
      <c r="D53" s="5"/>
      <c r="E53" s="5"/>
      <c r="F53" s="12"/>
      <c r="G53" s="12"/>
      <c r="H53" s="12"/>
      <c r="I53" s="16"/>
    </row>
    <row r="54" spans="1:10" x14ac:dyDescent="0.35">
      <c r="B54" s="4" t="s">
        <v>22</v>
      </c>
      <c r="C54" s="5"/>
      <c r="D54" s="5"/>
      <c r="E54" s="5"/>
      <c r="F54" s="32">
        <v>0</v>
      </c>
      <c r="G54" s="32">
        <v>0</v>
      </c>
      <c r="H54" s="32">
        <v>0</v>
      </c>
      <c r="I54" s="16"/>
    </row>
    <row r="55" spans="1:10" x14ac:dyDescent="0.35">
      <c r="B55" s="4" t="s">
        <v>23</v>
      </c>
      <c r="C55" s="5"/>
      <c r="D55" s="5"/>
      <c r="E55" s="5"/>
      <c r="F55" s="32">
        <v>0</v>
      </c>
      <c r="G55" s="32">
        <v>0</v>
      </c>
      <c r="H55" s="32">
        <v>0.5</v>
      </c>
      <c r="I55" s="16"/>
    </row>
    <row r="56" spans="1:10" x14ac:dyDescent="0.35">
      <c r="B56" s="4" t="s">
        <v>24</v>
      </c>
      <c r="C56" s="5"/>
      <c r="D56" s="5"/>
      <c r="E56" s="5"/>
      <c r="F56" s="32">
        <v>0</v>
      </c>
      <c r="G56" s="32">
        <v>0</v>
      </c>
      <c r="H56" s="32">
        <v>0</v>
      </c>
      <c r="I56" s="16"/>
    </row>
    <row r="57" spans="1:10" x14ac:dyDescent="0.35">
      <c r="B57" s="4" t="s">
        <v>32</v>
      </c>
      <c r="C57" s="4"/>
      <c r="D57" s="4"/>
      <c r="E57" s="4"/>
      <c r="F57" s="8" t="e">
        <f>AVERAGE(F49:F53)</f>
        <v>#DIV/0!</v>
      </c>
      <c r="G57" s="8" t="e">
        <f>AVERAGE(G49:G53)</f>
        <v>#DIV/0!</v>
      </c>
      <c r="H57" s="8" t="e">
        <f>AVERAGE(H49:H53)</f>
        <v>#DIV/0!</v>
      </c>
      <c r="I57" s="16"/>
    </row>
    <row r="58" spans="1:10" x14ac:dyDescent="0.35">
      <c r="B58" s="4" t="s">
        <v>33</v>
      </c>
      <c r="C58" s="4"/>
      <c r="D58" s="4"/>
      <c r="E58" s="4"/>
      <c r="F58" s="13">
        <v>2</v>
      </c>
      <c r="G58" s="14">
        <v>4</v>
      </c>
      <c r="H58" s="14">
        <v>6</v>
      </c>
      <c r="I58" s="16"/>
    </row>
    <row r="59" spans="1:10" ht="15" thickBot="1" x14ac:dyDescent="0.4">
      <c r="B59" s="40" t="s">
        <v>46</v>
      </c>
      <c r="C59" s="40"/>
      <c r="D59" s="40"/>
      <c r="E59" s="40"/>
      <c r="F59" s="75">
        <f>F58*8*10</f>
        <v>160</v>
      </c>
      <c r="G59" s="75">
        <f>G58*8*10</f>
        <v>320</v>
      </c>
      <c r="H59" s="75">
        <f>H58*8*10</f>
        <v>480</v>
      </c>
      <c r="I59" s="16"/>
    </row>
    <row r="60" spans="1:10" ht="15" thickBot="1" x14ac:dyDescent="0.4">
      <c r="B60" s="54" t="s">
        <v>34</v>
      </c>
      <c r="C60" s="67"/>
      <c r="D60" s="67"/>
      <c r="E60" s="67"/>
      <c r="F60" s="67"/>
      <c r="G60" s="68"/>
      <c r="H60" s="57" t="e">
        <f>F59*F57+G59*G57+H59*H57</f>
        <v>#DIV/0!</v>
      </c>
      <c r="I60" s="16"/>
    </row>
    <row r="61" spans="1:10" ht="15" thickBot="1" x14ac:dyDescent="0.4"/>
    <row r="62" spans="1:10" ht="15" thickBot="1" x14ac:dyDescent="0.4">
      <c r="B62" s="101"/>
      <c r="C62" s="87"/>
      <c r="D62" s="87"/>
      <c r="E62" s="87"/>
      <c r="F62" s="87"/>
      <c r="G62" s="88"/>
      <c r="H62" s="88"/>
      <c r="I62" s="88" t="s">
        <v>71</v>
      </c>
      <c r="J62" s="90" t="s">
        <v>72</v>
      </c>
    </row>
    <row r="63" spans="1:10" ht="15" thickBot="1" x14ac:dyDescent="0.4">
      <c r="A63" s="1"/>
      <c r="B63" s="96" t="s">
        <v>62</v>
      </c>
      <c r="C63" s="97"/>
      <c r="D63" s="97"/>
      <c r="E63" s="97"/>
      <c r="F63" s="97"/>
      <c r="G63" s="98"/>
      <c r="H63" s="98"/>
      <c r="I63" s="99" t="e">
        <f>H27+I38*10+H45*10+H60</f>
        <v>#DIV/0!</v>
      </c>
      <c r="J63" s="100" t="e">
        <f>H27+J38*10+H45*10+H60</f>
        <v>#DIV/0!</v>
      </c>
    </row>
  </sheetData>
  <mergeCells count="8">
    <mergeCell ref="A18:J18"/>
    <mergeCell ref="B7:H7"/>
    <mergeCell ref="B9:H9"/>
    <mergeCell ref="B10:H10"/>
    <mergeCell ref="B4:H4"/>
    <mergeCell ref="B5:H5"/>
    <mergeCell ref="B6:H6"/>
    <mergeCell ref="B8:H8"/>
  </mergeCells>
  <pageMargins left="0.70866141732283472" right="0.39370078740157483"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NiWia</dc:creator>
  <cp:lastModifiedBy>Wiarda, Niels</cp:lastModifiedBy>
  <cp:lastPrinted>2022-10-12T09:18:29Z</cp:lastPrinted>
  <dcterms:created xsi:type="dcterms:W3CDTF">2022-09-06T11:21:26Z</dcterms:created>
  <dcterms:modified xsi:type="dcterms:W3CDTF">2023-12-06T09:04:11Z</dcterms:modified>
</cp:coreProperties>
</file>