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dms16.venlo.lan/Zaken/Inkoop/1828896/"/>
    </mc:Choice>
  </mc:AlternateContent>
  <xr:revisionPtr revIDLastSave="0" documentId="13_ncr:1_{64E58C01-D055-42A5-8432-FDB472CFCB55}" xr6:coauthVersionLast="47" xr6:coauthVersionMax="47" xr10:uidLastSave="{00000000-0000-0000-0000-000000000000}"/>
  <bookViews>
    <workbookView xWindow="-120" yWindow="-120" windowWidth="29040" windowHeight="15840" xr2:uid="{00000000-000D-0000-FFFF-FFFF00000000}"/>
  </bookViews>
  <sheets>
    <sheet name="Toelichting prijzenblad" sheetId="5" r:id="rId1"/>
    <sheet name="Perceel 1" sheetId="2" r:id="rId2"/>
    <sheet name="Perceel 2" sheetId="4" r:id="rId3"/>
  </sheets>
  <definedNames>
    <definedName name="_xlnm._FilterDatabase" localSheetId="1" hidden="1">'Perceel 1'!$A$3:$M$95</definedName>
    <definedName name="_xlnm._FilterDatabase" localSheetId="2" hidden="1">'Perceel 2'!$A$3:$M$68</definedName>
    <definedName name="_xlnm.Print_Area" localSheetId="1">'Perceel 1'!$A$1:$N$122</definedName>
    <definedName name="_xlnm.Print_Area" localSheetId="2">'Perceel 2'!$A$1:$N$94</definedName>
    <definedName name="_xlnm.Print_Titles" localSheetId="1">'Perceel 1'!$3:$3</definedName>
    <definedName name="_xlnm.Print_Titles" localSheetId="2">'Perceel 2'!$3:$3</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85" i="4" l="1"/>
  <c r="M88" i="4" s="1"/>
  <c r="M113" i="2" l="1"/>
  <c r="M80" i="4"/>
  <c r="M78" i="4"/>
  <c r="M108" i="2"/>
  <c r="M106" i="2"/>
  <c r="M68" i="4"/>
  <c r="H68" i="4"/>
  <c r="G68" i="4"/>
  <c r="M51" i="4"/>
  <c r="H51" i="4"/>
  <c r="G51" i="4"/>
  <c r="H96" i="2"/>
  <c r="G96" i="2"/>
  <c r="H73" i="2"/>
  <c r="G73" i="2"/>
  <c r="M96" i="2"/>
  <c r="M73" i="2"/>
  <c r="M60" i="2"/>
  <c r="H60" i="2"/>
  <c r="G60" i="2"/>
  <c r="M76" i="4" l="1"/>
  <c r="M116" i="2"/>
  <c r="M82" i="4"/>
  <c r="M104" i="2"/>
  <c r="M110" i="2" s="1"/>
  <c r="M91" i="4" l="1"/>
  <c r="M119" i="2"/>
</calcChain>
</file>

<file path=xl/sharedStrings.xml><?xml version="1.0" encoding="utf-8"?>
<sst xmlns="http://schemas.openxmlformats.org/spreadsheetml/2006/main" count="734" uniqueCount="353">
  <si>
    <t>Arcen</t>
  </si>
  <si>
    <t>Agnes Huijnstraat 3</t>
  </si>
  <si>
    <t>Venlo</t>
  </si>
  <si>
    <t>Gymnastiekzaal</t>
  </si>
  <si>
    <t>Gemeenschapshuis</t>
  </si>
  <si>
    <t>Kleedlokalen Quick Boys (8 st)</t>
  </si>
  <si>
    <t>Blerick</t>
  </si>
  <si>
    <t>Antoniusplein 2</t>
  </si>
  <si>
    <t>'t Roadhoes</t>
  </si>
  <si>
    <t>Kunstencentrum</t>
  </si>
  <si>
    <t xml:space="preserve">Kleedlokalen oud SVB </t>
  </si>
  <si>
    <t>Kleedlokalen nieuw SVB (10 st)</t>
  </si>
  <si>
    <t>Bachstraat 25a</t>
  </si>
  <si>
    <t>Valuascollege</t>
  </si>
  <si>
    <t>Bachstraat 25b</t>
  </si>
  <si>
    <t xml:space="preserve">Bakenbosweg 4 </t>
  </si>
  <si>
    <t>Tegelen</t>
  </si>
  <si>
    <t>Kleedlokalen SC Irene</t>
  </si>
  <si>
    <t>Bakenbosweg 6</t>
  </si>
  <si>
    <t>Kleedlokalen TSC '04</t>
  </si>
  <si>
    <t xml:space="preserve">Boermansstraat gymnastiekzaal </t>
  </si>
  <si>
    <t>Bouteshof 13</t>
  </si>
  <si>
    <t>Peuterspeelzaal De Carrousel</t>
  </si>
  <si>
    <t>Broekhofpad 2</t>
  </si>
  <si>
    <t>Speeltuingebouw Hagerweike</t>
  </si>
  <si>
    <t>Craenakker 17</t>
  </si>
  <si>
    <t>Belfeld</t>
  </si>
  <si>
    <t>Brandweer Belfeld</t>
  </si>
  <si>
    <t>Craneveldstraat 26</t>
  </si>
  <si>
    <t>Craneveld sporthal</t>
  </si>
  <si>
    <t>Daelweg 10</t>
  </si>
  <si>
    <t>Openbare Werken</t>
  </si>
  <si>
    <t>De Drink  60</t>
  </si>
  <si>
    <t>De Drink 7</t>
  </si>
  <si>
    <t>Gulick sporthal</t>
  </si>
  <si>
    <t xml:space="preserve">Dr. Blumenkampstraat 1 </t>
  </si>
  <si>
    <t>Gemeente Archief</t>
  </si>
  <si>
    <t>Drie Decembersingel 34</t>
  </si>
  <si>
    <t>Drie Decembersingel 52</t>
  </si>
  <si>
    <t>Zwembad</t>
  </si>
  <si>
    <t>Emmastraat 126</t>
  </si>
  <si>
    <t>Emmastraat gymnastiekzaal</t>
  </si>
  <si>
    <t>Emmastraat 126a</t>
  </si>
  <si>
    <t>Ganzerikstraat 1</t>
  </si>
  <si>
    <t>Noodlokalen De Harlekijn</t>
  </si>
  <si>
    <t>Kantoor</t>
  </si>
  <si>
    <t>Rijksmonument</t>
  </si>
  <si>
    <t>Wachtpost</t>
  </si>
  <si>
    <t>ICT</t>
  </si>
  <si>
    <t>Goltziusstraat 21</t>
  </si>
  <si>
    <t>Gemeentelijk monument</t>
  </si>
  <si>
    <t>Boekend</t>
  </si>
  <si>
    <t>Dienstgebouw begraafplaats</t>
  </si>
  <si>
    <t>Dienstwoning begraafplaats</t>
  </si>
  <si>
    <t>Grotestraat 142</t>
  </si>
  <si>
    <t>Noodlokalen St. Jozef school</t>
  </si>
  <si>
    <t>Gulikstraat 198</t>
  </si>
  <si>
    <t>Gulikstraat gymnastiekzaal</t>
  </si>
  <si>
    <t>Gulikstraat 200</t>
  </si>
  <si>
    <t>Peuterspeelzaal Wel.kom</t>
  </si>
  <si>
    <t>Gulikstraat 202</t>
  </si>
  <si>
    <t>Sticht. Jeugd en Jongerenwerk</t>
  </si>
  <si>
    <t>Hagerhofweg 21</t>
  </si>
  <si>
    <t>Ruben Kogeldans sporthal</t>
  </si>
  <si>
    <t>Heymansstraat 105</t>
  </si>
  <si>
    <t>Kleedlokalen Wallaby's</t>
  </si>
  <si>
    <t>Heymansstraat 125</t>
  </si>
  <si>
    <t>Gemeenschapshuis Boostenhof</t>
  </si>
  <si>
    <t>Steunpunt BOR</t>
  </si>
  <si>
    <t>Hogeweg 297</t>
  </si>
  <si>
    <t>VluchtelingenWerk Limburg</t>
  </si>
  <si>
    <t>Hulsterweg 19</t>
  </si>
  <si>
    <t>Kantoren BOR</t>
  </si>
  <si>
    <t>Hulsterweg 7</t>
  </si>
  <si>
    <t>Clubhuis De Meulewiekers</t>
  </si>
  <si>
    <t>James Cookweg 8 C</t>
  </si>
  <si>
    <t>Milieustation</t>
  </si>
  <si>
    <t>J.F. Kennedylaan 1</t>
  </si>
  <si>
    <t>Velden</t>
  </si>
  <si>
    <t>De Metten</t>
  </si>
  <si>
    <t>Kampstraat 21</t>
  </si>
  <si>
    <t>Lomm</t>
  </si>
  <si>
    <t>Jeugdclubhuis Sirene99</t>
  </si>
  <si>
    <t>Kapelstraat 19</t>
  </si>
  <si>
    <t>Gemeenschapshuis Pastoorshof</t>
  </si>
  <si>
    <t>Kasteellaan 14-16</t>
  </si>
  <si>
    <t>Kaldenkerkerpoort</t>
  </si>
  <si>
    <t>Kasteellaan 6</t>
  </si>
  <si>
    <t>Venlosche Poort</t>
  </si>
  <si>
    <t>Kasteellaan 8</t>
  </si>
  <si>
    <t>Museum Tiendschuur</t>
  </si>
  <si>
    <t>Garage en Werkplaats</t>
  </si>
  <si>
    <t>Onderhoudswerkplaats</t>
  </si>
  <si>
    <t xml:space="preserve">Kerhoflaan 10c </t>
  </si>
  <si>
    <t>Kerkhofweg</t>
  </si>
  <si>
    <t>Langvenweg 12</t>
  </si>
  <si>
    <t>Kleedlokalen HCB</t>
  </si>
  <si>
    <t>Langvenweg 8</t>
  </si>
  <si>
    <t>Kleedlokalen VCH</t>
  </si>
  <si>
    <t>Leutherweg 193</t>
  </si>
  <si>
    <t xml:space="preserve">Leutherweg gymnastiekzaal </t>
  </si>
  <si>
    <t>Lingsterhofweg 122</t>
  </si>
  <si>
    <t xml:space="preserve">Lingsterhofweg gymnastiekzaal </t>
  </si>
  <si>
    <t>Louisenburgweg 5</t>
  </si>
  <si>
    <t>Kleedlokalen VHC</t>
  </si>
  <si>
    <t>Louisenburgweg 9</t>
  </si>
  <si>
    <t>Kleedlokalen VVV '03 (Oud)</t>
  </si>
  <si>
    <t>Kleedlokalen VVV '03 (Nieuw)</t>
  </si>
  <si>
    <t xml:space="preserve">Opslag steunpunt/loods (4st) </t>
  </si>
  <si>
    <t>Werkplaats</t>
  </si>
  <si>
    <t>Lovendaalseweg 4</t>
  </si>
  <si>
    <t>Kleedlokalen FCV</t>
  </si>
  <si>
    <t>Maashofparklaan 14</t>
  </si>
  <si>
    <t>Kantoor steunpunt BOR</t>
  </si>
  <si>
    <t>Markt 10</t>
  </si>
  <si>
    <t>Kiosk Den Belz</t>
  </si>
  <si>
    <t>Markt 11</t>
  </si>
  <si>
    <t>Kiosk Chiosco</t>
  </si>
  <si>
    <t>Markt 2</t>
  </si>
  <si>
    <t>Stadhuis</t>
  </si>
  <si>
    <t>Merelweg 1</t>
  </si>
  <si>
    <t>Jeugdgebouw Wel.kom</t>
  </si>
  <si>
    <t>Merelweg 5</t>
  </si>
  <si>
    <t>Kleedlokalen Venlose Boys -VOS</t>
  </si>
  <si>
    <t>Molendijk</t>
  </si>
  <si>
    <t>Nachtegaalweg 4</t>
  </si>
  <si>
    <t>Oude kleedlokalen Venlose Boys</t>
  </si>
  <si>
    <t>Oranjestraat 18</t>
  </si>
  <si>
    <t>Na-schoolse opvang</t>
  </si>
  <si>
    <t>Pastoor Kierkelsplein 20</t>
  </si>
  <si>
    <t>Gemeensch. en peuterspeelzaal</t>
  </si>
  <si>
    <t>Pepijnstraat 73</t>
  </si>
  <si>
    <t>Woning</t>
  </si>
  <si>
    <t>Rijnbeekstraat 4</t>
  </si>
  <si>
    <t>Rijnbeekstraat sporthal</t>
  </si>
  <si>
    <t>Roerdompstraat 3</t>
  </si>
  <si>
    <t>Ambulante Dienst</t>
  </si>
  <si>
    <t>Roerdompstraat 5</t>
  </si>
  <si>
    <t>Basisschool 't Wildveld</t>
  </si>
  <si>
    <t>Saxenkampstraat 2</t>
  </si>
  <si>
    <t>Theater De Garage</t>
  </si>
  <si>
    <t>Schansheideweg 9</t>
  </si>
  <si>
    <t>Kleedlokalen HBSV (2 stuks)</t>
  </si>
  <si>
    <t>Schubertstraat 12</t>
  </si>
  <si>
    <t>Stichting Doortocht</t>
  </si>
  <si>
    <t>Steyl</t>
  </si>
  <si>
    <t>Sint Sebastianusstraat 6</t>
  </si>
  <si>
    <t>Sebastianusstraat gymzaal</t>
  </si>
  <si>
    <t>Spechtstraat gymnastiekzaal</t>
  </si>
  <si>
    <t xml:space="preserve">Spechtstraat 56 </t>
  </si>
  <si>
    <t>Sociaal Cultureel werk (Picus)</t>
  </si>
  <si>
    <t>Spikweien 68a</t>
  </si>
  <si>
    <t>BOR en Brandweer</t>
  </si>
  <si>
    <t>Sportlaan 9</t>
  </si>
  <si>
    <t>Kleedgebouw Belfeldia</t>
  </si>
  <si>
    <t>Toeperweg 31</t>
  </si>
  <si>
    <t>Kleedlokalen Mustangs</t>
  </si>
  <si>
    <t>Tollenstraat  1b</t>
  </si>
  <si>
    <t>Speeltuin gebouw</t>
  </si>
  <si>
    <t>Rijwielstalling</t>
  </si>
  <si>
    <t>Wethouder Receveurlaan 3</t>
  </si>
  <si>
    <t>Noodlokalen Groeneveld</t>
  </si>
  <si>
    <t>Wittendijkweg 59</t>
  </si>
  <si>
    <t>Kleedlokalen THC</t>
  </si>
  <si>
    <t>Wittendijkweg 61</t>
  </si>
  <si>
    <t>Kleedlokalen Scopias</t>
  </si>
  <si>
    <t>Wylrehofweg  15</t>
  </si>
  <si>
    <t>Wylrehofweg  17</t>
  </si>
  <si>
    <t>Wylrehofweg 17a</t>
  </si>
  <si>
    <t>Zaarderweg Ong.</t>
  </si>
  <si>
    <t>Zwarteweg 2</t>
  </si>
  <si>
    <t>Scouting gebouw</t>
  </si>
  <si>
    <t>Nr.</t>
  </si>
  <si>
    <t>Adres</t>
  </si>
  <si>
    <t>Plaats</t>
  </si>
  <si>
    <t>Bouwjaar</t>
  </si>
  <si>
    <t>Monumentale status</t>
  </si>
  <si>
    <t>kleedlokalen</t>
  </si>
  <si>
    <t>overkapping</t>
  </si>
  <si>
    <t>tempel</t>
  </si>
  <si>
    <t>Haandertstraat 6 - 8</t>
  </si>
  <si>
    <t>Mgr. Nolensplein 95 - 99</t>
  </si>
  <si>
    <t>Kiosken</t>
  </si>
  <si>
    <t>Garnizoenweg 3 - geb. X</t>
  </si>
  <si>
    <t>Garnizoenweg 3 - geb. Y</t>
  </si>
  <si>
    <t>Garnizoenweg 3 - geb. A</t>
  </si>
  <si>
    <t>Garnizoenweg 3 - geb. B</t>
  </si>
  <si>
    <t>Garnizoenweg 3 - geb. C</t>
  </si>
  <si>
    <t>Garnizoenweg 3 - geb. E</t>
  </si>
  <si>
    <t>Garnizoenweg 3 - geb. F</t>
  </si>
  <si>
    <t>Garnizoenweg 3 - geb. I</t>
  </si>
  <si>
    <t>Garnizoenweg 3 - geb. AE</t>
  </si>
  <si>
    <t>Garnizoenweg 3 - geb. ASC</t>
  </si>
  <si>
    <t>Garnizoenweg 3 - geb. AH</t>
  </si>
  <si>
    <t>Garnizoenweg 3 - geb. AN</t>
  </si>
  <si>
    <t>Garnizoenweg 3 - geb. AP</t>
  </si>
  <si>
    <t>Garnizoenweg 3 - geb. S</t>
  </si>
  <si>
    <t>Garnizoenweg 3 - geb. V</t>
  </si>
  <si>
    <t xml:space="preserve">Spechtstraat 54 </t>
  </si>
  <si>
    <t>v.m. opslagloods</t>
  </si>
  <si>
    <t>Magazijn</t>
  </si>
  <si>
    <t>v.m. loods</t>
  </si>
  <si>
    <t>v.m. (voertuigen) loods</t>
  </si>
  <si>
    <t>Opmerkingen</t>
  </si>
  <si>
    <t>gedeeltelijk getoogde dak</t>
  </si>
  <si>
    <t>Sportgebouwen</t>
  </si>
  <si>
    <t>De Haandert</t>
  </si>
  <si>
    <t>Kleedlokalen IVO</t>
  </si>
  <si>
    <t>Kleedlokalen DEV</t>
  </si>
  <si>
    <t>Aantal onderhouds-beurten per jaar</t>
  </si>
  <si>
    <t>Aantal m2 hellend dak</t>
  </si>
  <si>
    <t>Aantal m2 plat dak</t>
  </si>
  <si>
    <t>1976/2000</t>
  </si>
  <si>
    <t>Prijs in € excl. btw</t>
  </si>
  <si>
    <t>Omschrijving</t>
  </si>
  <si>
    <t>Totaalprijs A:</t>
  </si>
  <si>
    <t>Totaalprijs B:</t>
  </si>
  <si>
    <t>-</t>
  </si>
  <si>
    <t>(dit bedrag overnemen op het inschrijfformulier)</t>
  </si>
  <si>
    <t>Kleedlokalen HBSV en KCHB (10st)</t>
  </si>
  <si>
    <t>licht hellend</t>
  </si>
  <si>
    <t>gedeeltelijk getoogd dak</t>
  </si>
  <si>
    <t>stalen profielplaat</t>
  </si>
  <si>
    <t>grotendeels getoogd dak</t>
  </si>
  <si>
    <t>golfplaten dak</t>
  </si>
  <si>
    <t>gedeeltelijk licht hellend</t>
  </si>
  <si>
    <t>hellend dak ook bitumen</t>
  </si>
  <si>
    <t>deels licht hellend dak</t>
  </si>
  <si>
    <t>grotendeels golfplaat</t>
  </si>
  <si>
    <t>hellend dak is zink</t>
  </si>
  <si>
    <t>diverse dak-afwerkingen</t>
  </si>
  <si>
    <t>Stevensplein 2  (v.m. Hamarplein)</t>
  </si>
  <si>
    <t xml:space="preserve">Stevensplein 4  (v.m. Hamarplein) </t>
  </si>
  <si>
    <t>Sporthal De Hamar</t>
  </si>
  <si>
    <t>Gemeenschapshuis De Hamar</t>
  </si>
  <si>
    <t>Zaarderheiken blokhut visvijver</t>
  </si>
  <si>
    <t>Bosbergstraat 55</t>
  </si>
  <si>
    <t>Kleedlokalen DSO Nieuw</t>
  </si>
  <si>
    <t>Kleedlokalen DSO Oud</t>
  </si>
  <si>
    <t>Alberickstraat 51</t>
  </si>
  <si>
    <t>Gymzaal Muspelheim</t>
  </si>
  <si>
    <t>Albert Cuypstraat 1</t>
  </si>
  <si>
    <t>Gymzaal De Meule</t>
  </si>
  <si>
    <t>Goudenregenstraat 45</t>
  </si>
  <si>
    <t>Gymzaal Klingerberg</t>
  </si>
  <si>
    <t>Dickenslaan 50a</t>
  </si>
  <si>
    <t>Voormalig schoolgebouw</t>
  </si>
  <si>
    <t>Peperstraat 10</t>
  </si>
  <si>
    <t>Poppodium Grenswerk</t>
  </si>
  <si>
    <t>Egelantierstraat 105a/107</t>
  </si>
  <si>
    <t>Gemeenschapshuis De Egelantier</t>
  </si>
  <si>
    <t>Reigerstraat 2</t>
  </si>
  <si>
    <t>Gemeenschapshuis De Zuidpilaar</t>
  </si>
  <si>
    <t>1988/1995</t>
  </si>
  <si>
    <t>Zinken dak</t>
  </si>
  <si>
    <t>gedeeltelijk Rijksmonument</t>
  </si>
  <si>
    <t>Leegstaand pand</t>
  </si>
  <si>
    <t>Drie Decembersingel 44</t>
  </si>
  <si>
    <t>Voormalig jeugdgebouw</t>
  </si>
  <si>
    <t xml:space="preserve">Galgenvenstraat 250 </t>
  </si>
  <si>
    <t>Wijkgebouw</t>
  </si>
  <si>
    <t xml:space="preserve">Leutherweg 8 </t>
  </si>
  <si>
    <t>Volksuniversiteit Venlo</t>
  </si>
  <si>
    <t>Hanzeplaats 1</t>
  </si>
  <si>
    <t>Het stadskantoor</t>
  </si>
  <si>
    <t>Prinses Beatrixstraat 2a</t>
  </si>
  <si>
    <t>Flujasplein</t>
  </si>
  <si>
    <t>Bergstraat 58</t>
  </si>
  <si>
    <t>Kerkhoflaan 10B</t>
  </si>
  <si>
    <t>Tijdelijke school De Velddijk</t>
  </si>
  <si>
    <t>Opslagloods</t>
  </si>
  <si>
    <t>Ja</t>
  </si>
  <si>
    <t>Gedeeltelijk</t>
  </si>
  <si>
    <t>Louisenburgweg 4</t>
  </si>
  <si>
    <t>Louisenburgweg 25</t>
  </si>
  <si>
    <t>Commercieel, Cultureel en Maatschappelijk Vastgoed</t>
  </si>
  <si>
    <t>Valbeveiliging aanwezig</t>
  </si>
  <si>
    <t>Zonnepanelen aanwezig</t>
  </si>
  <si>
    <t>Reparatie- en herstelwerk</t>
  </si>
  <si>
    <t>ALLEEN DE GRIJZE CELLEN INVULLEN!</t>
  </si>
  <si>
    <t>Beekpunge 57</t>
  </si>
  <si>
    <t>Noodlokalen Maasveld</t>
  </si>
  <si>
    <t xml:space="preserve"> excl. btw</t>
  </si>
  <si>
    <t>Grondexploitatie / overtollig</t>
  </si>
  <si>
    <t>Ambtelijk</t>
  </si>
  <si>
    <t>Project Kazernekwartier</t>
  </si>
  <si>
    <t>Bachstraat 25</t>
  </si>
  <si>
    <t>Egerbos sporthal</t>
  </si>
  <si>
    <t>Alexander van Parmastraat 22</t>
  </si>
  <si>
    <t>Wissellocatie schoolgebouw</t>
  </si>
  <si>
    <t>Heymanstraat 111</t>
  </si>
  <si>
    <t>Keulsepoort 1</t>
  </si>
  <si>
    <t>Museum Van Bommel van Dam</t>
  </si>
  <si>
    <t xml:space="preserve">Schandelo 31 </t>
  </si>
  <si>
    <t>Voormalig brandweerhuisje</t>
  </si>
  <si>
    <t>Albatrosstraat 9a</t>
  </si>
  <si>
    <t>Baasdonkweg 25</t>
  </si>
  <si>
    <t>Hoogstraat 38</t>
  </si>
  <si>
    <t>Gymzaal Hoogstraat</t>
  </si>
  <si>
    <t>Lingsforterweg 49 B</t>
  </si>
  <si>
    <t>Oude kleedlokalen DEV</t>
  </si>
  <si>
    <t>Pastoor Op Heijstraat 24</t>
  </si>
  <si>
    <t>Pastoor Opheijstraat gymzaal</t>
  </si>
  <si>
    <t>Schandeloseweg 1D</t>
  </si>
  <si>
    <t>Raadhuislaan 11</t>
  </si>
  <si>
    <t>Camelot (voormalig gemeentehuis)</t>
  </si>
  <si>
    <t>Garnizoenweg 3 - geb. AO</t>
  </si>
  <si>
    <t>Garnizoenweg 3 - geb. AT</t>
  </si>
  <si>
    <t>Garnizoenweg 3 - geb. GS</t>
  </si>
  <si>
    <t>Garnizoenweg 3 - geb. N</t>
  </si>
  <si>
    <t>Rijwielloods</t>
  </si>
  <si>
    <t>Gasstation</t>
  </si>
  <si>
    <t>Dakrenovaties</t>
  </si>
  <si>
    <t xml:space="preserve">Fictieve inschrijfsom dakrenovaties - </t>
  </si>
  <si>
    <t xml:space="preserve">Fictieve inschrijfsom reparatie- en herstelwerk - </t>
  </si>
  <si>
    <t>Prijs per jaar</t>
  </si>
  <si>
    <t>Totaalprijs C:</t>
  </si>
  <si>
    <t xml:space="preserve">Vaste prijs inspectie en reiniging -   </t>
  </si>
  <si>
    <t>Totaal inschrijving onderdeel daken (A+B+C):</t>
  </si>
  <si>
    <t>GEBOUWENLIJST EN INSCHRIJFSTAAT - PERCEEL 1</t>
  </si>
  <si>
    <t>GEBOUWENLIJST EN INSCHRIJFSTAAT - PERCEEL 2</t>
  </si>
  <si>
    <t>Geschat aantal Wp per jaar</t>
  </si>
  <si>
    <t>Totaal inschrijving onderdeel zonnepanelen:</t>
  </si>
  <si>
    <t>1850-1940</t>
  </si>
  <si>
    <t>Uurloon projectleider:</t>
  </si>
  <si>
    <t>Uurloon werkvoorbereider:</t>
  </si>
  <si>
    <t>Uurloon dakdekker:</t>
  </si>
  <si>
    <t>Uurtarief</t>
  </si>
  <si>
    <t>Geschat aantal uren per jaar</t>
  </si>
  <si>
    <t>Deelpercentage</t>
  </si>
  <si>
    <t>Geschatte materiaalkosten per jaar:</t>
  </si>
  <si>
    <r>
      <t xml:space="preserve">Zonnepanelen </t>
    </r>
    <r>
      <rPr>
        <sz val="10"/>
        <color theme="1"/>
        <rFont val="Calibri"/>
        <family val="2"/>
        <scheme val="minor"/>
      </rPr>
      <t>(excl. AC gedeelte)</t>
    </r>
  </si>
  <si>
    <t>Tarief</t>
  </si>
  <si>
    <t>Prijs per Wattpeak - platte daken</t>
  </si>
  <si>
    <t>Prijs per Wattpeak - hellende daken</t>
  </si>
  <si>
    <t xml:space="preserve">Fictief totaal opslagpercentages - </t>
  </si>
  <si>
    <t>Totaalprijs opslag:</t>
  </si>
  <si>
    <t>Totaalbedrag inschrijving daken + zonnepanelen Perceel 1:</t>
  </si>
  <si>
    <t>Totaalbedrag inschrijving daken + zonnepanelen Perceel 2:</t>
  </si>
  <si>
    <t>Er dient enkel de grijs gearceerde kolommen ingevuld te worden.</t>
  </si>
  <si>
    <t>De gebouwenlijst cq. het prijzenblad is verdeeld over de twee percelen met ieder eigen inschrijfstaat.</t>
  </si>
  <si>
    <t>Toelichting invullen prijzenblad</t>
  </si>
  <si>
    <t>De kolommen achter het gebouw in de gebouwenlijst dient ingevuld te worden voor het preventief onderhoud van de daken. Dit dient een All-in tarief te zijn voor het onderhoud inclusief rapportage en benaderingskosten, zie ook de overige voorwaarden in het bestek. Indien een gebouw twee onderhoudsbeurten heeft dient hier bij het invullen van de prijs rekening mee gehouden te worden. Onderhoud van de zonnepanelen en valbeveiliging bij de locaties waar dit betreft hoeft niet in de prijsvorming te worden meegenomen.</t>
  </si>
  <si>
    <t>Bij de invulstaat voor de uurtarieven is voor de doorrekening voor de inschrijfprijs door opdrachtgever een inschatting gemaakt van het verdelingspercentage tussen de loonkosten en materiaalkosten op basis van de onderhoudsplanning en ervaringscijfers. Hierbij tevens een indicatie aangegeven van het door opdrachtgever ingeschatte uren op basis van deze berekening. Inschatting van deze kosten en uren zijn indicatief en dienen ter berekening van de geschatte jaarlijkse contractkosten en om te komen tot een inschrijfprijs. Aan deze  inschattingen kunnen geen rechten worden ontleent en geven bij afwijkingen ook geen recht op wijziging van de tarieven.</t>
  </si>
  <si>
    <t>Bij de inschrijfprijs voor het onderdeel zonnepanelen is door opdrachtgever een inschatting gemaakt op basis van de planning en te verwachten niet geplande projecten hoeveel gebouwen / m2 dakoppervlak komende jaren wordt volgelegd met zonnepanelen. Dit is teruggerekend naar de jaarlijks te verwachten aantal m2 zonnepanelen dat geplaatst zal worden en zodoende weer teruggerekend naar het aantal te verwachten Wattpeak per jaar. Ook aan deze inschattingen kunnen geen rechten worden ontleend en geeft bij afwijking ook geen recht op het wijzigen van de tarieven.</t>
  </si>
  <si>
    <t>Naam inschrijver:</t>
  </si>
  <si>
    <t>Uurtarieven zijn incl. reis- en voorrijkosten en excl. btw:</t>
  </si>
  <si>
    <t>Staffeling</t>
  </si>
  <si>
    <t>&lt; 20 kWp</t>
  </si>
  <si>
    <t>Opslagpercentage (maximaal 8%)</t>
  </si>
  <si>
    <t>Het opslagpercentage betreft een totaalopslag voor alle soorten opslagen zoals; onvoorzien, winst en risico, werk derden, materiaaltoeslag, coördinatiekosten etc. Dit opslagpercentage is alleen te voeren over dakrenovatie- en/of zonnepanelen projecten. Niet over het preventief en correctief onderhoud. Bij de prijsvorming voor deze projecten is verder ook geen ander toeslagpercentage toegestaan. Betreffende toeslag dient excl. CAR verzekering te zijn, deze loopt via de opdrachtgever. Het toeslagpercentage mag maximaal 8% zijn.</t>
  </si>
  <si>
    <t>&gt; 20 &lt; 80 kWp</t>
  </si>
  <si>
    <t>&gt; 80 kWp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</si>
</sst>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164" formatCode="&quot;€&quot;\ #,##0.00_-;&quot;€&quot;\ #,##0.00\-"/>
    <numFmt numFmtId="165" formatCode="_-&quot;€&quot;\ * #,##0_-;_-&quot;€&quot;\ * #,##0\-;_-&quot;€&quot;\ * &quot;-&quot;_-;_-@_-"/>
    <numFmt numFmtId="166" formatCode="&quot;€&quot;\ #,##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24"/>
      <color theme="1"/>
      <name val="Calibri"/>
      <family val="2"/>
      <scheme val="minor"/>
    </font>
    <font>
      <i/>
      <sz val="10"/>
      <color theme="1"/>
      <name val="Calibri"/>
      <family val="2"/>
      <scheme val="minor"/>
    </font>
    <font>
      <b/>
      <u/>
      <sz val="12"/>
      <color rgb="FFFF0000"/>
      <name val="Calibri"/>
      <family val="2"/>
      <scheme val="minor"/>
    </font>
    <font>
      <i/>
      <sz val="11"/>
      <color rgb="FFFF0000"/>
      <name val="Calibri"/>
      <family val="2"/>
      <scheme val="minor"/>
    </font>
    <font>
      <sz val="10"/>
      <color theme="1"/>
      <name val="Calibri"/>
      <family val="2"/>
      <scheme val="minor"/>
    </font>
    <font>
      <b/>
      <sz val="18"/>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4" tint="0.79998168889431442"/>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0">
    <xf numFmtId="0" fontId="0" fillId="0" borderId="0" xfId="0"/>
    <xf numFmtId="0" fontId="0" fillId="0" borderId="0" xfId="0" applyAlignment="1">
      <alignment horizontal="left" vertical="center" wrapText="1"/>
    </xf>
    <xf numFmtId="0" fontId="16" fillId="0" borderId="0" xfId="0" applyFont="1" applyAlignment="1">
      <alignment horizontal="left" vertical="center" wrapText="1"/>
    </xf>
    <xf numFmtId="0" fontId="0" fillId="33" borderId="10" xfId="0" applyFill="1" applyBorder="1" applyAlignment="1">
      <alignment horizontal="left" vertical="center" wrapText="1"/>
    </xf>
    <xf numFmtId="0" fontId="0" fillId="0" borderId="10" xfId="0" applyBorder="1" applyAlignment="1">
      <alignment horizontal="left" vertical="center" wrapText="1"/>
    </xf>
    <xf numFmtId="0" fontId="16" fillId="34" borderId="10" xfId="0" applyFont="1" applyFill="1" applyBorder="1" applyAlignment="1">
      <alignment horizontal="left" vertical="center" wrapText="1"/>
    </xf>
    <xf numFmtId="0" fontId="0" fillId="33" borderId="11" xfId="0" applyFill="1" applyBorder="1" applyAlignment="1">
      <alignment horizontal="left" vertical="center" wrapText="1"/>
    </xf>
    <xf numFmtId="0" fontId="0" fillId="0" borderId="11" xfId="0" applyBorder="1" applyAlignment="1">
      <alignment horizontal="left" vertical="center" wrapText="1"/>
    </xf>
    <xf numFmtId="0" fontId="0" fillId="33" borderId="12" xfId="0" applyFill="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0" xfId="0" applyBorder="1" applyAlignment="1">
      <alignment horizontal="left" vertical="center" wrapText="1"/>
    </xf>
    <xf numFmtId="3" fontId="16" fillId="34" borderId="10" xfId="0" applyNumberFormat="1" applyFont="1" applyFill="1" applyBorder="1" applyAlignment="1">
      <alignment horizontal="left" vertical="center" wrapText="1"/>
    </xf>
    <xf numFmtId="3" fontId="0" fillId="0" borderId="0" xfId="0" applyNumberFormat="1" applyAlignment="1">
      <alignment horizontal="left" vertical="center" wrapText="1"/>
    </xf>
    <xf numFmtId="0" fontId="16" fillId="0" borderId="15" xfId="0" applyFont="1" applyFill="1" applyBorder="1" applyAlignment="1">
      <alignment horizontal="left" vertical="center" wrapText="1"/>
    </xf>
    <xf numFmtId="0" fontId="16" fillId="0" borderId="14" xfId="0" applyFont="1" applyFill="1" applyBorder="1" applyAlignment="1">
      <alignment horizontal="left" vertical="center" wrapText="1"/>
    </xf>
    <xf numFmtId="3" fontId="16" fillId="0" borderId="14" xfId="0" applyNumberFormat="1" applyFont="1" applyFill="1" applyBorder="1" applyAlignment="1">
      <alignment horizontal="left" vertical="center" wrapText="1"/>
    </xf>
    <xf numFmtId="0" fontId="16" fillId="0" borderId="0" xfId="0" applyFont="1" applyFill="1" applyAlignment="1">
      <alignment horizontal="left" vertical="center" wrapText="1"/>
    </xf>
    <xf numFmtId="0" fontId="16" fillId="0" borderId="13" xfId="0" applyFont="1" applyFill="1" applyBorder="1" applyAlignment="1">
      <alignment horizontal="left" vertical="center" wrapText="1"/>
    </xf>
    <xf numFmtId="3" fontId="16" fillId="0" borderId="13" xfId="0" applyNumberFormat="1" applyFont="1" applyFill="1" applyBorder="1" applyAlignment="1">
      <alignment horizontal="left"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16" fillId="0" borderId="0" xfId="0" applyFont="1" applyFill="1" applyBorder="1" applyAlignment="1">
      <alignment horizontal="left" vertical="center" wrapText="1"/>
    </xf>
    <xf numFmtId="0" fontId="16" fillId="34" borderId="17" xfId="0" applyFont="1" applyFill="1" applyBorder="1" applyAlignment="1">
      <alignment horizontal="left" vertical="center" wrapText="1"/>
    </xf>
    <xf numFmtId="0" fontId="0" fillId="0" borderId="17" xfId="0" applyBorder="1" applyAlignment="1">
      <alignment horizontal="left" vertical="center" wrapText="1"/>
    </xf>
    <xf numFmtId="3" fontId="0" fillId="0" borderId="10" xfId="0" applyNumberFormat="1" applyBorder="1" applyAlignment="1">
      <alignment horizontal="right" vertical="center" wrapText="1"/>
    </xf>
    <xf numFmtId="3" fontId="16" fillId="0" borderId="0" xfId="0" applyNumberFormat="1" applyFont="1" applyAlignment="1">
      <alignment horizontal="right" vertical="center" wrapText="1"/>
    </xf>
    <xf numFmtId="3" fontId="0" fillId="0" borderId="0" xfId="0" applyNumberFormat="1" applyAlignment="1">
      <alignment horizontal="right" vertical="center" wrapText="1"/>
    </xf>
    <xf numFmtId="3" fontId="0" fillId="0" borderId="11" xfId="0" applyNumberFormat="1" applyBorder="1" applyAlignment="1">
      <alignment horizontal="right" vertical="center" wrapText="1"/>
    </xf>
    <xf numFmtId="3" fontId="16" fillId="0" borderId="14" xfId="0" applyNumberFormat="1" applyFont="1" applyBorder="1" applyAlignment="1">
      <alignment horizontal="right" vertical="center" wrapText="1"/>
    </xf>
    <xf numFmtId="3" fontId="0" fillId="0" borderId="13" xfId="0" applyNumberFormat="1" applyBorder="1" applyAlignment="1">
      <alignment horizontal="right"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0" xfId="0" applyBorder="1" applyAlignment="1">
      <alignment horizontal="center" vertical="center" wrapText="1"/>
    </xf>
    <xf numFmtId="165" fontId="0" fillId="0" borderId="0" xfId="0" applyNumberFormat="1" applyFill="1" applyAlignment="1">
      <alignment horizontal="left" vertical="center" wrapText="1"/>
    </xf>
    <xf numFmtId="165" fontId="0" fillId="0" borderId="0" xfId="0" applyNumberFormat="1" applyAlignment="1">
      <alignment horizontal="left" vertical="center" wrapText="1"/>
    </xf>
    <xf numFmtId="0" fontId="16" fillId="0" borderId="22" xfId="0" applyFont="1" applyBorder="1" applyAlignment="1">
      <alignment horizontal="right" vertical="center" wrapText="1"/>
    </xf>
    <xf numFmtId="165" fontId="0" fillId="0" borderId="23" xfId="0" applyNumberFormat="1" applyBorder="1" applyAlignment="1">
      <alignment horizontal="left" vertical="center" wrapText="1"/>
    </xf>
    <xf numFmtId="165" fontId="0" fillId="0" borderId="23" xfId="0" applyNumberFormat="1" applyFont="1" applyBorder="1" applyAlignment="1">
      <alignment horizontal="left" vertical="center" wrapText="1"/>
    </xf>
    <xf numFmtId="0" fontId="0" fillId="0" borderId="17" xfId="0" applyFont="1" applyBorder="1" applyAlignment="1">
      <alignment horizontal="left" vertical="center" wrapText="1"/>
    </xf>
    <xf numFmtId="3" fontId="20" fillId="0" borderId="0" xfId="0" applyNumberFormat="1" applyFont="1" applyAlignment="1">
      <alignment horizontal="right" vertical="center" wrapText="1"/>
    </xf>
    <xf numFmtId="0" fontId="0" fillId="0" borderId="10" xfId="0" applyFill="1" applyBorder="1" applyAlignment="1">
      <alignment horizontal="left" vertical="center" wrapText="1"/>
    </xf>
    <xf numFmtId="3" fontId="20" fillId="0" borderId="0" xfId="0" applyNumberFormat="1" applyFont="1" applyBorder="1" applyAlignment="1">
      <alignment horizontal="right" vertical="center" wrapText="1"/>
    </xf>
    <xf numFmtId="0" fontId="16" fillId="0" borderId="0" xfId="0" applyFont="1" applyBorder="1" applyAlignment="1">
      <alignment horizontal="right" vertical="center" wrapText="1"/>
    </xf>
    <xf numFmtId="165" fontId="0" fillId="0" borderId="0" xfId="0" applyNumberFormat="1" applyBorder="1" applyAlignment="1">
      <alignment horizontal="left" vertical="center" wrapText="1"/>
    </xf>
    <xf numFmtId="0" fontId="0" fillId="0" borderId="0" xfId="0" applyFill="1" applyAlignment="1">
      <alignment horizontal="left" vertical="center" wrapText="1"/>
    </xf>
    <xf numFmtId="0" fontId="0" fillId="0" borderId="10" xfId="0" applyNumberFormat="1" applyFill="1" applyBorder="1" applyAlignment="1">
      <alignment horizontal="left" vertical="center" wrapText="1"/>
    </xf>
    <xf numFmtId="3" fontId="0" fillId="0" borderId="10" xfId="0" applyNumberFormat="1" applyFill="1" applyBorder="1" applyAlignment="1">
      <alignment horizontal="right"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0" xfId="0" applyNumberFormat="1" applyFill="1" applyBorder="1" applyAlignment="1">
      <alignment horizontal="center" vertical="center" wrapText="1"/>
    </xf>
    <xf numFmtId="0" fontId="0" fillId="0" borderId="17" xfId="0" applyNumberFormat="1" applyFill="1" applyBorder="1" applyAlignment="1">
      <alignment horizontal="left" vertical="center" wrapText="1"/>
    </xf>
    <xf numFmtId="165" fontId="16" fillId="0" borderId="0" xfId="0" applyNumberFormat="1" applyFont="1" applyFill="1" applyAlignment="1">
      <alignment horizontal="left" vertical="center" wrapText="1"/>
    </xf>
    <xf numFmtId="165" fontId="16" fillId="0" borderId="0" xfId="0" applyNumberFormat="1" applyFont="1" applyAlignment="1">
      <alignment horizontal="left" vertical="center" wrapText="1"/>
    </xf>
    <xf numFmtId="0" fontId="16" fillId="34" borderId="16" xfId="0" applyFont="1" applyFill="1" applyBorder="1" applyAlignment="1">
      <alignment horizontal="left" vertical="center" wrapText="1"/>
    </xf>
    <xf numFmtId="165" fontId="0" fillId="35" borderId="19" xfId="0" applyNumberFormat="1" applyFill="1" applyBorder="1" applyAlignment="1" applyProtection="1">
      <alignment horizontal="left" vertical="center" wrapText="1"/>
      <protection locked="0"/>
    </xf>
    <xf numFmtId="165" fontId="0" fillId="35" borderId="20" xfId="0" applyNumberFormat="1" applyFill="1" applyBorder="1" applyAlignment="1" applyProtection="1">
      <alignment horizontal="left" vertical="center" wrapText="1"/>
      <protection locked="0"/>
    </xf>
    <xf numFmtId="165" fontId="0" fillId="35" borderId="21" xfId="0" applyNumberFormat="1" applyFill="1" applyBorder="1" applyAlignment="1" applyProtection="1">
      <alignment horizontal="left" vertical="center" wrapText="1"/>
      <protection locked="0"/>
    </xf>
    <xf numFmtId="164" fontId="0" fillId="35" borderId="16" xfId="0" applyNumberFormat="1" applyFill="1" applyBorder="1" applyAlignment="1" applyProtection="1">
      <alignment horizontal="left" vertical="center" wrapText="1"/>
      <protection locked="0"/>
    </xf>
    <xf numFmtId="0" fontId="16" fillId="0" borderId="0" xfId="0" applyFont="1" applyBorder="1" applyAlignment="1">
      <alignment horizontal="left" vertical="center"/>
    </xf>
    <xf numFmtId="0" fontId="0" fillId="0" borderId="0" xfId="0" applyAlignment="1">
      <alignment horizontal="left" vertical="center"/>
    </xf>
    <xf numFmtId="0" fontId="21" fillId="0" borderId="0" xfId="0" applyFont="1" applyAlignment="1">
      <alignment horizontal="left" vertical="center"/>
    </xf>
    <xf numFmtId="3" fontId="20" fillId="0" borderId="0" xfId="0" applyNumberFormat="1" applyFont="1" applyAlignment="1">
      <alignment horizontal="right" vertical="center" wrapText="1"/>
    </xf>
    <xf numFmtId="3" fontId="0" fillId="0" borderId="0" xfId="0" applyNumberFormat="1" applyBorder="1" applyAlignment="1">
      <alignment horizontal="right" vertical="center" wrapText="1"/>
    </xf>
    <xf numFmtId="0" fontId="0" fillId="0" borderId="0" xfId="0" applyFill="1" applyBorder="1" applyAlignment="1">
      <alignment horizontal="left" vertical="center" wrapText="1"/>
    </xf>
    <xf numFmtId="165" fontId="0" fillId="0" borderId="0" xfId="0" applyNumberFormat="1" applyFill="1" applyBorder="1" applyAlignment="1" applyProtection="1">
      <alignment horizontal="left" vertical="center" wrapText="1"/>
      <protection locked="0"/>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Border="1" applyAlignment="1">
      <alignment horizontal="left" vertical="center" wrapText="1"/>
    </xf>
    <xf numFmtId="0" fontId="16" fillId="0" borderId="0" xfId="0" applyFont="1" applyFill="1" applyBorder="1" applyAlignment="1">
      <alignment vertical="center" wrapText="1"/>
    </xf>
    <xf numFmtId="0" fontId="16" fillId="0" borderId="0" xfId="0" applyFont="1" applyAlignment="1">
      <alignment horizontal="right" vertical="center"/>
    </xf>
    <xf numFmtId="165" fontId="16" fillId="0" borderId="0" xfId="0" applyNumberFormat="1" applyFont="1" applyFill="1" applyBorder="1" applyAlignment="1" applyProtection="1">
      <alignment horizontal="left" vertical="center" wrapText="1"/>
      <protection locked="0"/>
    </xf>
    <xf numFmtId="0" fontId="16" fillId="0" borderId="0" xfId="0" applyFont="1" applyAlignment="1">
      <alignment horizontal="left" vertical="center"/>
    </xf>
    <xf numFmtId="3" fontId="0" fillId="0" borderId="0" xfId="0" applyNumberFormat="1" applyAlignment="1">
      <alignment horizontal="left" vertical="center"/>
    </xf>
    <xf numFmtId="165" fontId="16" fillId="37" borderId="23" xfId="0" applyNumberFormat="1" applyFont="1" applyFill="1" applyBorder="1" applyAlignment="1">
      <alignment horizontal="left" vertical="center" wrapText="1"/>
    </xf>
    <xf numFmtId="3" fontId="20" fillId="0" borderId="0" xfId="0" applyNumberFormat="1" applyFont="1" applyAlignment="1">
      <alignment horizontal="right" vertical="center" wrapText="1"/>
    </xf>
    <xf numFmtId="0" fontId="0" fillId="0" borderId="10" xfId="0" applyFill="1" applyBorder="1" applyAlignment="1">
      <alignment horizontal="right" vertical="center" wrapText="1"/>
    </xf>
    <xf numFmtId="0" fontId="0" fillId="0" borderId="10"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0" xfId="0" applyFill="1" applyAlignment="1">
      <alignment horizontal="left" vertical="center"/>
    </xf>
    <xf numFmtId="0" fontId="0" fillId="0" borderId="18" xfId="0" applyFill="1" applyBorder="1" applyAlignment="1">
      <alignment horizontal="center" vertical="center" wrapText="1"/>
    </xf>
    <xf numFmtId="0" fontId="22" fillId="0" borderId="0" xfId="0" applyFont="1" applyAlignment="1">
      <alignment horizontal="left" vertical="center"/>
    </xf>
    <xf numFmtId="164" fontId="0" fillId="35" borderId="26" xfId="0" applyNumberFormat="1" applyFill="1" applyBorder="1" applyAlignment="1" applyProtection="1">
      <alignment horizontal="left" vertical="center" wrapText="1"/>
      <protection locked="0"/>
    </xf>
    <xf numFmtId="164" fontId="0" fillId="35" borderId="27" xfId="0" applyNumberFormat="1" applyFill="1" applyBorder="1" applyAlignment="1" applyProtection="1">
      <alignment horizontal="left" vertical="center" wrapText="1"/>
      <protection locked="0"/>
    </xf>
    <xf numFmtId="164" fontId="0" fillId="35" borderId="28" xfId="0" applyNumberFormat="1" applyFill="1" applyBorder="1" applyAlignment="1" applyProtection="1">
      <alignment horizontal="left" vertical="center" wrapText="1"/>
      <protection locked="0"/>
    </xf>
    <xf numFmtId="9" fontId="0" fillId="0" borderId="0" xfId="0" applyNumberFormat="1" applyAlignment="1">
      <alignment horizontal="center" vertical="center" wrapText="1"/>
    </xf>
    <xf numFmtId="9" fontId="0" fillId="0" borderId="0" xfId="0" applyNumberFormat="1" applyFont="1" applyAlignment="1">
      <alignment horizontal="center" vertical="center" wrapText="1"/>
    </xf>
    <xf numFmtId="0" fontId="0" fillId="0" borderId="0" xfId="0" applyFont="1" applyAlignment="1">
      <alignment horizontal="left" vertical="center"/>
    </xf>
    <xf numFmtId="3" fontId="16" fillId="0" borderId="0" xfId="0" applyNumberFormat="1" applyFont="1" applyAlignment="1">
      <alignment horizontal="left" vertical="center"/>
    </xf>
    <xf numFmtId="9" fontId="0" fillId="35" borderId="16" xfId="0" applyNumberFormat="1" applyFill="1" applyBorder="1" applyAlignment="1" applyProtection="1">
      <alignment horizontal="left" vertical="center" wrapText="1"/>
      <protection locked="0"/>
    </xf>
    <xf numFmtId="165" fontId="0" fillId="36" borderId="23" xfId="0" applyNumberFormat="1" applyFont="1" applyFill="1" applyBorder="1" applyAlignment="1">
      <alignment horizontal="left" vertical="center" wrapText="1"/>
    </xf>
    <xf numFmtId="0" fontId="16" fillId="0" borderId="22" xfId="0" applyFont="1" applyBorder="1" applyAlignment="1">
      <alignment horizontal="center" vertical="center" wrapText="1"/>
    </xf>
    <xf numFmtId="3" fontId="0" fillId="0" borderId="0" xfId="0" applyNumberFormat="1" applyFill="1" applyAlignment="1">
      <alignment horizontal="left" vertical="center" wrapText="1"/>
    </xf>
    <xf numFmtId="0" fontId="0" fillId="0" borderId="0" xfId="0" applyAlignment="1">
      <alignment wrapText="1"/>
    </xf>
    <xf numFmtId="0" fontId="16" fillId="0" borderId="0" xfId="0" applyFont="1"/>
    <xf numFmtId="0" fontId="0" fillId="0" borderId="0" xfId="0" applyAlignment="1">
      <alignment vertical="top"/>
    </xf>
    <xf numFmtId="0" fontId="24" fillId="0" borderId="0" xfId="0" applyFont="1" applyAlignment="1">
      <alignment vertical="center" wrapText="1"/>
    </xf>
    <xf numFmtId="9" fontId="0" fillId="0" borderId="0" xfId="0" applyNumberFormat="1" applyAlignment="1">
      <alignment horizontal="center" vertical="center"/>
    </xf>
    <xf numFmtId="3" fontId="0" fillId="0" borderId="0" xfId="0" applyNumberFormat="1" applyFill="1" applyAlignment="1">
      <alignment horizontal="center" vertical="center"/>
    </xf>
    <xf numFmtId="0" fontId="0" fillId="0" borderId="0" xfId="0" applyFill="1" applyAlignment="1">
      <alignment horizontal="center" vertical="center" wrapText="1"/>
    </xf>
    <xf numFmtId="166" fontId="0" fillId="0" borderId="0" xfId="0" applyNumberFormat="1" applyFill="1" applyAlignment="1">
      <alignment horizontal="left"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7" fontId="0" fillId="0" borderId="0" xfId="0" applyNumberFormat="1" applyAlignment="1">
      <alignment horizontal="left" vertical="center" wrapText="1"/>
    </xf>
    <xf numFmtId="0" fontId="19" fillId="0" borderId="0" xfId="0" applyFont="1" applyAlignment="1">
      <alignment horizontal="center" vertical="center" wrapText="1"/>
    </xf>
    <xf numFmtId="0" fontId="19" fillId="35" borderId="22" xfId="0" applyFont="1" applyFill="1" applyBorder="1" applyAlignment="1">
      <alignment horizontal="center" vertical="center" wrapText="1"/>
    </xf>
    <xf numFmtId="0" fontId="19" fillId="35" borderId="24" xfId="0" applyFont="1" applyFill="1" applyBorder="1" applyAlignment="1">
      <alignment horizontal="center" vertical="center" wrapText="1"/>
    </xf>
    <xf numFmtId="0" fontId="19" fillId="35" borderId="23" xfId="0" applyFont="1" applyFill="1" applyBorder="1" applyAlignment="1">
      <alignment horizontal="center" vertical="center" wrapText="1"/>
    </xf>
    <xf numFmtId="0" fontId="16" fillId="37" borderId="22" xfId="0" applyFont="1" applyFill="1" applyBorder="1" applyAlignment="1">
      <alignment horizontal="center" vertical="center" wrapText="1"/>
    </xf>
    <xf numFmtId="0" fontId="16" fillId="37" borderId="24" xfId="0" applyFont="1" applyFill="1" applyBorder="1" applyAlignment="1">
      <alignment horizontal="center" vertical="center" wrapText="1"/>
    </xf>
    <xf numFmtId="0" fontId="20" fillId="0" borderId="0" xfId="0" applyFont="1" applyFill="1" applyBorder="1" applyAlignment="1">
      <alignment horizontal="right" vertical="center" wrapText="1"/>
    </xf>
    <xf numFmtId="0" fontId="18" fillId="0" borderId="13" xfId="0" applyFont="1" applyBorder="1" applyAlignment="1">
      <alignment horizontal="left" vertical="center"/>
    </xf>
    <xf numFmtId="3" fontId="20" fillId="0" borderId="0" xfId="0" applyNumberFormat="1" applyFont="1" applyAlignment="1">
      <alignment horizontal="right" vertical="center" wrapText="1"/>
    </xf>
    <xf numFmtId="3" fontId="20" fillId="0" borderId="25" xfId="0" applyNumberFormat="1" applyFont="1" applyBorder="1" applyAlignment="1">
      <alignment horizontal="right" vertical="center" wrapText="1"/>
    </xf>
    <xf numFmtId="0" fontId="18" fillId="0" borderId="0" xfId="0" applyFont="1" applyBorder="1" applyAlignment="1">
      <alignment horizontal="left" vertical="center"/>
    </xf>
    <xf numFmtId="0" fontId="16" fillId="36" borderId="22" xfId="0" applyFont="1" applyFill="1" applyBorder="1" applyAlignment="1">
      <alignment horizontal="center" vertical="center" wrapText="1"/>
    </xf>
    <xf numFmtId="0" fontId="16" fillId="36" borderId="24" xfId="0" applyFont="1" applyFill="1" applyBorder="1" applyAlignment="1">
      <alignment horizontal="center" vertical="center" wrapText="1"/>
    </xf>
    <xf numFmtId="0" fontId="18" fillId="0" borderId="13"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6203-8C5B-49EE-AFF8-7AF5F835EB04}">
  <dimension ref="A2:B10"/>
  <sheetViews>
    <sheetView tabSelected="1" zoomScaleNormal="100" workbookViewId="0">
      <selection activeCell="B2" sqref="B2"/>
    </sheetView>
  </sheetViews>
  <sheetFormatPr defaultRowHeight="15" x14ac:dyDescent="0.25"/>
  <cols>
    <col min="2" max="2" width="97.28515625" customWidth="1"/>
  </cols>
  <sheetData>
    <row r="2" spans="1:2" x14ac:dyDescent="0.25">
      <c r="B2" s="95" t="s">
        <v>341</v>
      </c>
    </row>
    <row r="3" spans="1:2" x14ac:dyDescent="0.25">
      <c r="A3" s="96">
        <v>1</v>
      </c>
      <c r="B3" t="s">
        <v>340</v>
      </c>
    </row>
    <row r="4" spans="1:2" x14ac:dyDescent="0.25">
      <c r="A4" s="96">
        <v>2</v>
      </c>
      <c r="B4" t="s">
        <v>339</v>
      </c>
    </row>
    <row r="5" spans="1:2" ht="90" x14ac:dyDescent="0.25">
      <c r="A5" s="96">
        <v>3</v>
      </c>
      <c r="B5" s="94" t="s">
        <v>342</v>
      </c>
    </row>
    <row r="6" spans="1:2" ht="105" x14ac:dyDescent="0.25">
      <c r="A6" s="96">
        <v>4</v>
      </c>
      <c r="B6" s="94" t="s">
        <v>343</v>
      </c>
    </row>
    <row r="7" spans="1:2" ht="90" x14ac:dyDescent="0.25">
      <c r="A7" s="96">
        <v>5</v>
      </c>
      <c r="B7" s="94" t="s">
        <v>344</v>
      </c>
    </row>
    <row r="8" spans="1:2" ht="90" x14ac:dyDescent="0.25">
      <c r="A8" s="96">
        <v>6</v>
      </c>
      <c r="B8" s="94" t="s">
        <v>350</v>
      </c>
    </row>
    <row r="9" spans="1:2" x14ac:dyDescent="0.25">
      <c r="A9" s="96"/>
    </row>
    <row r="10" spans="1:2" x14ac:dyDescent="0.25">
      <c r="A10" s="96"/>
    </row>
  </sheetData>
  <sheetProtection algorithmName="SHA-512" hashValue="73GCVamGo6scyipESuP+BJ0dUOGCtgZJ4n/GTZLeJhoDy8n9laa9XVQkzJZwd6wx4EmsDbiNwQmY+7G9eHBEiQ==" saltValue="fEDCHeM2OUoa3luu5ru8/g==" spinCount="100000" sheet="1" objects="1" scenarios="1" sort="0" autoFilter="0"/>
  <pageMargins left="0.7" right="0.7" top="0.75" bottom="0.75" header="0.3" footer="0.3"/>
  <pageSetup paperSize="9" scale="8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K226"/>
  <sheetViews>
    <sheetView zoomScale="80" zoomScaleNormal="80" workbookViewId="0">
      <pane ySplit="3" topLeftCell="A4" activePane="bottomLeft" state="frozen"/>
      <selection pane="bottomLeft" activeCell="G129" sqref="G129"/>
    </sheetView>
  </sheetViews>
  <sheetFormatPr defaultColWidth="9.140625" defaultRowHeight="15" x14ac:dyDescent="0.25"/>
  <cols>
    <col min="1" max="1" width="5" style="1" customWidth="1"/>
    <col min="2" max="2" width="31.42578125" style="1" customWidth="1"/>
    <col min="3" max="3" width="35.42578125" style="1" customWidth="1"/>
    <col min="4" max="4" width="16.140625" style="1" customWidth="1"/>
    <col min="5" max="5" width="12.5703125" style="1" bestFit="1" customWidth="1"/>
    <col min="6" max="6" width="26" style="1" bestFit="1" customWidth="1"/>
    <col min="7" max="7" width="12.5703125" style="13" bestFit="1" customWidth="1"/>
    <col min="8" max="8" width="11.42578125" style="13" customWidth="1"/>
    <col min="9" max="9" width="12.140625" style="1" customWidth="1"/>
    <col min="10" max="10" width="13.28515625" style="1" customWidth="1"/>
    <col min="11" max="11" width="14.140625" style="1" customWidth="1"/>
    <col min="12" max="12" width="22.7109375" style="1" bestFit="1" customWidth="1"/>
    <col min="13" max="13" width="10.85546875" style="1" customWidth="1"/>
    <col min="14" max="14" width="21.28515625" style="1" customWidth="1"/>
    <col min="15" max="16384" width="9.140625" style="1"/>
  </cols>
  <sheetData>
    <row r="1" spans="1:141" ht="52.5" customHeight="1" thickBot="1" x14ac:dyDescent="0.3">
      <c r="A1" s="106" t="s">
        <v>319</v>
      </c>
      <c r="B1" s="106"/>
      <c r="C1" s="106"/>
      <c r="D1" s="106"/>
      <c r="E1" s="106"/>
      <c r="F1" s="97" t="s">
        <v>345</v>
      </c>
      <c r="G1" s="107"/>
      <c r="H1" s="108"/>
      <c r="I1" s="108"/>
      <c r="J1" s="108"/>
      <c r="K1" s="108"/>
      <c r="L1" s="108"/>
      <c r="M1" s="109"/>
    </row>
    <row r="2" spans="1:141" ht="15.75" thickBot="1" x14ac:dyDescent="0.3"/>
    <row r="3" spans="1:141" s="2" customFormat="1" ht="60.75" thickBot="1" x14ac:dyDescent="0.3">
      <c r="A3" s="5" t="s">
        <v>172</v>
      </c>
      <c r="B3" s="5" t="s">
        <v>173</v>
      </c>
      <c r="C3" s="5" t="s">
        <v>214</v>
      </c>
      <c r="D3" s="5" t="s">
        <v>174</v>
      </c>
      <c r="E3" s="5" t="s">
        <v>175</v>
      </c>
      <c r="F3" s="5" t="s">
        <v>176</v>
      </c>
      <c r="G3" s="12" t="s">
        <v>210</v>
      </c>
      <c r="H3" s="12" t="s">
        <v>211</v>
      </c>
      <c r="I3" s="5" t="s">
        <v>209</v>
      </c>
      <c r="J3" s="23" t="s">
        <v>276</v>
      </c>
      <c r="K3" s="23" t="s">
        <v>277</v>
      </c>
      <c r="L3" s="23" t="s">
        <v>203</v>
      </c>
      <c r="M3" s="55" t="s">
        <v>213</v>
      </c>
    </row>
    <row r="4" spans="1:141" s="17" customFormat="1" x14ac:dyDescent="0.25">
      <c r="A4" s="15"/>
      <c r="B4" s="15"/>
      <c r="C4" s="15"/>
      <c r="D4" s="15"/>
      <c r="E4" s="15"/>
      <c r="F4" s="15"/>
      <c r="G4" s="16"/>
      <c r="H4" s="16"/>
      <c r="I4" s="15"/>
      <c r="J4" s="15"/>
      <c r="K4" s="15"/>
      <c r="L4" s="15"/>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row>
    <row r="5" spans="1:141" s="14" customFormat="1" ht="21" customHeight="1" thickBot="1" x14ac:dyDescent="0.3">
      <c r="A5" s="113" t="s">
        <v>275</v>
      </c>
      <c r="B5" s="113"/>
      <c r="C5" s="113"/>
      <c r="D5" s="18"/>
      <c r="E5" s="18"/>
      <c r="F5" s="18"/>
      <c r="G5" s="19"/>
      <c r="H5" s="19"/>
      <c r="I5" s="18"/>
      <c r="J5" s="18"/>
      <c r="K5" s="18"/>
      <c r="L5" s="18"/>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row>
    <row r="6" spans="1:141" ht="15.6" customHeight="1" thickBot="1" x14ac:dyDescent="0.3">
      <c r="A6" s="3">
        <v>1</v>
      </c>
      <c r="B6" s="3" t="s">
        <v>1</v>
      </c>
      <c r="C6" s="3" t="s">
        <v>3</v>
      </c>
      <c r="D6" s="4" t="s">
        <v>2</v>
      </c>
      <c r="E6" s="4">
        <v>1960</v>
      </c>
      <c r="F6" s="4"/>
      <c r="G6" s="25">
        <v>920</v>
      </c>
      <c r="H6" s="25">
        <v>141</v>
      </c>
      <c r="I6" s="32">
        <v>1</v>
      </c>
      <c r="J6" s="32"/>
      <c r="K6" s="32"/>
      <c r="L6" s="24"/>
      <c r="M6" s="56">
        <v>0</v>
      </c>
    </row>
    <row r="7" spans="1:141" ht="15.6" customHeight="1" thickBot="1" x14ac:dyDescent="0.3">
      <c r="A7" s="3">
        <v>2</v>
      </c>
      <c r="B7" s="3" t="s">
        <v>1</v>
      </c>
      <c r="C7" s="3" t="s">
        <v>4</v>
      </c>
      <c r="D7" s="4" t="s">
        <v>2</v>
      </c>
      <c r="E7" s="4">
        <v>1998</v>
      </c>
      <c r="F7" s="4"/>
      <c r="G7" s="25" t="s">
        <v>217</v>
      </c>
      <c r="H7" s="25">
        <v>576</v>
      </c>
      <c r="I7" s="32">
        <v>1</v>
      </c>
      <c r="J7" s="32"/>
      <c r="K7" s="32"/>
      <c r="L7" s="24"/>
      <c r="M7" s="56">
        <v>0</v>
      </c>
      <c r="O7" s="17"/>
      <c r="P7" s="46"/>
      <c r="Q7" s="46"/>
      <c r="R7" s="46"/>
      <c r="S7" s="46"/>
      <c r="T7" s="46"/>
      <c r="U7" s="46"/>
    </row>
    <row r="8" spans="1:141" ht="15.6" customHeight="1" thickBot="1" x14ac:dyDescent="0.3">
      <c r="A8" s="3">
        <v>3</v>
      </c>
      <c r="B8" s="3" t="s">
        <v>288</v>
      </c>
      <c r="C8" s="3" t="s">
        <v>289</v>
      </c>
      <c r="D8" s="4" t="s">
        <v>2</v>
      </c>
      <c r="E8" s="42">
        <v>1974</v>
      </c>
      <c r="F8" s="4"/>
      <c r="G8" s="48" t="s">
        <v>217</v>
      </c>
      <c r="H8" s="48">
        <v>1585</v>
      </c>
      <c r="I8" s="78">
        <v>2</v>
      </c>
      <c r="J8" s="78"/>
      <c r="K8" s="78"/>
      <c r="L8" s="24"/>
      <c r="M8" s="56">
        <v>0</v>
      </c>
      <c r="O8" s="80"/>
      <c r="P8" s="46"/>
      <c r="Q8" s="46"/>
      <c r="R8" s="46"/>
      <c r="S8" s="46"/>
      <c r="T8" s="46"/>
      <c r="U8" s="46"/>
    </row>
    <row r="9" spans="1:141" ht="29.25" customHeight="1" thickBot="1" x14ac:dyDescent="0.3">
      <c r="A9" s="3">
        <v>4</v>
      </c>
      <c r="B9" s="3" t="s">
        <v>7</v>
      </c>
      <c r="C9" s="3" t="s">
        <v>8</v>
      </c>
      <c r="D9" s="4" t="s">
        <v>2</v>
      </c>
      <c r="E9" s="4">
        <v>2008</v>
      </c>
      <c r="F9" s="4" t="s">
        <v>255</v>
      </c>
      <c r="G9" s="25">
        <v>968</v>
      </c>
      <c r="H9" s="25">
        <v>1006</v>
      </c>
      <c r="I9" s="32">
        <v>1</v>
      </c>
      <c r="J9" s="32" t="s">
        <v>271</v>
      </c>
      <c r="K9" s="32"/>
      <c r="L9" s="24" t="s">
        <v>230</v>
      </c>
      <c r="M9" s="56">
        <v>0</v>
      </c>
      <c r="O9" s="46"/>
      <c r="P9" s="46"/>
      <c r="Q9" s="46"/>
      <c r="R9" s="46"/>
      <c r="S9" s="46"/>
      <c r="T9" s="46"/>
      <c r="U9" s="46"/>
    </row>
    <row r="10" spans="1:141" ht="29.25" customHeight="1" thickBot="1" x14ac:dyDescent="0.3">
      <c r="A10" s="3">
        <v>5</v>
      </c>
      <c r="B10" s="3" t="s">
        <v>286</v>
      </c>
      <c r="C10" s="3" t="s">
        <v>13</v>
      </c>
      <c r="D10" s="4" t="s">
        <v>2</v>
      </c>
      <c r="E10" s="4">
        <v>1975</v>
      </c>
      <c r="F10" s="4"/>
      <c r="G10" s="25" t="s">
        <v>217</v>
      </c>
      <c r="H10" s="25">
        <v>200</v>
      </c>
      <c r="I10" s="32">
        <v>1</v>
      </c>
      <c r="J10" s="32"/>
      <c r="K10" s="32"/>
      <c r="L10" s="24"/>
      <c r="M10" s="56">
        <v>0</v>
      </c>
    </row>
    <row r="11" spans="1:141" ht="15.6" customHeight="1" thickBot="1" x14ac:dyDescent="0.3">
      <c r="A11" s="3">
        <v>6</v>
      </c>
      <c r="B11" s="3" t="s">
        <v>12</v>
      </c>
      <c r="C11" s="3" t="s">
        <v>13</v>
      </c>
      <c r="D11" s="4" t="s">
        <v>2</v>
      </c>
      <c r="E11" s="4">
        <v>1970</v>
      </c>
      <c r="F11" s="4"/>
      <c r="G11" s="25" t="s">
        <v>217</v>
      </c>
      <c r="H11" s="25">
        <v>520</v>
      </c>
      <c r="I11" s="32">
        <v>1</v>
      </c>
      <c r="J11" s="32"/>
      <c r="K11" s="32"/>
      <c r="L11" s="24"/>
      <c r="M11" s="56">
        <v>0</v>
      </c>
    </row>
    <row r="12" spans="1:141" ht="15.6" customHeight="1" thickBot="1" x14ac:dyDescent="0.3">
      <c r="A12" s="3">
        <v>7</v>
      </c>
      <c r="B12" s="3" t="s">
        <v>14</v>
      </c>
      <c r="C12" s="3" t="s">
        <v>13</v>
      </c>
      <c r="D12" s="4" t="s">
        <v>2</v>
      </c>
      <c r="E12" s="4">
        <v>1970</v>
      </c>
      <c r="F12" s="4"/>
      <c r="G12" s="25" t="s">
        <v>217</v>
      </c>
      <c r="H12" s="25">
        <v>362</v>
      </c>
      <c r="I12" s="32">
        <v>1</v>
      </c>
      <c r="J12" s="32"/>
      <c r="K12" s="32"/>
      <c r="L12" s="24"/>
      <c r="M12" s="56">
        <v>0</v>
      </c>
    </row>
    <row r="13" spans="1:141" ht="15.6" customHeight="1" thickBot="1" x14ac:dyDescent="0.3">
      <c r="A13" s="3">
        <v>8</v>
      </c>
      <c r="B13" s="3" t="s">
        <v>280</v>
      </c>
      <c r="C13" s="3" t="s">
        <v>281</v>
      </c>
      <c r="D13" s="4" t="s">
        <v>16</v>
      </c>
      <c r="E13" s="4">
        <v>2015</v>
      </c>
      <c r="F13" s="4"/>
      <c r="G13" s="25" t="s">
        <v>217</v>
      </c>
      <c r="H13" s="25">
        <v>182</v>
      </c>
      <c r="I13" s="32">
        <v>1</v>
      </c>
      <c r="J13" s="32"/>
      <c r="K13" s="32"/>
      <c r="L13" s="24"/>
      <c r="M13" s="56">
        <v>0</v>
      </c>
    </row>
    <row r="14" spans="1:141" ht="15.6" customHeight="1" thickBot="1" x14ac:dyDescent="0.3">
      <c r="A14" s="3">
        <v>9</v>
      </c>
      <c r="B14" s="3" t="s">
        <v>21</v>
      </c>
      <c r="C14" s="3" t="s">
        <v>22</v>
      </c>
      <c r="D14" s="4" t="s">
        <v>6</v>
      </c>
      <c r="E14" s="4">
        <v>1994</v>
      </c>
      <c r="F14" s="4"/>
      <c r="G14" s="25" t="s">
        <v>217</v>
      </c>
      <c r="H14" s="25">
        <v>201</v>
      </c>
      <c r="I14" s="32">
        <v>1</v>
      </c>
      <c r="J14" s="32"/>
      <c r="K14" s="32"/>
      <c r="L14" s="24"/>
      <c r="M14" s="56">
        <v>0</v>
      </c>
    </row>
    <row r="15" spans="1:141" ht="15.6" customHeight="1" thickBot="1" x14ac:dyDescent="0.3">
      <c r="A15" s="3">
        <v>10</v>
      </c>
      <c r="B15" s="3" t="s">
        <v>23</v>
      </c>
      <c r="C15" s="3" t="s">
        <v>24</v>
      </c>
      <c r="D15" s="4" t="s">
        <v>2</v>
      </c>
      <c r="E15" s="4">
        <v>1996</v>
      </c>
      <c r="F15" s="4"/>
      <c r="G15" s="25" t="s">
        <v>217</v>
      </c>
      <c r="H15" s="25">
        <v>136</v>
      </c>
      <c r="I15" s="32">
        <v>2</v>
      </c>
      <c r="J15" s="32"/>
      <c r="K15" s="32"/>
      <c r="L15" s="24"/>
      <c r="M15" s="56">
        <v>0</v>
      </c>
    </row>
    <row r="16" spans="1:141" ht="15.6" customHeight="1" thickBot="1" x14ac:dyDescent="0.3">
      <c r="A16" s="3">
        <v>11</v>
      </c>
      <c r="B16" s="3" t="s">
        <v>32</v>
      </c>
      <c r="C16" s="3" t="s">
        <v>177</v>
      </c>
      <c r="D16" s="4" t="s">
        <v>16</v>
      </c>
      <c r="E16" s="4">
        <v>1947</v>
      </c>
      <c r="F16" s="4"/>
      <c r="G16" s="25" t="s">
        <v>217</v>
      </c>
      <c r="H16" s="25">
        <v>226</v>
      </c>
      <c r="I16" s="32">
        <v>2</v>
      </c>
      <c r="J16" s="32"/>
      <c r="K16" s="32"/>
      <c r="L16" s="24"/>
      <c r="M16" s="56">
        <v>0</v>
      </c>
    </row>
    <row r="17" spans="1:14" ht="15.6" customHeight="1" thickBot="1" x14ac:dyDescent="0.3">
      <c r="A17" s="3">
        <v>12</v>
      </c>
      <c r="B17" s="3" t="s">
        <v>32</v>
      </c>
      <c r="C17" s="3" t="s">
        <v>178</v>
      </c>
      <c r="D17" s="4" t="s">
        <v>16</v>
      </c>
      <c r="E17" s="4">
        <v>1947</v>
      </c>
      <c r="F17" s="4"/>
      <c r="G17" s="25" t="s">
        <v>217</v>
      </c>
      <c r="H17" s="25">
        <v>2707</v>
      </c>
      <c r="I17" s="32">
        <v>2</v>
      </c>
      <c r="J17" s="32" t="s">
        <v>271</v>
      </c>
      <c r="K17" s="32"/>
      <c r="L17" s="24"/>
      <c r="M17" s="56">
        <v>0</v>
      </c>
    </row>
    <row r="18" spans="1:14" ht="15.6" customHeight="1" thickBot="1" x14ac:dyDescent="0.3">
      <c r="A18" s="3">
        <v>13</v>
      </c>
      <c r="B18" s="3" t="s">
        <v>32</v>
      </c>
      <c r="C18" s="3" t="s">
        <v>179</v>
      </c>
      <c r="D18" s="4" t="s">
        <v>16</v>
      </c>
      <c r="E18" s="4">
        <v>1947</v>
      </c>
      <c r="F18" s="4"/>
      <c r="G18" s="25">
        <v>220</v>
      </c>
      <c r="H18" s="25">
        <v>6</v>
      </c>
      <c r="I18" s="32">
        <v>2</v>
      </c>
      <c r="J18" s="32"/>
      <c r="K18" s="32"/>
      <c r="L18" s="24"/>
      <c r="M18" s="56">
        <v>0</v>
      </c>
    </row>
    <row r="19" spans="1:14" ht="15.6" customHeight="1" thickBot="1" x14ac:dyDescent="0.3">
      <c r="A19" s="3">
        <v>14</v>
      </c>
      <c r="B19" s="3" t="s">
        <v>245</v>
      </c>
      <c r="C19" s="3" t="s">
        <v>246</v>
      </c>
      <c r="D19" s="4" t="s">
        <v>2</v>
      </c>
      <c r="E19" s="42">
        <v>1975</v>
      </c>
      <c r="F19" s="42"/>
      <c r="G19" s="48" t="s">
        <v>217</v>
      </c>
      <c r="H19" s="48">
        <v>1463</v>
      </c>
      <c r="I19" s="32">
        <v>1</v>
      </c>
      <c r="J19" s="32"/>
      <c r="K19" s="32"/>
      <c r="L19" s="24"/>
      <c r="M19" s="56">
        <v>0</v>
      </c>
      <c r="N19" s="46"/>
    </row>
    <row r="20" spans="1:14" ht="15.6" customHeight="1" thickBot="1" x14ac:dyDescent="0.3">
      <c r="A20" s="3">
        <v>15</v>
      </c>
      <c r="B20" s="3" t="s">
        <v>257</v>
      </c>
      <c r="C20" s="3" t="s">
        <v>258</v>
      </c>
      <c r="D20" s="4" t="s">
        <v>6</v>
      </c>
      <c r="E20" s="4">
        <v>1986</v>
      </c>
      <c r="F20" s="4"/>
      <c r="G20" s="48">
        <v>200</v>
      </c>
      <c r="H20" s="48">
        <v>187</v>
      </c>
      <c r="I20" s="32">
        <v>2</v>
      </c>
      <c r="J20" s="32"/>
      <c r="K20" s="32"/>
      <c r="L20" s="24"/>
      <c r="M20" s="56">
        <v>0</v>
      </c>
      <c r="N20" s="46"/>
    </row>
    <row r="21" spans="1:14" ht="15.6" customHeight="1" thickBot="1" x14ac:dyDescent="0.3">
      <c r="A21" s="3">
        <v>16</v>
      </c>
      <c r="B21" s="3" t="s">
        <v>249</v>
      </c>
      <c r="C21" s="3" t="s">
        <v>250</v>
      </c>
      <c r="D21" s="4" t="s">
        <v>6</v>
      </c>
      <c r="E21" s="4" t="s">
        <v>253</v>
      </c>
      <c r="F21" s="4"/>
      <c r="G21" s="25" t="s">
        <v>217</v>
      </c>
      <c r="H21" s="25">
        <v>548</v>
      </c>
      <c r="I21" s="32">
        <v>1</v>
      </c>
      <c r="J21" s="32"/>
      <c r="K21" s="32"/>
      <c r="L21" s="24"/>
      <c r="M21" s="56">
        <v>0</v>
      </c>
      <c r="N21" s="46"/>
    </row>
    <row r="22" spans="1:14" ht="15.6" customHeight="1" thickBot="1" x14ac:dyDescent="0.3">
      <c r="A22" s="3">
        <v>17</v>
      </c>
      <c r="B22" s="3" t="s">
        <v>259</v>
      </c>
      <c r="C22" s="3" t="s">
        <v>260</v>
      </c>
      <c r="D22" s="4" t="s">
        <v>16</v>
      </c>
      <c r="E22" s="4">
        <v>1966</v>
      </c>
      <c r="F22" s="4"/>
      <c r="G22" s="48">
        <v>28</v>
      </c>
      <c r="H22" s="48">
        <v>1460</v>
      </c>
      <c r="I22" s="32">
        <v>1</v>
      </c>
      <c r="J22" s="32"/>
      <c r="K22" s="32"/>
      <c r="L22" s="40"/>
      <c r="M22" s="56">
        <v>0</v>
      </c>
    </row>
    <row r="23" spans="1:14" ht="15.6" customHeight="1" thickBot="1" x14ac:dyDescent="0.3">
      <c r="A23" s="3">
        <v>18</v>
      </c>
      <c r="B23" s="3" t="s">
        <v>43</v>
      </c>
      <c r="C23" s="3" t="s">
        <v>44</v>
      </c>
      <c r="D23" s="4" t="s">
        <v>6</v>
      </c>
      <c r="E23" s="4">
        <v>1985</v>
      </c>
      <c r="F23" s="4"/>
      <c r="G23" s="25" t="s">
        <v>217</v>
      </c>
      <c r="H23" s="25">
        <v>427</v>
      </c>
      <c r="I23" s="32">
        <v>1</v>
      </c>
      <c r="J23" s="32"/>
      <c r="K23" s="32"/>
      <c r="L23" s="24"/>
      <c r="M23" s="56">
        <v>0</v>
      </c>
    </row>
    <row r="24" spans="1:14" ht="15.75" thickBot="1" x14ac:dyDescent="0.3">
      <c r="A24" s="3">
        <v>19</v>
      </c>
      <c r="B24" s="3" t="s">
        <v>49</v>
      </c>
      <c r="C24" s="3" t="s">
        <v>9</v>
      </c>
      <c r="D24" s="4" t="s">
        <v>2</v>
      </c>
      <c r="E24" s="4">
        <v>1850</v>
      </c>
      <c r="F24" s="4" t="s">
        <v>50</v>
      </c>
      <c r="G24" s="25">
        <v>928</v>
      </c>
      <c r="H24" s="25">
        <v>614</v>
      </c>
      <c r="I24" s="32">
        <v>2</v>
      </c>
      <c r="J24" s="32"/>
      <c r="K24" s="32"/>
      <c r="L24" s="24"/>
      <c r="M24" s="56">
        <v>0</v>
      </c>
    </row>
    <row r="25" spans="1:14" ht="15.75" thickBot="1" x14ac:dyDescent="0.3">
      <c r="A25" s="3">
        <v>20</v>
      </c>
      <c r="B25" s="3" t="s">
        <v>54</v>
      </c>
      <c r="C25" s="3" t="s">
        <v>55</v>
      </c>
      <c r="D25" s="4" t="s">
        <v>16</v>
      </c>
      <c r="E25" s="4">
        <v>2002</v>
      </c>
      <c r="F25" s="4"/>
      <c r="G25" s="25" t="s">
        <v>217</v>
      </c>
      <c r="H25" s="25">
        <v>94</v>
      </c>
      <c r="I25" s="32">
        <v>1</v>
      </c>
      <c r="J25" s="32"/>
      <c r="K25" s="32"/>
      <c r="L25" s="24"/>
      <c r="M25" s="56">
        <v>0</v>
      </c>
    </row>
    <row r="26" spans="1:14" ht="15.6" customHeight="1" thickBot="1" x14ac:dyDescent="0.3">
      <c r="A26" s="3">
        <v>21</v>
      </c>
      <c r="B26" s="3" t="s">
        <v>58</v>
      </c>
      <c r="C26" s="3" t="s">
        <v>59</v>
      </c>
      <c r="D26" s="4" t="s">
        <v>2</v>
      </c>
      <c r="E26" s="4">
        <v>1994</v>
      </c>
      <c r="F26" s="4"/>
      <c r="G26" s="25" t="s">
        <v>217</v>
      </c>
      <c r="H26" s="25">
        <v>159</v>
      </c>
      <c r="I26" s="32">
        <v>1</v>
      </c>
      <c r="J26" s="32"/>
      <c r="K26" s="32"/>
      <c r="L26" s="24"/>
      <c r="M26" s="56">
        <v>0</v>
      </c>
    </row>
    <row r="27" spans="1:14" ht="15.6" customHeight="1" thickBot="1" x14ac:dyDescent="0.3">
      <c r="A27" s="3">
        <v>22</v>
      </c>
      <c r="B27" s="3" t="s">
        <v>60</v>
      </c>
      <c r="C27" s="3" t="s">
        <v>61</v>
      </c>
      <c r="D27" s="4" t="s">
        <v>2</v>
      </c>
      <c r="E27" s="4">
        <v>1994</v>
      </c>
      <c r="F27" s="4"/>
      <c r="G27" s="25" t="s">
        <v>217</v>
      </c>
      <c r="H27" s="25">
        <v>507</v>
      </c>
      <c r="I27" s="32">
        <v>1</v>
      </c>
      <c r="J27" s="32"/>
      <c r="K27" s="32"/>
      <c r="L27" s="24"/>
      <c r="M27" s="56">
        <v>0</v>
      </c>
    </row>
    <row r="28" spans="1:14" ht="15.6" customHeight="1" thickBot="1" x14ac:dyDescent="0.3">
      <c r="A28" s="3">
        <v>23</v>
      </c>
      <c r="B28" s="3" t="s">
        <v>180</v>
      </c>
      <c r="C28" s="3" t="s">
        <v>206</v>
      </c>
      <c r="D28" s="4" t="s">
        <v>16</v>
      </c>
      <c r="E28" s="4">
        <v>1930</v>
      </c>
      <c r="F28" s="4"/>
      <c r="G28" s="25">
        <v>669</v>
      </c>
      <c r="H28" s="25">
        <v>2931</v>
      </c>
      <c r="I28" s="32">
        <v>2</v>
      </c>
      <c r="J28" s="32"/>
      <c r="K28" s="32"/>
      <c r="L28" s="24"/>
      <c r="M28" s="56">
        <v>0</v>
      </c>
    </row>
    <row r="29" spans="1:14" ht="15.6" customHeight="1" thickBot="1" x14ac:dyDescent="0.3">
      <c r="A29" s="3">
        <v>24</v>
      </c>
      <c r="B29" s="3" t="s">
        <v>66</v>
      </c>
      <c r="C29" s="3" t="s">
        <v>67</v>
      </c>
      <c r="D29" s="4" t="s">
        <v>51</v>
      </c>
      <c r="E29" s="4">
        <v>1974</v>
      </c>
      <c r="F29" s="4"/>
      <c r="G29" s="25">
        <v>599</v>
      </c>
      <c r="H29" s="25">
        <v>232</v>
      </c>
      <c r="I29" s="32">
        <v>1</v>
      </c>
      <c r="J29" s="32" t="s">
        <v>271</v>
      </c>
      <c r="K29" s="32"/>
      <c r="L29" s="24"/>
      <c r="M29" s="56">
        <v>0</v>
      </c>
    </row>
    <row r="30" spans="1:14" ht="15.6" customHeight="1" thickBot="1" x14ac:dyDescent="0.3">
      <c r="A30" s="3">
        <v>25</v>
      </c>
      <c r="B30" s="3" t="s">
        <v>73</v>
      </c>
      <c r="C30" s="3" t="s">
        <v>74</v>
      </c>
      <c r="D30" s="4" t="s">
        <v>2</v>
      </c>
      <c r="E30" s="4">
        <v>1850</v>
      </c>
      <c r="F30" s="4"/>
      <c r="G30" s="25">
        <v>447</v>
      </c>
      <c r="H30" s="25">
        <v>64</v>
      </c>
      <c r="I30" s="32">
        <v>1</v>
      </c>
      <c r="J30" s="32"/>
      <c r="K30" s="32"/>
      <c r="L30" s="24"/>
      <c r="M30" s="56">
        <v>0</v>
      </c>
    </row>
    <row r="31" spans="1:14" ht="15.6" customHeight="1" thickBot="1" x14ac:dyDescent="0.3">
      <c r="A31" s="3">
        <v>26</v>
      </c>
      <c r="B31" s="3" t="s">
        <v>75</v>
      </c>
      <c r="C31" s="3" t="s">
        <v>76</v>
      </c>
      <c r="D31" s="4" t="s">
        <v>6</v>
      </c>
      <c r="E31" s="4">
        <v>2009</v>
      </c>
      <c r="F31" s="4"/>
      <c r="G31" s="25" t="s">
        <v>217</v>
      </c>
      <c r="H31" s="25">
        <v>146</v>
      </c>
      <c r="I31" s="32">
        <v>1</v>
      </c>
      <c r="J31" s="32"/>
      <c r="K31" s="32"/>
      <c r="L31" s="24"/>
      <c r="M31" s="56">
        <v>0</v>
      </c>
    </row>
    <row r="32" spans="1:14" ht="29.25" customHeight="1" thickBot="1" x14ac:dyDescent="0.3">
      <c r="A32" s="3">
        <v>27</v>
      </c>
      <c r="B32" s="3" t="s">
        <v>77</v>
      </c>
      <c r="C32" s="3" t="s">
        <v>79</v>
      </c>
      <c r="D32" s="4" t="s">
        <v>78</v>
      </c>
      <c r="E32" s="4">
        <v>2010</v>
      </c>
      <c r="F32" s="4"/>
      <c r="G32" s="25">
        <v>453</v>
      </c>
      <c r="H32" s="25" t="s">
        <v>217</v>
      </c>
      <c r="I32" s="32">
        <v>1</v>
      </c>
      <c r="J32" s="32"/>
      <c r="K32" s="32"/>
      <c r="L32" s="24" t="s">
        <v>222</v>
      </c>
      <c r="M32" s="56">
        <v>0</v>
      </c>
    </row>
    <row r="33" spans="1:14" ht="15.75" thickBot="1" x14ac:dyDescent="0.3">
      <c r="A33" s="3">
        <v>28</v>
      </c>
      <c r="B33" s="3" t="s">
        <v>80</v>
      </c>
      <c r="C33" s="3" t="s">
        <v>82</v>
      </c>
      <c r="D33" s="4" t="s">
        <v>81</v>
      </c>
      <c r="E33" s="4">
        <v>1985</v>
      </c>
      <c r="F33" s="4"/>
      <c r="G33" s="25" t="s">
        <v>217</v>
      </c>
      <c r="H33" s="25">
        <v>237</v>
      </c>
      <c r="I33" s="32">
        <v>1</v>
      </c>
      <c r="J33" s="32"/>
      <c r="K33" s="32"/>
      <c r="L33" s="24"/>
      <c r="M33" s="56">
        <v>0</v>
      </c>
    </row>
    <row r="34" spans="1:14" ht="29.25" customHeight="1" thickBot="1" x14ac:dyDescent="0.3">
      <c r="A34" s="3">
        <v>29</v>
      </c>
      <c r="B34" s="3" t="s">
        <v>83</v>
      </c>
      <c r="C34" s="3" t="s">
        <v>84</v>
      </c>
      <c r="D34" s="4" t="s">
        <v>81</v>
      </c>
      <c r="E34" s="4">
        <v>1986</v>
      </c>
      <c r="F34" s="4"/>
      <c r="G34" s="25">
        <v>111</v>
      </c>
      <c r="H34" s="25">
        <v>607</v>
      </c>
      <c r="I34" s="32">
        <v>1</v>
      </c>
      <c r="J34" s="32" t="s">
        <v>272</v>
      </c>
      <c r="K34" s="32" t="s">
        <v>271</v>
      </c>
      <c r="L34" s="24" t="s">
        <v>226</v>
      </c>
      <c r="M34" s="56">
        <v>0</v>
      </c>
    </row>
    <row r="35" spans="1:14" ht="15.75" thickBot="1" x14ac:dyDescent="0.3">
      <c r="A35" s="3">
        <v>30</v>
      </c>
      <c r="B35" s="3" t="s">
        <v>85</v>
      </c>
      <c r="C35" s="3" t="s">
        <v>86</v>
      </c>
      <c r="D35" s="4" t="s">
        <v>16</v>
      </c>
      <c r="E35" s="4">
        <v>1850</v>
      </c>
      <c r="F35" s="4" t="s">
        <v>46</v>
      </c>
      <c r="G35" s="25">
        <v>139</v>
      </c>
      <c r="H35" s="25" t="s">
        <v>217</v>
      </c>
      <c r="I35" s="32">
        <v>1</v>
      </c>
      <c r="J35" s="32"/>
      <c r="K35" s="32"/>
      <c r="L35" s="24"/>
      <c r="M35" s="56">
        <v>0</v>
      </c>
    </row>
    <row r="36" spans="1:14" ht="15.6" customHeight="1" thickBot="1" x14ac:dyDescent="0.3">
      <c r="A36" s="3">
        <v>31</v>
      </c>
      <c r="B36" s="3" t="s">
        <v>87</v>
      </c>
      <c r="C36" s="3" t="s">
        <v>88</v>
      </c>
      <c r="D36" s="4" t="s">
        <v>16</v>
      </c>
      <c r="E36" s="4">
        <v>1850</v>
      </c>
      <c r="F36" s="4" t="s">
        <v>46</v>
      </c>
      <c r="G36" s="25">
        <v>121</v>
      </c>
      <c r="H36" s="25" t="s">
        <v>217</v>
      </c>
      <c r="I36" s="32">
        <v>1</v>
      </c>
      <c r="J36" s="32"/>
      <c r="K36" s="32"/>
      <c r="L36" s="24"/>
      <c r="M36" s="56">
        <v>0</v>
      </c>
    </row>
    <row r="37" spans="1:14" ht="15.6" customHeight="1" thickBot="1" x14ac:dyDescent="0.3">
      <c r="A37" s="3">
        <v>32</v>
      </c>
      <c r="B37" s="3" t="s">
        <v>89</v>
      </c>
      <c r="C37" s="3" t="s">
        <v>90</v>
      </c>
      <c r="D37" s="4" t="s">
        <v>16</v>
      </c>
      <c r="E37" s="4">
        <v>1850</v>
      </c>
      <c r="F37" s="4" t="s">
        <v>46</v>
      </c>
      <c r="G37" s="25">
        <v>469</v>
      </c>
      <c r="H37" s="25" t="s">
        <v>217</v>
      </c>
      <c r="I37" s="32">
        <v>1</v>
      </c>
      <c r="J37" s="32"/>
      <c r="K37" s="32"/>
      <c r="L37" s="24"/>
      <c r="M37" s="56">
        <v>0</v>
      </c>
    </row>
    <row r="38" spans="1:14" ht="15.6" customHeight="1" thickBot="1" x14ac:dyDescent="0.3">
      <c r="A38" s="3">
        <v>33</v>
      </c>
      <c r="B38" s="3" t="s">
        <v>291</v>
      </c>
      <c r="C38" s="3" t="s">
        <v>292</v>
      </c>
      <c r="D38" s="4" t="s">
        <v>2</v>
      </c>
      <c r="E38" s="42" t="s">
        <v>323</v>
      </c>
      <c r="F38" s="4" t="s">
        <v>46</v>
      </c>
      <c r="G38" s="48">
        <v>1000</v>
      </c>
      <c r="H38" s="48">
        <v>100</v>
      </c>
      <c r="I38" s="78">
        <v>1</v>
      </c>
      <c r="J38" s="32"/>
      <c r="K38" s="32"/>
      <c r="L38" s="24"/>
      <c r="M38" s="56">
        <v>0</v>
      </c>
    </row>
    <row r="39" spans="1:14" ht="15.6" customHeight="1" thickBot="1" x14ac:dyDescent="0.3">
      <c r="A39" s="3">
        <v>34</v>
      </c>
      <c r="B39" s="3" t="s">
        <v>261</v>
      </c>
      <c r="C39" s="3" t="s">
        <v>262</v>
      </c>
      <c r="D39" s="4" t="s">
        <v>2</v>
      </c>
      <c r="E39" s="4">
        <v>1921</v>
      </c>
      <c r="F39" s="4"/>
      <c r="G39" s="48">
        <v>430</v>
      </c>
      <c r="H39" s="48">
        <v>150</v>
      </c>
      <c r="I39" s="32">
        <v>1</v>
      </c>
      <c r="J39" s="32"/>
      <c r="K39" s="32"/>
      <c r="L39" s="24"/>
      <c r="M39" s="56">
        <v>0</v>
      </c>
    </row>
    <row r="40" spans="1:14" ht="15.6" customHeight="1" thickBot="1" x14ac:dyDescent="0.3">
      <c r="A40" s="3">
        <v>35</v>
      </c>
      <c r="B40" s="3" t="s">
        <v>114</v>
      </c>
      <c r="C40" s="3" t="s">
        <v>115</v>
      </c>
      <c r="D40" s="4" t="s">
        <v>2</v>
      </c>
      <c r="E40" s="4">
        <v>1993</v>
      </c>
      <c r="F40" s="4"/>
      <c r="G40" s="25">
        <v>30</v>
      </c>
      <c r="H40" s="25" t="s">
        <v>217</v>
      </c>
      <c r="I40" s="32">
        <v>1</v>
      </c>
      <c r="J40" s="32"/>
      <c r="K40" s="32"/>
      <c r="L40" s="24"/>
      <c r="M40" s="56">
        <v>0</v>
      </c>
    </row>
    <row r="41" spans="1:14" ht="15.6" customHeight="1" thickBot="1" x14ac:dyDescent="0.3">
      <c r="A41" s="3">
        <v>36</v>
      </c>
      <c r="B41" s="3" t="s">
        <v>116</v>
      </c>
      <c r="C41" s="3" t="s">
        <v>117</v>
      </c>
      <c r="D41" s="4" t="s">
        <v>2</v>
      </c>
      <c r="E41" s="4">
        <v>1993</v>
      </c>
      <c r="F41" s="4"/>
      <c r="G41" s="25">
        <v>30</v>
      </c>
      <c r="H41" s="25" t="s">
        <v>217</v>
      </c>
      <c r="I41" s="32">
        <v>1</v>
      </c>
      <c r="J41" s="32"/>
      <c r="K41" s="32"/>
      <c r="L41" s="24"/>
      <c r="M41" s="56">
        <v>0</v>
      </c>
    </row>
    <row r="42" spans="1:14" ht="15.6" customHeight="1" thickBot="1" x14ac:dyDescent="0.3">
      <c r="A42" s="3">
        <v>37</v>
      </c>
      <c r="B42" s="3" t="s">
        <v>120</v>
      </c>
      <c r="C42" s="3" t="s">
        <v>121</v>
      </c>
      <c r="D42" s="4" t="s">
        <v>2</v>
      </c>
      <c r="E42" s="4">
        <v>1965</v>
      </c>
      <c r="F42" s="4"/>
      <c r="G42" s="25">
        <v>354</v>
      </c>
      <c r="H42" s="25" t="s">
        <v>217</v>
      </c>
      <c r="I42" s="32">
        <v>2</v>
      </c>
      <c r="J42" s="32"/>
      <c r="K42" s="32"/>
      <c r="L42" s="24"/>
      <c r="M42" s="56">
        <v>0</v>
      </c>
    </row>
    <row r="43" spans="1:14" ht="15.6" customHeight="1" thickBot="1" x14ac:dyDescent="0.3">
      <c r="A43" s="3">
        <v>38</v>
      </c>
      <c r="B43" s="3" t="s">
        <v>181</v>
      </c>
      <c r="C43" s="3" t="s">
        <v>182</v>
      </c>
      <c r="D43" s="4" t="s">
        <v>2</v>
      </c>
      <c r="E43" s="4">
        <v>1999</v>
      </c>
      <c r="F43" s="4"/>
      <c r="G43" s="25" t="s">
        <v>217</v>
      </c>
      <c r="H43" s="25">
        <v>200</v>
      </c>
      <c r="I43" s="32">
        <v>1</v>
      </c>
      <c r="J43" s="32"/>
      <c r="K43" s="32"/>
      <c r="L43" s="24"/>
      <c r="M43" s="56">
        <v>0</v>
      </c>
    </row>
    <row r="44" spans="1:14" ht="15.6" customHeight="1" thickBot="1" x14ac:dyDescent="0.3">
      <c r="A44" s="3">
        <v>39</v>
      </c>
      <c r="B44" s="3" t="s">
        <v>129</v>
      </c>
      <c r="C44" s="3" t="s">
        <v>130</v>
      </c>
      <c r="D44" s="4" t="s">
        <v>2</v>
      </c>
      <c r="E44" s="4">
        <v>2005</v>
      </c>
      <c r="F44" s="4"/>
      <c r="G44" s="25" t="s">
        <v>217</v>
      </c>
      <c r="H44" s="25">
        <v>825</v>
      </c>
      <c r="I44" s="32">
        <v>1</v>
      </c>
      <c r="J44" s="32"/>
      <c r="K44" s="32" t="s">
        <v>271</v>
      </c>
      <c r="L44" s="24"/>
      <c r="M44" s="56">
        <v>0</v>
      </c>
    </row>
    <row r="45" spans="1:14" ht="15.6" customHeight="1" thickBot="1" x14ac:dyDescent="0.3">
      <c r="A45" s="3">
        <v>40</v>
      </c>
      <c r="B45" s="3" t="s">
        <v>247</v>
      </c>
      <c r="C45" s="3" t="s">
        <v>248</v>
      </c>
      <c r="D45" s="4" t="s">
        <v>2</v>
      </c>
      <c r="E45" s="4">
        <v>2014</v>
      </c>
      <c r="F45" s="4"/>
      <c r="G45" s="25">
        <v>780</v>
      </c>
      <c r="H45" s="25">
        <v>107</v>
      </c>
      <c r="I45" s="32">
        <v>1</v>
      </c>
      <c r="J45" s="32" t="s">
        <v>271</v>
      </c>
      <c r="K45" s="32"/>
      <c r="L45" s="24" t="s">
        <v>254</v>
      </c>
      <c r="M45" s="56">
        <v>0</v>
      </c>
    </row>
    <row r="46" spans="1:14" ht="15.6" customHeight="1" thickBot="1" x14ac:dyDescent="0.3">
      <c r="A46" s="3">
        <v>41</v>
      </c>
      <c r="B46" s="3" t="s">
        <v>131</v>
      </c>
      <c r="C46" s="3" t="s">
        <v>132</v>
      </c>
      <c r="D46" s="4" t="s">
        <v>2</v>
      </c>
      <c r="E46" s="4">
        <v>1930</v>
      </c>
      <c r="F46" s="4"/>
      <c r="G46" s="25">
        <v>140</v>
      </c>
      <c r="H46" s="25">
        <v>19</v>
      </c>
      <c r="I46" s="32">
        <v>1</v>
      </c>
      <c r="J46" s="32"/>
      <c r="K46" s="32"/>
      <c r="L46" s="24"/>
      <c r="M46" s="56">
        <v>0</v>
      </c>
    </row>
    <row r="47" spans="1:14" ht="15.75" thickBot="1" x14ac:dyDescent="0.3">
      <c r="A47" s="3">
        <v>42</v>
      </c>
      <c r="B47" s="3" t="s">
        <v>251</v>
      </c>
      <c r="C47" s="3" t="s">
        <v>252</v>
      </c>
      <c r="D47" s="4" t="s">
        <v>2</v>
      </c>
      <c r="E47" s="4">
        <v>1980</v>
      </c>
      <c r="F47" s="4"/>
      <c r="G47" s="48">
        <v>860</v>
      </c>
      <c r="H47" s="48">
        <v>860</v>
      </c>
      <c r="I47" s="32">
        <v>1</v>
      </c>
      <c r="J47" s="32"/>
      <c r="K47" s="32"/>
      <c r="L47" s="24"/>
      <c r="M47" s="56">
        <v>0</v>
      </c>
      <c r="N47" s="46"/>
    </row>
    <row r="48" spans="1:14" ht="15.6" customHeight="1" thickBot="1" x14ac:dyDescent="0.3">
      <c r="A48" s="3">
        <v>43</v>
      </c>
      <c r="B48" s="3" t="s">
        <v>135</v>
      </c>
      <c r="C48" s="3" t="s">
        <v>136</v>
      </c>
      <c r="D48" s="4" t="s">
        <v>2</v>
      </c>
      <c r="E48" s="4">
        <v>1956</v>
      </c>
      <c r="F48" s="4"/>
      <c r="G48" s="25" t="s">
        <v>217</v>
      </c>
      <c r="H48" s="25">
        <v>532</v>
      </c>
      <c r="I48" s="32">
        <v>1</v>
      </c>
      <c r="J48" s="32" t="s">
        <v>271</v>
      </c>
      <c r="K48" s="32"/>
      <c r="L48" s="24"/>
      <c r="M48" s="56">
        <v>0</v>
      </c>
    </row>
    <row r="49" spans="1:14" ht="29.25" customHeight="1" thickBot="1" x14ac:dyDescent="0.3">
      <c r="A49" s="3">
        <v>44</v>
      </c>
      <c r="B49" s="3" t="s">
        <v>137</v>
      </c>
      <c r="C49" s="3" t="s">
        <v>138</v>
      </c>
      <c r="D49" s="4" t="s">
        <v>2</v>
      </c>
      <c r="E49" s="4">
        <v>1956</v>
      </c>
      <c r="F49" s="4"/>
      <c r="G49" s="25" t="s">
        <v>217</v>
      </c>
      <c r="H49" s="25">
        <v>2553</v>
      </c>
      <c r="I49" s="32">
        <v>1</v>
      </c>
      <c r="J49" s="32" t="s">
        <v>271</v>
      </c>
      <c r="K49" s="32"/>
      <c r="L49" s="24" t="s">
        <v>227</v>
      </c>
      <c r="M49" s="56">
        <v>0</v>
      </c>
    </row>
    <row r="50" spans="1:14" ht="29.25" customHeight="1" thickBot="1" x14ac:dyDescent="0.3">
      <c r="A50" s="3">
        <v>45</v>
      </c>
      <c r="B50" s="3" t="s">
        <v>139</v>
      </c>
      <c r="C50" s="3" t="s">
        <v>140</v>
      </c>
      <c r="D50" s="4" t="s">
        <v>2</v>
      </c>
      <c r="E50" s="4">
        <v>1956</v>
      </c>
      <c r="F50" s="4"/>
      <c r="G50" s="25" t="s">
        <v>217</v>
      </c>
      <c r="H50" s="25">
        <v>266</v>
      </c>
      <c r="I50" s="32">
        <v>1</v>
      </c>
      <c r="J50" s="32"/>
      <c r="K50" s="32"/>
      <c r="L50" s="24" t="s">
        <v>227</v>
      </c>
      <c r="M50" s="56">
        <v>0</v>
      </c>
    </row>
    <row r="51" spans="1:14" ht="15.6" customHeight="1" thickBot="1" x14ac:dyDescent="0.3">
      <c r="A51" s="3">
        <v>46</v>
      </c>
      <c r="B51" s="3" t="s">
        <v>293</v>
      </c>
      <c r="C51" s="3" t="s">
        <v>294</v>
      </c>
      <c r="D51" s="4" t="s">
        <v>78</v>
      </c>
      <c r="E51" s="42">
        <v>1927</v>
      </c>
      <c r="F51" s="4"/>
      <c r="G51" s="77">
        <v>35</v>
      </c>
      <c r="H51" s="77" t="s">
        <v>217</v>
      </c>
      <c r="I51" s="78">
        <v>1</v>
      </c>
      <c r="J51" s="4"/>
      <c r="K51" s="4"/>
      <c r="L51" s="24"/>
      <c r="M51" s="56">
        <v>0</v>
      </c>
    </row>
    <row r="52" spans="1:14" ht="15.6" customHeight="1" thickBot="1" x14ac:dyDescent="0.3">
      <c r="A52" s="3">
        <v>47</v>
      </c>
      <c r="B52" s="3" t="s">
        <v>149</v>
      </c>
      <c r="C52" s="3" t="s">
        <v>150</v>
      </c>
      <c r="D52" s="4" t="s">
        <v>16</v>
      </c>
      <c r="E52" s="4">
        <v>2005</v>
      </c>
      <c r="F52" s="4"/>
      <c r="G52" s="25" t="s">
        <v>217</v>
      </c>
      <c r="H52" s="25">
        <v>265</v>
      </c>
      <c r="I52" s="32">
        <v>1</v>
      </c>
      <c r="J52" s="32"/>
      <c r="K52" s="32"/>
      <c r="L52" s="24"/>
      <c r="M52" s="56">
        <v>0</v>
      </c>
    </row>
    <row r="53" spans="1:14" ht="30.75" thickBot="1" x14ac:dyDescent="0.3">
      <c r="A53" s="3">
        <v>48</v>
      </c>
      <c r="B53" s="3" t="s">
        <v>231</v>
      </c>
      <c r="C53" s="3" t="s">
        <v>233</v>
      </c>
      <c r="D53" s="4" t="s">
        <v>26</v>
      </c>
      <c r="E53" s="4" t="s">
        <v>212</v>
      </c>
      <c r="F53" s="4"/>
      <c r="G53" s="25" t="s">
        <v>217</v>
      </c>
      <c r="H53" s="25">
        <v>2006</v>
      </c>
      <c r="I53" s="32">
        <v>1</v>
      </c>
      <c r="J53" s="32" t="s">
        <v>271</v>
      </c>
      <c r="K53" s="32" t="s">
        <v>271</v>
      </c>
      <c r="L53" s="24" t="s">
        <v>221</v>
      </c>
      <c r="M53" s="56">
        <v>0</v>
      </c>
    </row>
    <row r="54" spans="1:14" ht="15" customHeight="1" thickBot="1" x14ac:dyDescent="0.3">
      <c r="A54" s="3">
        <v>49</v>
      </c>
      <c r="B54" s="3" t="s">
        <v>232</v>
      </c>
      <c r="C54" s="3" t="s">
        <v>234</v>
      </c>
      <c r="D54" s="4" t="s">
        <v>26</v>
      </c>
      <c r="E54" s="4">
        <v>2013</v>
      </c>
      <c r="F54" s="4"/>
      <c r="G54" s="25" t="s">
        <v>217</v>
      </c>
      <c r="H54" s="25">
        <v>1440</v>
      </c>
      <c r="I54" s="32">
        <v>1</v>
      </c>
      <c r="J54" s="32" t="s">
        <v>271</v>
      </c>
      <c r="K54" s="32" t="s">
        <v>271</v>
      </c>
      <c r="L54" s="24"/>
      <c r="M54" s="56">
        <v>0</v>
      </c>
      <c r="N54" s="46"/>
    </row>
    <row r="55" spans="1:14" ht="15.6" customHeight="1" thickBot="1" x14ac:dyDescent="0.3">
      <c r="A55" s="3">
        <v>50</v>
      </c>
      <c r="B55" s="3" t="s">
        <v>157</v>
      </c>
      <c r="C55" s="3" t="s">
        <v>158</v>
      </c>
      <c r="D55" s="4" t="s">
        <v>6</v>
      </c>
      <c r="E55" s="4">
        <v>1979</v>
      </c>
      <c r="F55" s="4"/>
      <c r="G55" s="25">
        <v>110</v>
      </c>
      <c r="H55" s="25" t="s">
        <v>217</v>
      </c>
      <c r="I55" s="32">
        <v>1</v>
      </c>
      <c r="J55" s="32"/>
      <c r="K55" s="32"/>
      <c r="L55" s="24"/>
      <c r="M55" s="56">
        <v>0</v>
      </c>
    </row>
    <row r="56" spans="1:14" ht="15.6" customHeight="1" thickBot="1" x14ac:dyDescent="0.3">
      <c r="A56" s="3">
        <v>51</v>
      </c>
      <c r="B56" s="3" t="s">
        <v>160</v>
      </c>
      <c r="C56" s="3" t="s">
        <v>161</v>
      </c>
      <c r="D56" s="4" t="s">
        <v>2</v>
      </c>
      <c r="E56" s="4">
        <v>1996</v>
      </c>
      <c r="F56" s="4"/>
      <c r="G56" s="25" t="s">
        <v>217</v>
      </c>
      <c r="H56" s="25">
        <v>375</v>
      </c>
      <c r="I56" s="32">
        <v>1</v>
      </c>
      <c r="J56" s="32"/>
      <c r="K56" s="32"/>
      <c r="L56" s="24"/>
      <c r="M56" s="56">
        <v>0</v>
      </c>
    </row>
    <row r="57" spans="1:14" ht="15.6" customHeight="1" thickBot="1" x14ac:dyDescent="0.3">
      <c r="A57" s="3">
        <v>52</v>
      </c>
      <c r="B57" s="3" t="s">
        <v>166</v>
      </c>
      <c r="C57" s="3" t="s">
        <v>53</v>
      </c>
      <c r="D57" s="4" t="s">
        <v>2</v>
      </c>
      <c r="E57" s="4">
        <v>1958</v>
      </c>
      <c r="F57" s="4"/>
      <c r="G57" s="25">
        <v>59</v>
      </c>
      <c r="H57" s="25">
        <v>18</v>
      </c>
      <c r="I57" s="32">
        <v>1</v>
      </c>
      <c r="J57" s="32"/>
      <c r="K57" s="32"/>
      <c r="L57" s="24"/>
      <c r="M57" s="56">
        <v>0</v>
      </c>
    </row>
    <row r="58" spans="1:14" ht="15.6" customHeight="1" thickBot="1" x14ac:dyDescent="0.3">
      <c r="A58" s="3">
        <v>53</v>
      </c>
      <c r="B58" s="3" t="s">
        <v>167</v>
      </c>
      <c r="C58" s="3" t="s">
        <v>53</v>
      </c>
      <c r="D58" s="4" t="s">
        <v>2</v>
      </c>
      <c r="E58" s="4">
        <v>1958</v>
      </c>
      <c r="F58" s="4"/>
      <c r="G58" s="25">
        <v>59</v>
      </c>
      <c r="H58" s="25">
        <v>18</v>
      </c>
      <c r="I58" s="32">
        <v>1</v>
      </c>
      <c r="J58" s="32"/>
      <c r="K58" s="32"/>
      <c r="L58" s="24"/>
      <c r="M58" s="56">
        <v>0</v>
      </c>
    </row>
    <row r="59" spans="1:14" ht="15.6" customHeight="1" x14ac:dyDescent="0.25">
      <c r="A59" s="3">
        <v>54</v>
      </c>
      <c r="B59" s="3" t="s">
        <v>170</v>
      </c>
      <c r="C59" s="3" t="s">
        <v>171</v>
      </c>
      <c r="D59" s="4" t="s">
        <v>2</v>
      </c>
      <c r="E59" s="4">
        <v>1888</v>
      </c>
      <c r="F59" s="4" t="s">
        <v>46</v>
      </c>
      <c r="G59" s="25">
        <v>297</v>
      </c>
      <c r="H59" s="25">
        <v>30</v>
      </c>
      <c r="I59" s="32">
        <v>2</v>
      </c>
      <c r="J59" s="32"/>
      <c r="K59" s="32"/>
      <c r="L59" s="24"/>
      <c r="M59" s="56">
        <v>0</v>
      </c>
    </row>
    <row r="60" spans="1:14" ht="15.6" customHeight="1" x14ac:dyDescent="0.25">
      <c r="G60" s="26">
        <f>SUM(G6:G59)</f>
        <v>10456</v>
      </c>
      <c r="H60" s="26">
        <f>SUM(H6:H59)</f>
        <v>27288</v>
      </c>
      <c r="I60" s="20"/>
      <c r="J60" s="20"/>
      <c r="K60" s="20"/>
      <c r="M60" s="53">
        <f>SUM(M6:M59)</f>
        <v>0</v>
      </c>
    </row>
    <row r="61" spans="1:14" ht="15.6" customHeight="1" x14ac:dyDescent="0.25">
      <c r="G61" s="26"/>
      <c r="H61" s="26"/>
      <c r="I61" s="20"/>
      <c r="J61" s="20"/>
      <c r="K61" s="20"/>
      <c r="M61" s="53"/>
    </row>
    <row r="62" spans="1:14" ht="15.6" customHeight="1" x14ac:dyDescent="0.25">
      <c r="G62" s="26"/>
      <c r="H62" s="26"/>
      <c r="I62" s="20"/>
      <c r="J62" s="20"/>
      <c r="K62" s="20"/>
      <c r="M62" s="53"/>
    </row>
    <row r="63" spans="1:14" ht="15.6" customHeight="1" thickBot="1" x14ac:dyDescent="0.3">
      <c r="A63" s="113" t="s">
        <v>283</v>
      </c>
      <c r="B63" s="113"/>
      <c r="C63" s="113"/>
      <c r="D63" s="18"/>
      <c r="E63" s="18"/>
      <c r="F63" s="18"/>
      <c r="G63" s="19"/>
      <c r="H63" s="19"/>
      <c r="I63" s="18"/>
      <c r="J63" s="18"/>
      <c r="K63" s="18"/>
      <c r="L63" s="18"/>
      <c r="M63" s="22"/>
    </row>
    <row r="64" spans="1:14" ht="15.6" customHeight="1" thickBot="1" x14ac:dyDescent="0.3">
      <c r="A64" s="3">
        <v>1</v>
      </c>
      <c r="B64" s="3" t="s">
        <v>267</v>
      </c>
      <c r="C64" s="3" t="s">
        <v>269</v>
      </c>
      <c r="D64" s="4" t="s">
        <v>16</v>
      </c>
      <c r="E64" s="4">
        <v>1958</v>
      </c>
      <c r="F64" s="47"/>
      <c r="G64" s="48" t="s">
        <v>217</v>
      </c>
      <c r="H64" s="48">
        <v>4342</v>
      </c>
      <c r="I64" s="51">
        <v>1</v>
      </c>
      <c r="J64" s="47"/>
      <c r="K64" s="47"/>
      <c r="L64" s="52"/>
      <c r="M64" s="56">
        <v>0</v>
      </c>
    </row>
    <row r="65" spans="1:13" ht="15.6" customHeight="1" thickBot="1" x14ac:dyDescent="0.3">
      <c r="A65" s="3">
        <v>2</v>
      </c>
      <c r="B65" s="3" t="s">
        <v>30</v>
      </c>
      <c r="C65" s="3" t="s">
        <v>31</v>
      </c>
      <c r="D65" s="4" t="s">
        <v>6</v>
      </c>
      <c r="E65" s="4">
        <v>1983</v>
      </c>
      <c r="F65" s="4"/>
      <c r="G65" s="25" t="s">
        <v>217</v>
      </c>
      <c r="H65" s="25">
        <v>1463</v>
      </c>
      <c r="I65" s="31">
        <v>1</v>
      </c>
      <c r="J65" s="49"/>
      <c r="K65" s="49"/>
      <c r="L65" s="24"/>
      <c r="M65" s="56">
        <v>0</v>
      </c>
    </row>
    <row r="66" spans="1:13" ht="15.6" customHeight="1" thickBot="1" x14ac:dyDescent="0.3">
      <c r="A66" s="8">
        <v>3</v>
      </c>
      <c r="B66" s="3" t="s">
        <v>42</v>
      </c>
      <c r="C66" s="3" t="s">
        <v>256</v>
      </c>
      <c r="D66" s="4" t="s">
        <v>2</v>
      </c>
      <c r="E66" s="4">
        <v>1956</v>
      </c>
      <c r="F66" s="4"/>
      <c r="G66" s="25" t="s">
        <v>217</v>
      </c>
      <c r="H66" s="25">
        <v>208</v>
      </c>
      <c r="I66" s="31">
        <v>1</v>
      </c>
      <c r="J66" s="49" t="s">
        <v>271</v>
      </c>
      <c r="K66" s="49"/>
      <c r="L66" s="40" t="s">
        <v>227</v>
      </c>
      <c r="M66" s="56">
        <v>0</v>
      </c>
    </row>
    <row r="67" spans="1:13" ht="15.6" customHeight="1" thickBot="1" x14ac:dyDescent="0.3">
      <c r="A67" s="3">
        <v>4</v>
      </c>
      <c r="B67" s="3" t="s">
        <v>56</v>
      </c>
      <c r="C67" s="3" t="s">
        <v>57</v>
      </c>
      <c r="D67" s="4" t="s">
        <v>2</v>
      </c>
      <c r="E67" s="4">
        <v>1965</v>
      </c>
      <c r="F67" s="4"/>
      <c r="G67" s="25" t="s">
        <v>217</v>
      </c>
      <c r="H67" s="25">
        <v>689</v>
      </c>
      <c r="I67" s="31">
        <v>1</v>
      </c>
      <c r="J67" s="49"/>
      <c r="K67" s="49"/>
      <c r="L67" s="24"/>
      <c r="M67" s="56">
        <v>0</v>
      </c>
    </row>
    <row r="68" spans="1:13" ht="15.6" customHeight="1" thickBot="1" x14ac:dyDescent="0.3">
      <c r="A68" s="8">
        <v>5</v>
      </c>
      <c r="B68" s="3" t="s">
        <v>69</v>
      </c>
      <c r="C68" s="3" t="s">
        <v>70</v>
      </c>
      <c r="D68" s="4" t="s">
        <v>2</v>
      </c>
      <c r="E68" s="4">
        <v>1966</v>
      </c>
      <c r="F68" s="4"/>
      <c r="G68" s="25" t="s">
        <v>217</v>
      </c>
      <c r="H68" s="25">
        <v>286</v>
      </c>
      <c r="I68" s="31">
        <v>1</v>
      </c>
      <c r="J68" s="49"/>
      <c r="K68" s="49"/>
      <c r="L68" s="24"/>
      <c r="M68" s="56">
        <v>0</v>
      </c>
    </row>
    <row r="69" spans="1:13" ht="15.6" customHeight="1" thickBot="1" x14ac:dyDescent="0.3">
      <c r="A69" s="3">
        <v>6</v>
      </c>
      <c r="B69" s="3" t="s">
        <v>268</v>
      </c>
      <c r="C69" s="3" t="s">
        <v>270</v>
      </c>
      <c r="D69" s="4" t="s">
        <v>16</v>
      </c>
      <c r="E69" s="4">
        <v>1983</v>
      </c>
      <c r="F69" s="47"/>
      <c r="G69" s="48">
        <v>134</v>
      </c>
      <c r="H69" s="48">
        <v>250</v>
      </c>
      <c r="I69" s="51">
        <v>1</v>
      </c>
      <c r="J69" s="47"/>
      <c r="K69" s="47"/>
      <c r="L69" s="52"/>
      <c r="M69" s="56">
        <v>0</v>
      </c>
    </row>
    <row r="70" spans="1:13" ht="15.6" customHeight="1" thickBot="1" x14ac:dyDescent="0.3">
      <c r="A70" s="8">
        <v>7</v>
      </c>
      <c r="B70" s="3" t="s">
        <v>127</v>
      </c>
      <c r="C70" s="3" t="s">
        <v>128</v>
      </c>
      <c r="D70" s="4" t="s">
        <v>2</v>
      </c>
      <c r="E70" s="4">
        <v>1967</v>
      </c>
      <c r="F70" s="4"/>
      <c r="G70" s="25" t="s">
        <v>217</v>
      </c>
      <c r="H70" s="25">
        <v>376</v>
      </c>
      <c r="I70" s="31">
        <v>2</v>
      </c>
      <c r="J70" s="49" t="s">
        <v>272</v>
      </c>
      <c r="K70" s="49"/>
      <c r="L70" s="24"/>
      <c r="M70" s="56">
        <v>0</v>
      </c>
    </row>
    <row r="71" spans="1:13" ht="15.6" customHeight="1" thickBot="1" x14ac:dyDescent="0.3">
      <c r="A71" s="3">
        <v>8</v>
      </c>
      <c r="B71" s="3" t="s">
        <v>304</v>
      </c>
      <c r="C71" s="3" t="s">
        <v>305</v>
      </c>
      <c r="D71" s="4" t="s">
        <v>16</v>
      </c>
      <c r="E71" s="4">
        <v>1985</v>
      </c>
      <c r="F71" s="4"/>
      <c r="G71" s="48">
        <v>400</v>
      </c>
      <c r="H71" s="48">
        <v>1735</v>
      </c>
      <c r="I71" s="79">
        <v>1</v>
      </c>
      <c r="J71" s="49"/>
      <c r="K71" s="49"/>
      <c r="L71" s="24"/>
      <c r="M71" s="56">
        <v>0</v>
      </c>
    </row>
    <row r="72" spans="1:13" ht="15.6" customHeight="1" x14ac:dyDescent="0.25">
      <c r="A72" s="8">
        <v>9</v>
      </c>
      <c r="B72" s="3" t="s">
        <v>143</v>
      </c>
      <c r="C72" s="3" t="s">
        <v>144</v>
      </c>
      <c r="D72" s="4" t="s">
        <v>2</v>
      </c>
      <c r="E72" s="42">
        <v>1984</v>
      </c>
      <c r="F72" s="4"/>
      <c r="G72" s="25">
        <v>78</v>
      </c>
      <c r="H72" s="25">
        <v>386</v>
      </c>
      <c r="I72" s="31">
        <v>1</v>
      </c>
      <c r="J72" s="49"/>
      <c r="K72" s="49"/>
      <c r="L72" s="24"/>
      <c r="M72" s="56">
        <v>0</v>
      </c>
    </row>
    <row r="73" spans="1:13" ht="15.6" customHeight="1" x14ac:dyDescent="0.25">
      <c r="A73" s="65"/>
      <c r="B73" s="65"/>
      <c r="C73" s="65"/>
      <c r="D73" s="11"/>
      <c r="E73" s="11"/>
      <c r="F73" s="11"/>
      <c r="G73" s="29">
        <f>SUM(G64:G72)</f>
        <v>612</v>
      </c>
      <c r="H73" s="29">
        <f>SUM(H64:H72)</f>
        <v>9735</v>
      </c>
      <c r="I73" s="34"/>
      <c r="J73" s="34"/>
      <c r="K73" s="34"/>
      <c r="L73" s="11"/>
      <c r="M73" s="72">
        <f>SUM(M64:M72)</f>
        <v>0</v>
      </c>
    </row>
    <row r="74" spans="1:13" ht="15.6" customHeight="1" x14ac:dyDescent="0.25">
      <c r="A74" s="65"/>
      <c r="B74" s="65"/>
      <c r="C74" s="65"/>
      <c r="D74" s="11"/>
      <c r="E74" s="11"/>
      <c r="F74" s="11"/>
      <c r="G74" s="64"/>
      <c r="H74" s="64"/>
      <c r="I74" s="34"/>
      <c r="J74" s="34"/>
      <c r="K74" s="34"/>
      <c r="L74" s="11"/>
      <c r="M74" s="66"/>
    </row>
    <row r="75" spans="1:13" ht="15.6" customHeight="1" x14ac:dyDescent="0.25">
      <c r="A75" s="65"/>
      <c r="B75" s="65"/>
      <c r="C75" s="65"/>
      <c r="D75" s="11"/>
      <c r="E75" s="11"/>
      <c r="F75" s="11"/>
      <c r="G75" s="64"/>
      <c r="H75" s="64"/>
      <c r="I75" s="34"/>
      <c r="J75" s="34"/>
      <c r="K75" s="34"/>
      <c r="L75" s="11"/>
      <c r="M75" s="66"/>
    </row>
    <row r="76" spans="1:13" ht="15.6" customHeight="1" thickBot="1" x14ac:dyDescent="0.3">
      <c r="A76" s="116" t="s">
        <v>285</v>
      </c>
      <c r="B76" s="116"/>
      <c r="C76" s="116"/>
      <c r="G76" s="26"/>
      <c r="H76" s="26"/>
      <c r="I76" s="21"/>
      <c r="J76" s="21"/>
      <c r="K76" s="21"/>
      <c r="M76" s="53"/>
    </row>
    <row r="77" spans="1:13" ht="15.6" customHeight="1" thickBot="1" x14ac:dyDescent="0.3">
      <c r="A77" s="3">
        <v>1</v>
      </c>
      <c r="B77" s="3" t="s">
        <v>185</v>
      </c>
      <c r="C77" s="3" t="s">
        <v>45</v>
      </c>
      <c r="D77" s="4" t="s">
        <v>6</v>
      </c>
      <c r="E77" s="4">
        <v>1996</v>
      </c>
      <c r="F77" s="4" t="s">
        <v>46</v>
      </c>
      <c r="G77" s="25">
        <v>655</v>
      </c>
      <c r="H77" s="25" t="s">
        <v>217</v>
      </c>
      <c r="I77" s="31">
        <v>1</v>
      </c>
      <c r="J77" s="49"/>
      <c r="K77" s="49"/>
      <c r="L77" s="24"/>
      <c r="M77" s="56">
        <v>0</v>
      </c>
    </row>
    <row r="78" spans="1:13" ht="15.6" customHeight="1" thickBot="1" x14ac:dyDescent="0.3">
      <c r="A78" s="3">
        <v>2</v>
      </c>
      <c r="B78" s="3" t="s">
        <v>186</v>
      </c>
      <c r="C78" s="3" t="s">
        <v>45</v>
      </c>
      <c r="D78" s="4" t="s">
        <v>6</v>
      </c>
      <c r="E78" s="4">
        <v>1912</v>
      </c>
      <c r="F78" s="4" t="s">
        <v>50</v>
      </c>
      <c r="G78" s="25">
        <v>1084</v>
      </c>
      <c r="H78" s="25">
        <v>126</v>
      </c>
      <c r="I78" s="31">
        <v>1</v>
      </c>
      <c r="J78" s="49"/>
      <c r="K78" s="49"/>
      <c r="L78" s="24"/>
      <c r="M78" s="56">
        <v>0</v>
      </c>
    </row>
    <row r="79" spans="1:13" ht="15.6" customHeight="1" thickBot="1" x14ac:dyDescent="0.3">
      <c r="A79" s="8">
        <v>3</v>
      </c>
      <c r="B79" s="3" t="s">
        <v>187</v>
      </c>
      <c r="C79" s="3" t="s">
        <v>45</v>
      </c>
      <c r="D79" s="4" t="s">
        <v>6</v>
      </c>
      <c r="E79" s="4">
        <v>1912</v>
      </c>
      <c r="F79" s="4" t="s">
        <v>50</v>
      </c>
      <c r="G79" s="25">
        <v>1084</v>
      </c>
      <c r="H79" s="25">
        <v>126</v>
      </c>
      <c r="I79" s="31">
        <v>1</v>
      </c>
      <c r="J79" s="49"/>
      <c r="K79" s="49"/>
      <c r="L79" s="24"/>
      <c r="M79" s="56">
        <v>0</v>
      </c>
    </row>
    <row r="80" spans="1:13" ht="15.6" customHeight="1" thickBot="1" x14ac:dyDescent="0.3">
      <c r="A80" s="3">
        <v>4</v>
      </c>
      <c r="B80" s="3" t="s">
        <v>188</v>
      </c>
      <c r="C80" s="3" t="s">
        <v>45</v>
      </c>
      <c r="D80" s="4" t="s">
        <v>6</v>
      </c>
      <c r="E80" s="4">
        <v>1912</v>
      </c>
      <c r="F80" s="4" t="s">
        <v>50</v>
      </c>
      <c r="G80" s="25">
        <v>1084</v>
      </c>
      <c r="H80" s="25">
        <v>126</v>
      </c>
      <c r="I80" s="31">
        <v>1</v>
      </c>
      <c r="J80" s="49"/>
      <c r="K80" s="49"/>
      <c r="L80" s="24"/>
      <c r="M80" s="56">
        <v>0</v>
      </c>
    </row>
    <row r="81" spans="1:13" ht="15.6" customHeight="1" thickBot="1" x14ac:dyDescent="0.3">
      <c r="A81" s="3">
        <v>5</v>
      </c>
      <c r="B81" s="3" t="s">
        <v>189</v>
      </c>
      <c r="C81" s="3" t="s">
        <v>45</v>
      </c>
      <c r="D81" s="4" t="s">
        <v>6</v>
      </c>
      <c r="E81" s="4">
        <v>1912</v>
      </c>
      <c r="F81" s="4" t="s">
        <v>50</v>
      </c>
      <c r="G81" s="25">
        <v>1084</v>
      </c>
      <c r="H81" s="25">
        <v>126</v>
      </c>
      <c r="I81" s="31">
        <v>1</v>
      </c>
      <c r="J81" s="49"/>
      <c r="K81" s="49"/>
      <c r="L81" s="24"/>
      <c r="M81" s="56">
        <v>0</v>
      </c>
    </row>
    <row r="82" spans="1:13" ht="15.6" customHeight="1" thickBot="1" x14ac:dyDescent="0.3">
      <c r="A82" s="8">
        <v>6</v>
      </c>
      <c r="B82" s="3" t="s">
        <v>190</v>
      </c>
      <c r="C82" s="3" t="s">
        <v>45</v>
      </c>
      <c r="D82" s="4" t="s">
        <v>6</v>
      </c>
      <c r="E82" s="4">
        <v>1912</v>
      </c>
      <c r="F82" s="4" t="s">
        <v>46</v>
      </c>
      <c r="G82" s="25">
        <v>832</v>
      </c>
      <c r="H82" s="25">
        <v>34</v>
      </c>
      <c r="I82" s="31">
        <v>1</v>
      </c>
      <c r="J82" s="49"/>
      <c r="K82" s="49"/>
      <c r="L82" s="24"/>
      <c r="M82" s="56">
        <v>0</v>
      </c>
    </row>
    <row r="83" spans="1:13" ht="15.6" customHeight="1" thickBot="1" x14ac:dyDescent="0.3">
      <c r="A83" s="3">
        <v>7</v>
      </c>
      <c r="B83" s="3" t="s">
        <v>191</v>
      </c>
      <c r="C83" s="3" t="s">
        <v>47</v>
      </c>
      <c r="D83" s="4" t="s">
        <v>6</v>
      </c>
      <c r="E83" s="4">
        <v>1989</v>
      </c>
      <c r="F83" s="4"/>
      <c r="G83" s="25" t="s">
        <v>217</v>
      </c>
      <c r="H83" s="25">
        <v>14</v>
      </c>
      <c r="I83" s="31">
        <v>1</v>
      </c>
      <c r="J83" s="49"/>
      <c r="K83" s="49"/>
      <c r="L83" s="24"/>
      <c r="M83" s="56">
        <v>0</v>
      </c>
    </row>
    <row r="84" spans="1:13" ht="15.6" customHeight="1" thickBot="1" x14ac:dyDescent="0.3">
      <c r="A84" s="3">
        <v>8</v>
      </c>
      <c r="B84" s="3" t="s">
        <v>192</v>
      </c>
      <c r="C84" s="3" t="s">
        <v>48</v>
      </c>
      <c r="D84" s="4" t="s">
        <v>6</v>
      </c>
      <c r="E84" s="4">
        <v>1980</v>
      </c>
      <c r="F84" s="4"/>
      <c r="G84" s="25" t="s">
        <v>217</v>
      </c>
      <c r="H84" s="25">
        <v>75</v>
      </c>
      <c r="I84" s="31">
        <v>2</v>
      </c>
      <c r="J84" s="49"/>
      <c r="K84" s="49"/>
      <c r="L84" s="24"/>
      <c r="M84" s="56">
        <v>0</v>
      </c>
    </row>
    <row r="85" spans="1:13" ht="15.6" customHeight="1" thickBot="1" x14ac:dyDescent="0.3">
      <c r="A85" s="8">
        <v>9</v>
      </c>
      <c r="B85" s="3" t="s">
        <v>193</v>
      </c>
      <c r="C85" s="3" t="s">
        <v>199</v>
      </c>
      <c r="D85" s="4" t="s">
        <v>6</v>
      </c>
      <c r="E85" s="4">
        <v>1912</v>
      </c>
      <c r="F85" s="4" t="s">
        <v>46</v>
      </c>
      <c r="G85" s="25">
        <v>76</v>
      </c>
      <c r="H85" s="25" t="s">
        <v>217</v>
      </c>
      <c r="I85" s="31">
        <v>1</v>
      </c>
      <c r="J85" s="49"/>
      <c r="K85" s="49"/>
      <c r="L85" s="24"/>
      <c r="M85" s="56">
        <v>0</v>
      </c>
    </row>
    <row r="86" spans="1:13" ht="15.6" customHeight="1" thickBot="1" x14ac:dyDescent="0.3">
      <c r="A86" s="3">
        <v>10</v>
      </c>
      <c r="B86" s="3" t="s">
        <v>194</v>
      </c>
      <c r="C86" s="3" t="s">
        <v>199</v>
      </c>
      <c r="D86" s="4" t="s">
        <v>6</v>
      </c>
      <c r="E86" s="4">
        <v>1912</v>
      </c>
      <c r="F86" s="4" t="s">
        <v>46</v>
      </c>
      <c r="G86" s="25">
        <v>76</v>
      </c>
      <c r="H86" s="25" t="s">
        <v>217</v>
      </c>
      <c r="I86" s="31">
        <v>1</v>
      </c>
      <c r="J86" s="49"/>
      <c r="K86" s="49"/>
      <c r="L86" s="24"/>
      <c r="M86" s="56">
        <v>0</v>
      </c>
    </row>
    <row r="87" spans="1:13" ht="15.6" customHeight="1" thickBot="1" x14ac:dyDescent="0.3">
      <c r="A87" s="3">
        <v>11</v>
      </c>
      <c r="B87" s="3" t="s">
        <v>306</v>
      </c>
      <c r="C87" s="3" t="s">
        <v>310</v>
      </c>
      <c r="D87" s="4" t="s">
        <v>6</v>
      </c>
      <c r="E87" s="42">
        <v>1960</v>
      </c>
      <c r="F87" s="4"/>
      <c r="G87" s="48" t="s">
        <v>217</v>
      </c>
      <c r="H87" s="48">
        <v>60</v>
      </c>
      <c r="I87" s="79">
        <v>1</v>
      </c>
      <c r="J87" s="49"/>
      <c r="K87" s="49"/>
      <c r="L87" s="24"/>
      <c r="M87" s="56">
        <v>0</v>
      </c>
    </row>
    <row r="88" spans="1:13" ht="15.6" customHeight="1" thickBot="1" x14ac:dyDescent="0.3">
      <c r="A88" s="8">
        <v>12</v>
      </c>
      <c r="B88" s="3" t="s">
        <v>195</v>
      </c>
      <c r="C88" s="3" t="s">
        <v>200</v>
      </c>
      <c r="D88" s="4" t="s">
        <v>6</v>
      </c>
      <c r="E88" s="4">
        <v>1912</v>
      </c>
      <c r="F88" s="4" t="s">
        <v>46</v>
      </c>
      <c r="G88" s="25">
        <v>76</v>
      </c>
      <c r="H88" s="25" t="s">
        <v>217</v>
      </c>
      <c r="I88" s="31">
        <v>1</v>
      </c>
      <c r="J88" s="49"/>
      <c r="K88" s="49"/>
      <c r="L88" s="24"/>
      <c r="M88" s="56">
        <v>0</v>
      </c>
    </row>
    <row r="89" spans="1:13" ht="15.6" customHeight="1" thickBot="1" x14ac:dyDescent="0.3">
      <c r="A89" s="3">
        <v>13</v>
      </c>
      <c r="B89" s="3" t="s">
        <v>307</v>
      </c>
      <c r="C89" s="3"/>
      <c r="D89" s="4" t="s">
        <v>6</v>
      </c>
      <c r="E89" s="42">
        <v>1975</v>
      </c>
      <c r="F89" s="42"/>
      <c r="G89" s="48" t="s">
        <v>217</v>
      </c>
      <c r="H89" s="48">
        <v>40</v>
      </c>
      <c r="I89" s="79">
        <v>1</v>
      </c>
      <c r="J89" s="81"/>
      <c r="K89" s="81"/>
      <c r="L89" s="24"/>
      <c r="M89" s="56">
        <v>0</v>
      </c>
    </row>
    <row r="90" spans="1:13" ht="15.6" customHeight="1" thickBot="1" x14ac:dyDescent="0.3">
      <c r="A90" s="3">
        <v>14</v>
      </c>
      <c r="B90" s="3" t="s">
        <v>308</v>
      </c>
      <c r="C90" s="3" t="s">
        <v>311</v>
      </c>
      <c r="D90" s="4" t="s">
        <v>6</v>
      </c>
      <c r="E90" s="42">
        <v>1968</v>
      </c>
      <c r="F90" s="4"/>
      <c r="G90" s="48" t="s">
        <v>217</v>
      </c>
      <c r="H90" s="48">
        <v>14</v>
      </c>
      <c r="I90" s="79">
        <v>1</v>
      </c>
      <c r="J90" s="49"/>
      <c r="K90" s="49"/>
      <c r="L90" s="24"/>
      <c r="M90" s="56">
        <v>0</v>
      </c>
    </row>
    <row r="91" spans="1:13" ht="15.6" customHeight="1" thickBot="1" x14ac:dyDescent="0.3">
      <c r="A91" s="8">
        <v>15</v>
      </c>
      <c r="B91" s="3" t="s">
        <v>309</v>
      </c>
      <c r="C91" s="3" t="s">
        <v>109</v>
      </c>
      <c r="D91" s="4" t="s">
        <v>6</v>
      </c>
      <c r="E91" s="4">
        <v>1972</v>
      </c>
      <c r="F91" s="4"/>
      <c r="G91" s="48" t="s">
        <v>217</v>
      </c>
      <c r="H91" s="48">
        <v>1520</v>
      </c>
      <c r="I91" s="79">
        <v>1</v>
      </c>
      <c r="J91" s="49"/>
      <c r="K91" s="49"/>
      <c r="L91" s="24"/>
      <c r="M91" s="56">
        <v>0</v>
      </c>
    </row>
    <row r="92" spans="1:13" ht="15.6" customHeight="1" thickBot="1" x14ac:dyDescent="0.3">
      <c r="A92" s="3">
        <v>16</v>
      </c>
      <c r="B92" s="3" t="s">
        <v>196</v>
      </c>
      <c r="C92" s="3" t="s">
        <v>201</v>
      </c>
      <c r="D92" s="4" t="s">
        <v>6</v>
      </c>
      <c r="E92" s="4">
        <v>1914</v>
      </c>
      <c r="F92" s="4" t="s">
        <v>46</v>
      </c>
      <c r="G92" s="25">
        <v>906</v>
      </c>
      <c r="H92" s="25" t="s">
        <v>217</v>
      </c>
      <c r="I92" s="31">
        <v>1</v>
      </c>
      <c r="J92" s="49"/>
      <c r="K92" s="49"/>
      <c r="L92" s="24"/>
      <c r="M92" s="56">
        <v>0</v>
      </c>
    </row>
    <row r="93" spans="1:13" ht="15.6" customHeight="1" thickBot="1" x14ac:dyDescent="0.3">
      <c r="A93" s="3">
        <v>17</v>
      </c>
      <c r="B93" s="3" t="s">
        <v>197</v>
      </c>
      <c r="C93" s="3" t="s">
        <v>202</v>
      </c>
      <c r="D93" s="4" t="s">
        <v>6</v>
      </c>
      <c r="E93" s="4">
        <v>1914</v>
      </c>
      <c r="F93" s="4" t="s">
        <v>46</v>
      </c>
      <c r="G93" s="25">
        <v>906</v>
      </c>
      <c r="H93" s="25" t="s">
        <v>217</v>
      </c>
      <c r="I93" s="31">
        <v>1</v>
      </c>
      <c r="J93" s="49"/>
      <c r="K93" s="49"/>
      <c r="L93" s="24"/>
      <c r="M93" s="56">
        <v>0</v>
      </c>
    </row>
    <row r="94" spans="1:13" ht="15.6" customHeight="1" thickBot="1" x14ac:dyDescent="0.3">
      <c r="A94" s="8">
        <v>18</v>
      </c>
      <c r="B94" s="3" t="s">
        <v>183</v>
      </c>
      <c r="C94" s="3" t="s">
        <v>91</v>
      </c>
      <c r="D94" s="4" t="s">
        <v>6</v>
      </c>
      <c r="E94" s="4">
        <v>1953</v>
      </c>
      <c r="F94" s="4"/>
      <c r="G94" s="25" t="s">
        <v>217</v>
      </c>
      <c r="H94" s="25">
        <v>582</v>
      </c>
      <c r="I94" s="31">
        <v>1</v>
      </c>
      <c r="J94" s="49"/>
      <c r="K94" s="49"/>
      <c r="L94" s="24" t="s">
        <v>220</v>
      </c>
      <c r="M94" s="56">
        <v>0</v>
      </c>
    </row>
    <row r="95" spans="1:13" ht="15.6" customHeight="1" x14ac:dyDescent="0.25">
      <c r="A95" s="3">
        <v>19</v>
      </c>
      <c r="B95" s="3" t="s">
        <v>184</v>
      </c>
      <c r="C95" s="3" t="s">
        <v>92</v>
      </c>
      <c r="D95" s="4" t="s">
        <v>6</v>
      </c>
      <c r="E95" s="4">
        <v>1953</v>
      </c>
      <c r="F95" s="4"/>
      <c r="G95" s="25" t="s">
        <v>217</v>
      </c>
      <c r="H95" s="25">
        <v>582</v>
      </c>
      <c r="I95" s="31">
        <v>1</v>
      </c>
      <c r="J95" s="49"/>
      <c r="K95" s="49"/>
      <c r="L95" s="24" t="s">
        <v>220</v>
      </c>
      <c r="M95" s="56">
        <v>0</v>
      </c>
    </row>
    <row r="96" spans="1:13" ht="15.6" customHeight="1" x14ac:dyDescent="0.25">
      <c r="G96" s="29">
        <f>SUM(G77:G95)</f>
        <v>7863</v>
      </c>
      <c r="H96" s="29">
        <f>SUM(H77:H95)</f>
        <v>3425</v>
      </c>
      <c r="I96" s="20"/>
      <c r="J96" s="20"/>
      <c r="K96" s="20"/>
      <c r="M96" s="53">
        <f>SUM(M77:M95)</f>
        <v>0</v>
      </c>
    </row>
    <row r="97" spans="1:13" ht="15.6" customHeight="1" x14ac:dyDescent="0.25">
      <c r="G97" s="26"/>
      <c r="H97" s="26"/>
      <c r="I97" s="20"/>
      <c r="J97" s="20"/>
      <c r="K97" s="20"/>
      <c r="M97" s="53"/>
    </row>
    <row r="98" spans="1:13" x14ac:dyDescent="0.25">
      <c r="A98" s="67"/>
      <c r="B98" s="67"/>
      <c r="C98" s="67"/>
      <c r="G98" s="1"/>
      <c r="H98" s="1"/>
    </row>
    <row r="99" spans="1:13" ht="15.75" x14ac:dyDescent="0.25">
      <c r="A99" s="67"/>
      <c r="B99" s="67"/>
      <c r="C99" s="62" t="s">
        <v>279</v>
      </c>
      <c r="E99" s="62"/>
      <c r="G99" s="26"/>
      <c r="H99" s="26"/>
      <c r="I99" s="20"/>
      <c r="J99" s="20"/>
      <c r="K99" s="20"/>
      <c r="M99" s="36"/>
    </row>
    <row r="100" spans="1:13" x14ac:dyDescent="0.25">
      <c r="A100" s="67"/>
      <c r="B100" s="67"/>
      <c r="C100" s="82" t="s">
        <v>346</v>
      </c>
      <c r="G100" s="26"/>
      <c r="H100" s="26"/>
      <c r="I100" s="20"/>
      <c r="J100" s="20"/>
      <c r="K100" s="20"/>
      <c r="M100" s="36"/>
    </row>
    <row r="101" spans="1:13" x14ac:dyDescent="0.25">
      <c r="A101" s="67"/>
      <c r="B101" s="67"/>
      <c r="C101" s="67"/>
      <c r="I101" s="20"/>
      <c r="J101" s="20"/>
      <c r="K101" s="20"/>
    </row>
    <row r="102" spans="1:13" ht="15.75" thickBot="1" x14ac:dyDescent="0.3">
      <c r="A102" s="67"/>
      <c r="B102" s="68"/>
      <c r="C102" s="60" t="s">
        <v>278</v>
      </c>
      <c r="D102" s="2" t="s">
        <v>329</v>
      </c>
      <c r="E102" s="2" t="s">
        <v>327</v>
      </c>
      <c r="F102" s="60" t="s">
        <v>328</v>
      </c>
      <c r="M102" s="71" t="s">
        <v>315</v>
      </c>
    </row>
    <row r="103" spans="1:13" ht="15.75" customHeight="1" thickBot="1" x14ac:dyDescent="0.3">
      <c r="A103" s="67"/>
      <c r="B103" s="67"/>
      <c r="C103" s="61" t="s">
        <v>326</v>
      </c>
      <c r="D103" s="87">
        <v>0.8</v>
      </c>
      <c r="E103" s="59">
        <v>0</v>
      </c>
      <c r="F103" s="102">
        <v>750</v>
      </c>
    </row>
    <row r="104" spans="1:13" ht="15.75" thickBot="1" x14ac:dyDescent="0.3">
      <c r="A104" s="67"/>
      <c r="B104" s="67"/>
      <c r="C104" s="88" t="s">
        <v>330</v>
      </c>
      <c r="D104" s="87">
        <v>0.2</v>
      </c>
      <c r="E104" s="101">
        <v>10000</v>
      </c>
      <c r="H104" s="41"/>
      <c r="I104" s="114" t="s">
        <v>317</v>
      </c>
      <c r="J104" s="114"/>
      <c r="K104" s="115"/>
      <c r="L104" s="92" t="s">
        <v>215</v>
      </c>
      <c r="M104" s="39">
        <f>SUM(M60,M73,M96)</f>
        <v>0</v>
      </c>
    </row>
    <row r="105" spans="1:13" ht="15.75" customHeight="1" thickBot="1" x14ac:dyDescent="0.3">
      <c r="A105" s="67"/>
      <c r="B105" s="67"/>
      <c r="E105" s="13"/>
      <c r="L105" s="20"/>
    </row>
    <row r="106" spans="1:13" ht="15.75" customHeight="1" thickBot="1" x14ac:dyDescent="0.3">
      <c r="A106" s="67"/>
      <c r="B106" s="67"/>
      <c r="E106" s="13"/>
      <c r="I106" s="114" t="s">
        <v>314</v>
      </c>
      <c r="J106" s="114"/>
      <c r="K106" s="115"/>
      <c r="L106" s="92" t="s">
        <v>216</v>
      </c>
      <c r="M106" s="38">
        <f>SUM((E103*F103)+E104)</f>
        <v>10000</v>
      </c>
    </row>
    <row r="107" spans="1:13" ht="15" customHeight="1" thickBot="1" x14ac:dyDescent="0.3">
      <c r="A107" s="67"/>
      <c r="B107" s="67"/>
      <c r="C107" s="60" t="s">
        <v>312</v>
      </c>
      <c r="D107" s="2" t="s">
        <v>329</v>
      </c>
      <c r="E107" s="2" t="s">
        <v>327</v>
      </c>
      <c r="F107" s="60" t="s">
        <v>328</v>
      </c>
      <c r="L107" s="20"/>
    </row>
    <row r="108" spans="1:13" ht="15.75" customHeight="1" thickBot="1" x14ac:dyDescent="0.3">
      <c r="A108" s="67"/>
      <c r="B108" s="67"/>
      <c r="C108" s="61" t="s">
        <v>326</v>
      </c>
      <c r="D108" s="86">
        <v>0.35</v>
      </c>
      <c r="E108" s="83">
        <v>0</v>
      </c>
      <c r="F108" s="102">
        <v>650</v>
      </c>
      <c r="I108" s="114" t="s">
        <v>313</v>
      </c>
      <c r="J108" s="114"/>
      <c r="K108" s="115"/>
      <c r="L108" s="92" t="s">
        <v>316</v>
      </c>
      <c r="M108" s="38">
        <f>SUM((E108*F108)+(E109*F109)+(E110*F110))+E111</f>
        <v>60000</v>
      </c>
    </row>
    <row r="109" spans="1:13" ht="15.75" customHeight="1" thickBot="1" x14ac:dyDescent="0.3">
      <c r="A109" s="67"/>
      <c r="B109" s="67"/>
      <c r="C109" s="61" t="s">
        <v>324</v>
      </c>
      <c r="D109" s="86">
        <v>0.04</v>
      </c>
      <c r="E109" s="84">
        <v>0</v>
      </c>
      <c r="F109" s="102">
        <v>60</v>
      </c>
      <c r="G109" s="105"/>
      <c r="I109" s="76"/>
      <c r="J109" s="76"/>
      <c r="K109" s="43"/>
      <c r="L109" s="44"/>
      <c r="M109" s="45"/>
    </row>
    <row r="110" spans="1:13" ht="15.75" customHeight="1" thickBot="1" x14ac:dyDescent="0.3">
      <c r="A110" s="67"/>
      <c r="B110" s="67"/>
      <c r="C110" s="61" t="s">
        <v>325</v>
      </c>
      <c r="D110" s="86">
        <v>0.06</v>
      </c>
      <c r="E110" s="85">
        <v>0</v>
      </c>
      <c r="F110" s="102">
        <v>100</v>
      </c>
      <c r="G110" s="105"/>
      <c r="J110" s="117" t="s">
        <v>318</v>
      </c>
      <c r="K110" s="118"/>
      <c r="L110" s="118"/>
      <c r="M110" s="91">
        <f>SUM(M104,M106,M108)</f>
        <v>70000</v>
      </c>
    </row>
    <row r="111" spans="1:13" ht="15.75" customHeight="1" x14ac:dyDescent="0.25">
      <c r="A111" s="67"/>
      <c r="B111" s="67"/>
      <c r="C111" s="61" t="s">
        <v>330</v>
      </c>
      <c r="D111" s="86">
        <v>0.55000000000000004</v>
      </c>
      <c r="E111" s="101">
        <v>60000</v>
      </c>
      <c r="H111" s="63"/>
      <c r="M111" s="67"/>
    </row>
    <row r="112" spans="1:13" ht="15.75" thickBot="1" x14ac:dyDescent="0.3">
      <c r="A112" s="67"/>
      <c r="B112" s="67"/>
      <c r="E112" s="13"/>
    </row>
    <row r="113" spans="1:14" ht="15.75" thickBot="1" x14ac:dyDescent="0.3">
      <c r="A113" s="67"/>
      <c r="B113" s="67"/>
      <c r="C113" s="80"/>
      <c r="D113" s="46"/>
      <c r="E113" s="13"/>
      <c r="I113" s="70"/>
      <c r="J113" s="117" t="s">
        <v>322</v>
      </c>
      <c r="K113" s="118"/>
      <c r="L113" s="118"/>
      <c r="M113" s="91">
        <f>SUM((E115*F115)+(E116*F116)+(E117*F117)+(E118*F118))</f>
        <v>0</v>
      </c>
    </row>
    <row r="114" spans="1:14" ht="15" customHeight="1" thickBot="1" x14ac:dyDescent="0.3">
      <c r="A114" s="67"/>
      <c r="B114" s="67"/>
      <c r="C114" s="73" t="s">
        <v>331</v>
      </c>
      <c r="D114" s="2" t="s">
        <v>347</v>
      </c>
      <c r="E114" s="89" t="s">
        <v>332</v>
      </c>
      <c r="F114" s="73" t="s">
        <v>321</v>
      </c>
    </row>
    <row r="115" spans="1:14" ht="15.75" thickBot="1" x14ac:dyDescent="0.3">
      <c r="A115" s="67"/>
      <c r="B115" s="67"/>
      <c r="C115" s="61" t="s">
        <v>333</v>
      </c>
      <c r="D115" s="86" t="s">
        <v>348</v>
      </c>
      <c r="E115" s="83">
        <v>0</v>
      </c>
      <c r="F115" s="99">
        <v>20000</v>
      </c>
    </row>
    <row r="116" spans="1:14" ht="15.75" thickBot="1" x14ac:dyDescent="0.3">
      <c r="A116" s="67"/>
      <c r="B116" s="67"/>
      <c r="C116" s="61" t="s">
        <v>333</v>
      </c>
      <c r="D116" s="86" t="s">
        <v>351</v>
      </c>
      <c r="E116" s="84">
        <v>0</v>
      </c>
      <c r="F116" s="99">
        <v>20000</v>
      </c>
      <c r="I116" s="114" t="s">
        <v>335</v>
      </c>
      <c r="J116" s="114"/>
      <c r="K116" s="115"/>
      <c r="L116" s="37" t="s">
        <v>336</v>
      </c>
      <c r="M116" s="38">
        <f>SUM(E121*(M108+M113))</f>
        <v>0</v>
      </c>
    </row>
    <row r="117" spans="1:14" x14ac:dyDescent="0.25">
      <c r="A117" s="67"/>
      <c r="B117" s="67"/>
      <c r="C117" s="61" t="s">
        <v>333</v>
      </c>
      <c r="D117" s="86" t="s">
        <v>352</v>
      </c>
      <c r="E117" s="84">
        <v>0</v>
      </c>
      <c r="F117" s="99">
        <v>10000</v>
      </c>
    </row>
    <row r="118" spans="1:14" ht="15" customHeight="1" thickBot="1" x14ac:dyDescent="0.3">
      <c r="A118" s="67"/>
      <c r="B118" s="103"/>
      <c r="C118" s="61" t="s">
        <v>334</v>
      </c>
      <c r="D118" s="98" t="s">
        <v>217</v>
      </c>
      <c r="E118" s="85">
        <v>0</v>
      </c>
      <c r="F118" s="99">
        <v>5000</v>
      </c>
    </row>
    <row r="119" spans="1:14" ht="15.75" thickBot="1" x14ac:dyDescent="0.3">
      <c r="A119" s="67"/>
      <c r="B119" s="104"/>
      <c r="C119" s="61"/>
      <c r="D119" s="61"/>
      <c r="E119" s="74"/>
      <c r="F119" s="100"/>
      <c r="H119" s="74"/>
      <c r="I119" s="110" t="s">
        <v>337</v>
      </c>
      <c r="J119" s="111"/>
      <c r="K119" s="111"/>
      <c r="L119" s="111"/>
      <c r="M119" s="75">
        <f>SUM(M110,M113,M116)</f>
        <v>70000</v>
      </c>
      <c r="N119" s="1" t="s">
        <v>282</v>
      </c>
    </row>
    <row r="120" spans="1:14" ht="15.75" thickBot="1" x14ac:dyDescent="0.3">
      <c r="A120" s="67"/>
      <c r="B120" s="104"/>
      <c r="C120" s="80"/>
      <c r="D120" s="80"/>
      <c r="E120" s="74"/>
      <c r="F120" s="46"/>
      <c r="I120" s="112" t="s">
        <v>218</v>
      </c>
      <c r="J120" s="112"/>
      <c r="K120" s="112"/>
      <c r="L120" s="112"/>
      <c r="M120" s="112"/>
    </row>
    <row r="121" spans="1:14" ht="15.75" thickBot="1" x14ac:dyDescent="0.3">
      <c r="A121" s="67"/>
      <c r="B121" s="67"/>
      <c r="C121" s="2" t="s">
        <v>349</v>
      </c>
      <c r="E121" s="90">
        <v>0</v>
      </c>
      <c r="F121" s="46"/>
      <c r="H121" s="74"/>
    </row>
    <row r="122" spans="1:14" x14ac:dyDescent="0.25">
      <c r="A122" s="67"/>
      <c r="B122" s="67"/>
      <c r="F122" s="46"/>
      <c r="H122" s="74"/>
      <c r="I122" s="11"/>
      <c r="J122" s="11"/>
      <c r="K122" s="11"/>
      <c r="L122" s="11"/>
      <c r="M122" s="11"/>
      <c r="N122" s="11"/>
    </row>
    <row r="123" spans="1:14" x14ac:dyDescent="0.25">
      <c r="A123" s="67"/>
      <c r="B123" s="67"/>
      <c r="H123" s="74"/>
      <c r="I123" s="11"/>
      <c r="J123" s="11"/>
      <c r="K123" s="11"/>
      <c r="L123" s="11"/>
      <c r="M123" s="11"/>
      <c r="N123" s="11"/>
    </row>
    <row r="124" spans="1:14" x14ac:dyDescent="0.25">
      <c r="A124" s="67"/>
      <c r="B124" s="67"/>
      <c r="I124" s="11"/>
      <c r="J124" s="11"/>
      <c r="K124" s="11"/>
      <c r="L124" s="11"/>
      <c r="M124" s="11"/>
      <c r="N124" s="11"/>
    </row>
    <row r="125" spans="1:14" ht="15" customHeight="1" x14ac:dyDescent="0.25">
      <c r="A125" s="67"/>
      <c r="B125" s="67"/>
      <c r="C125" s="80"/>
      <c r="D125" s="46"/>
      <c r="E125" s="13"/>
    </row>
    <row r="126" spans="1:14" x14ac:dyDescent="0.25">
      <c r="A126" s="67"/>
      <c r="B126" s="67"/>
      <c r="C126" s="80"/>
      <c r="D126" s="46"/>
      <c r="E126" s="46"/>
      <c r="F126" s="93"/>
      <c r="N126" s="11"/>
    </row>
    <row r="127" spans="1:14" x14ac:dyDescent="0.25">
      <c r="A127" s="67"/>
      <c r="B127" s="67"/>
      <c r="C127" s="80"/>
      <c r="D127" s="46"/>
      <c r="E127" s="46"/>
      <c r="F127" s="93"/>
      <c r="I127" s="11"/>
      <c r="J127" s="11"/>
      <c r="K127" s="11"/>
      <c r="L127" s="11"/>
      <c r="M127" s="11"/>
      <c r="N127" s="11"/>
    </row>
    <row r="128" spans="1:14" x14ac:dyDescent="0.25">
      <c r="A128" s="67"/>
      <c r="B128" s="67"/>
      <c r="C128" s="80"/>
      <c r="D128" s="46"/>
      <c r="E128" s="46"/>
      <c r="F128" s="93"/>
      <c r="I128" s="11"/>
      <c r="J128" s="11"/>
      <c r="K128" s="11"/>
      <c r="L128" s="11"/>
      <c r="M128" s="11"/>
      <c r="N128" s="11"/>
    </row>
    <row r="129" spans="1:14" x14ac:dyDescent="0.25">
      <c r="A129" s="67"/>
      <c r="B129" s="67"/>
      <c r="C129" s="46"/>
      <c r="D129" s="46"/>
      <c r="E129" s="46"/>
      <c r="F129" s="93"/>
      <c r="I129" s="11"/>
      <c r="J129" s="11"/>
      <c r="K129" s="11"/>
      <c r="L129" s="11"/>
      <c r="M129" s="11"/>
      <c r="N129" s="11"/>
    </row>
    <row r="130" spans="1:14" x14ac:dyDescent="0.25">
      <c r="A130" s="67"/>
      <c r="B130" s="67"/>
      <c r="C130" s="46"/>
      <c r="D130" s="46"/>
      <c r="E130" s="46"/>
      <c r="F130" s="93"/>
    </row>
    <row r="131" spans="1:14" x14ac:dyDescent="0.25">
      <c r="A131" s="67"/>
      <c r="B131" s="67"/>
      <c r="F131" s="13"/>
    </row>
    <row r="132" spans="1:14" x14ac:dyDescent="0.25">
      <c r="A132" s="67"/>
      <c r="B132" s="67"/>
      <c r="F132" s="13"/>
    </row>
    <row r="133" spans="1:14" x14ac:dyDescent="0.25">
      <c r="A133" s="67"/>
      <c r="B133" s="67"/>
      <c r="C133" s="67"/>
    </row>
    <row r="134" spans="1:14" x14ac:dyDescent="0.25">
      <c r="A134" s="67"/>
      <c r="B134" s="67"/>
      <c r="C134" s="67"/>
    </row>
    <row r="135" spans="1:14" x14ac:dyDescent="0.25">
      <c r="A135" s="67"/>
      <c r="B135" s="67"/>
      <c r="C135" s="67"/>
    </row>
    <row r="136" spans="1:14" x14ac:dyDescent="0.25">
      <c r="A136" s="67"/>
      <c r="B136" s="67"/>
      <c r="C136" s="67"/>
    </row>
    <row r="137" spans="1:14" x14ac:dyDescent="0.25">
      <c r="A137" s="67"/>
      <c r="B137" s="67"/>
      <c r="C137" s="67"/>
    </row>
    <row r="138" spans="1:14" x14ac:dyDescent="0.25">
      <c r="A138" s="67"/>
      <c r="B138" s="67"/>
      <c r="C138" s="67"/>
    </row>
    <row r="139" spans="1:14" x14ac:dyDescent="0.25">
      <c r="A139" s="67"/>
      <c r="B139" s="67"/>
      <c r="C139" s="67"/>
    </row>
    <row r="140" spans="1:14" x14ac:dyDescent="0.25">
      <c r="A140" s="67"/>
      <c r="B140" s="67"/>
      <c r="C140" s="67"/>
    </row>
    <row r="141" spans="1:14" x14ac:dyDescent="0.25">
      <c r="A141" s="67"/>
      <c r="B141" s="67"/>
      <c r="C141" s="67"/>
    </row>
    <row r="142" spans="1:14" x14ac:dyDescent="0.25">
      <c r="A142" s="67"/>
      <c r="B142" s="67"/>
      <c r="C142" s="67"/>
    </row>
    <row r="143" spans="1:14" x14ac:dyDescent="0.25">
      <c r="A143" s="67"/>
      <c r="B143" s="67"/>
      <c r="C143" s="67"/>
    </row>
    <row r="144" spans="1:14" x14ac:dyDescent="0.25">
      <c r="A144" s="67"/>
      <c r="B144" s="67"/>
      <c r="C144" s="67"/>
    </row>
    <row r="145" spans="1:3" x14ac:dyDescent="0.25">
      <c r="A145" s="67"/>
      <c r="B145" s="67"/>
      <c r="C145" s="67"/>
    </row>
    <row r="146" spans="1:3" x14ac:dyDescent="0.25">
      <c r="A146" s="67"/>
      <c r="B146" s="67"/>
      <c r="C146" s="67"/>
    </row>
    <row r="147" spans="1:3" x14ac:dyDescent="0.25">
      <c r="A147" s="67"/>
      <c r="B147" s="67"/>
      <c r="C147" s="67"/>
    </row>
    <row r="148" spans="1:3" x14ac:dyDescent="0.25">
      <c r="A148" s="67"/>
      <c r="B148" s="67"/>
      <c r="C148" s="67"/>
    </row>
    <row r="149" spans="1:3" x14ac:dyDescent="0.25">
      <c r="A149" s="67"/>
      <c r="B149" s="67"/>
      <c r="C149" s="67"/>
    </row>
    <row r="150" spans="1:3" x14ac:dyDescent="0.25">
      <c r="A150" s="67"/>
      <c r="B150" s="67"/>
      <c r="C150" s="67"/>
    </row>
    <row r="151" spans="1:3" x14ac:dyDescent="0.25">
      <c r="A151" s="67"/>
      <c r="B151" s="67"/>
      <c r="C151" s="67"/>
    </row>
    <row r="152" spans="1:3" x14ac:dyDescent="0.25">
      <c r="A152" s="67"/>
      <c r="B152" s="67"/>
      <c r="C152" s="67"/>
    </row>
    <row r="153" spans="1:3" x14ac:dyDescent="0.25">
      <c r="A153" s="67"/>
      <c r="B153" s="67"/>
      <c r="C153" s="67"/>
    </row>
    <row r="154" spans="1:3" x14ac:dyDescent="0.25">
      <c r="A154" s="67"/>
      <c r="B154" s="67"/>
      <c r="C154" s="67"/>
    </row>
    <row r="155" spans="1:3" x14ac:dyDescent="0.25">
      <c r="A155" s="67"/>
      <c r="B155" s="67"/>
      <c r="C155" s="67"/>
    </row>
    <row r="156" spans="1:3" x14ac:dyDescent="0.25">
      <c r="A156" s="67"/>
      <c r="B156" s="67"/>
      <c r="C156" s="67"/>
    </row>
    <row r="157" spans="1:3" x14ac:dyDescent="0.25">
      <c r="A157" s="67"/>
      <c r="B157" s="67"/>
      <c r="C157" s="67"/>
    </row>
    <row r="158" spans="1:3" x14ac:dyDescent="0.25">
      <c r="A158" s="67"/>
      <c r="B158" s="67"/>
      <c r="C158" s="67"/>
    </row>
    <row r="159" spans="1:3" x14ac:dyDescent="0.25">
      <c r="A159" s="67"/>
      <c r="B159" s="67"/>
      <c r="C159" s="67"/>
    </row>
    <row r="160" spans="1:3" x14ac:dyDescent="0.25">
      <c r="A160" s="67"/>
      <c r="B160" s="67"/>
      <c r="C160" s="67"/>
    </row>
    <row r="161" spans="1:3" x14ac:dyDescent="0.25">
      <c r="A161" s="67"/>
      <c r="B161" s="67"/>
      <c r="C161" s="67"/>
    </row>
    <row r="162" spans="1:3" x14ac:dyDescent="0.25">
      <c r="A162" s="67"/>
      <c r="B162" s="67"/>
      <c r="C162" s="67"/>
    </row>
    <row r="163" spans="1:3" x14ac:dyDescent="0.25">
      <c r="A163" s="67"/>
      <c r="B163" s="67"/>
      <c r="C163" s="67"/>
    </row>
    <row r="164" spans="1:3" x14ac:dyDescent="0.25">
      <c r="A164" s="67"/>
      <c r="B164" s="67"/>
      <c r="C164" s="67"/>
    </row>
    <row r="165" spans="1:3" x14ac:dyDescent="0.25">
      <c r="A165" s="67"/>
      <c r="B165" s="67"/>
      <c r="C165" s="67"/>
    </row>
    <row r="166" spans="1:3" x14ac:dyDescent="0.25">
      <c r="A166" s="67"/>
      <c r="B166" s="67"/>
      <c r="C166" s="67"/>
    </row>
    <row r="167" spans="1:3" x14ac:dyDescent="0.25">
      <c r="A167" s="67"/>
      <c r="B167" s="67"/>
      <c r="C167" s="67"/>
    </row>
    <row r="168" spans="1:3" x14ac:dyDescent="0.25">
      <c r="A168" s="67"/>
      <c r="B168" s="67"/>
      <c r="C168" s="67"/>
    </row>
    <row r="169" spans="1:3" x14ac:dyDescent="0.25">
      <c r="A169" s="67"/>
      <c r="B169" s="67"/>
      <c r="C169" s="67"/>
    </row>
    <row r="170" spans="1:3" x14ac:dyDescent="0.25">
      <c r="A170" s="67"/>
      <c r="B170" s="67"/>
      <c r="C170" s="67"/>
    </row>
    <row r="171" spans="1:3" x14ac:dyDescent="0.25">
      <c r="A171" s="67"/>
      <c r="B171" s="67"/>
      <c r="C171" s="67"/>
    </row>
    <row r="172" spans="1:3" x14ac:dyDescent="0.25">
      <c r="A172" s="67"/>
      <c r="B172" s="67"/>
      <c r="C172" s="67"/>
    </row>
    <row r="173" spans="1:3" x14ac:dyDescent="0.25">
      <c r="A173" s="67"/>
      <c r="B173" s="67"/>
      <c r="C173" s="67"/>
    </row>
    <row r="174" spans="1:3" x14ac:dyDescent="0.25">
      <c r="A174" s="67"/>
      <c r="B174" s="67"/>
      <c r="C174" s="67"/>
    </row>
    <row r="175" spans="1:3" x14ac:dyDescent="0.25">
      <c r="A175" s="67"/>
      <c r="B175" s="67"/>
      <c r="C175" s="67"/>
    </row>
    <row r="176" spans="1:3" x14ac:dyDescent="0.25">
      <c r="A176" s="67"/>
      <c r="B176" s="67"/>
      <c r="C176" s="67"/>
    </row>
    <row r="177" spans="1:3" x14ac:dyDescent="0.25">
      <c r="A177" s="67"/>
      <c r="B177" s="67"/>
      <c r="C177" s="67"/>
    </row>
    <row r="178" spans="1:3" x14ac:dyDescent="0.25">
      <c r="A178" s="67"/>
      <c r="B178" s="67"/>
      <c r="C178" s="67"/>
    </row>
    <row r="179" spans="1:3" x14ac:dyDescent="0.25">
      <c r="A179" s="67"/>
      <c r="B179" s="67"/>
      <c r="C179" s="67"/>
    </row>
    <row r="180" spans="1:3" x14ac:dyDescent="0.25">
      <c r="A180" s="67"/>
      <c r="B180" s="67"/>
      <c r="C180" s="67"/>
    </row>
    <row r="181" spans="1:3" x14ac:dyDescent="0.25">
      <c r="A181" s="67"/>
      <c r="B181" s="67"/>
      <c r="C181" s="67"/>
    </row>
    <row r="182" spans="1:3" x14ac:dyDescent="0.25">
      <c r="A182" s="67"/>
      <c r="B182" s="67"/>
      <c r="C182" s="67"/>
    </row>
    <row r="183" spans="1:3" x14ac:dyDescent="0.25">
      <c r="A183" s="67"/>
      <c r="B183" s="67"/>
      <c r="C183" s="67"/>
    </row>
    <row r="184" spans="1:3" x14ac:dyDescent="0.25">
      <c r="A184" s="67"/>
      <c r="B184" s="67"/>
      <c r="C184" s="67"/>
    </row>
    <row r="185" spans="1:3" x14ac:dyDescent="0.25">
      <c r="A185" s="67"/>
      <c r="B185" s="67"/>
      <c r="C185" s="67"/>
    </row>
    <row r="186" spans="1:3" x14ac:dyDescent="0.25">
      <c r="A186" s="67"/>
      <c r="B186" s="67"/>
      <c r="C186" s="67"/>
    </row>
    <row r="187" spans="1:3" x14ac:dyDescent="0.25">
      <c r="A187" s="67"/>
      <c r="B187" s="67"/>
      <c r="C187" s="67"/>
    </row>
    <row r="188" spans="1:3" x14ac:dyDescent="0.25">
      <c r="A188" s="67"/>
      <c r="B188" s="67"/>
      <c r="C188" s="67"/>
    </row>
    <row r="189" spans="1:3" x14ac:dyDescent="0.25">
      <c r="A189" s="67"/>
      <c r="B189" s="67"/>
      <c r="C189" s="67"/>
    </row>
    <row r="190" spans="1:3" x14ac:dyDescent="0.25">
      <c r="A190" s="67"/>
      <c r="B190" s="67"/>
      <c r="C190" s="67"/>
    </row>
    <row r="191" spans="1:3" x14ac:dyDescent="0.25">
      <c r="A191" s="67"/>
      <c r="B191" s="67"/>
      <c r="C191" s="67"/>
    </row>
    <row r="192" spans="1:3" x14ac:dyDescent="0.25">
      <c r="A192" s="67"/>
      <c r="B192" s="67"/>
      <c r="C192" s="67"/>
    </row>
    <row r="193" spans="1:3" x14ac:dyDescent="0.25">
      <c r="A193" s="67"/>
      <c r="B193" s="67"/>
      <c r="C193" s="67"/>
    </row>
    <row r="194" spans="1:3" x14ac:dyDescent="0.25">
      <c r="A194" s="67"/>
      <c r="B194" s="67"/>
      <c r="C194" s="67"/>
    </row>
    <row r="195" spans="1:3" x14ac:dyDescent="0.25">
      <c r="A195" s="67"/>
      <c r="B195" s="67"/>
      <c r="C195" s="67"/>
    </row>
    <row r="196" spans="1:3" x14ac:dyDescent="0.25">
      <c r="A196" s="67"/>
      <c r="B196" s="67"/>
      <c r="C196" s="67"/>
    </row>
    <row r="197" spans="1:3" x14ac:dyDescent="0.25">
      <c r="A197" s="67"/>
      <c r="B197" s="67"/>
      <c r="C197" s="67"/>
    </row>
    <row r="198" spans="1:3" x14ac:dyDescent="0.25">
      <c r="A198" s="67"/>
      <c r="B198" s="67"/>
      <c r="C198" s="67"/>
    </row>
    <row r="199" spans="1:3" x14ac:dyDescent="0.25">
      <c r="A199" s="67"/>
      <c r="B199" s="67"/>
      <c r="C199" s="67"/>
    </row>
    <row r="200" spans="1:3" x14ac:dyDescent="0.25">
      <c r="A200" s="67"/>
      <c r="B200" s="67"/>
      <c r="C200" s="67"/>
    </row>
    <row r="201" spans="1:3" x14ac:dyDescent="0.25">
      <c r="A201" s="67"/>
      <c r="B201" s="67"/>
      <c r="C201" s="67"/>
    </row>
    <row r="202" spans="1:3" x14ac:dyDescent="0.25">
      <c r="A202" s="67"/>
      <c r="B202" s="67"/>
      <c r="C202" s="67"/>
    </row>
    <row r="203" spans="1:3" x14ac:dyDescent="0.25">
      <c r="A203" s="67"/>
      <c r="B203" s="67"/>
      <c r="C203" s="67"/>
    </row>
    <row r="204" spans="1:3" x14ac:dyDescent="0.25">
      <c r="A204" s="67"/>
      <c r="B204" s="67"/>
      <c r="C204" s="67"/>
    </row>
    <row r="205" spans="1:3" x14ac:dyDescent="0.25">
      <c r="A205" s="67"/>
      <c r="B205" s="67"/>
      <c r="C205" s="67"/>
    </row>
    <row r="206" spans="1:3" x14ac:dyDescent="0.25">
      <c r="A206" s="67"/>
      <c r="B206" s="67"/>
      <c r="C206" s="67"/>
    </row>
    <row r="207" spans="1:3" x14ac:dyDescent="0.25">
      <c r="A207" s="67"/>
      <c r="B207" s="67"/>
      <c r="C207" s="67"/>
    </row>
    <row r="208" spans="1:3" x14ac:dyDescent="0.25">
      <c r="A208" s="67"/>
      <c r="B208" s="67"/>
      <c r="C208" s="67"/>
    </row>
    <row r="209" spans="1:3" x14ac:dyDescent="0.25">
      <c r="A209" s="67"/>
      <c r="B209" s="67"/>
      <c r="C209" s="67"/>
    </row>
    <row r="210" spans="1:3" x14ac:dyDescent="0.25">
      <c r="A210" s="67"/>
      <c r="B210" s="67"/>
      <c r="C210" s="67"/>
    </row>
    <row r="211" spans="1:3" x14ac:dyDescent="0.25">
      <c r="A211" s="67"/>
      <c r="B211" s="67"/>
      <c r="C211" s="67"/>
    </row>
    <row r="212" spans="1:3" x14ac:dyDescent="0.25">
      <c r="A212" s="67"/>
      <c r="B212" s="67"/>
      <c r="C212" s="67"/>
    </row>
    <row r="213" spans="1:3" x14ac:dyDescent="0.25">
      <c r="A213" s="67"/>
      <c r="B213" s="67"/>
      <c r="C213" s="67"/>
    </row>
    <row r="214" spans="1:3" x14ac:dyDescent="0.25">
      <c r="A214" s="67"/>
      <c r="B214" s="67"/>
      <c r="C214" s="67"/>
    </row>
    <row r="215" spans="1:3" x14ac:dyDescent="0.25">
      <c r="A215" s="67"/>
      <c r="B215" s="67"/>
      <c r="C215" s="67"/>
    </row>
    <row r="216" spans="1:3" x14ac:dyDescent="0.25">
      <c r="A216" s="67"/>
      <c r="B216" s="67"/>
      <c r="C216" s="67"/>
    </row>
    <row r="217" spans="1:3" x14ac:dyDescent="0.25">
      <c r="A217" s="67"/>
      <c r="B217" s="67"/>
      <c r="C217" s="67"/>
    </row>
    <row r="218" spans="1:3" x14ac:dyDescent="0.25">
      <c r="A218" s="67"/>
      <c r="B218" s="67"/>
      <c r="C218" s="67"/>
    </row>
    <row r="219" spans="1:3" x14ac:dyDescent="0.25">
      <c r="A219" s="67"/>
      <c r="B219" s="67"/>
      <c r="C219" s="67"/>
    </row>
    <row r="220" spans="1:3" x14ac:dyDescent="0.25">
      <c r="A220" s="67"/>
      <c r="B220" s="67"/>
      <c r="C220" s="67"/>
    </row>
    <row r="221" spans="1:3" x14ac:dyDescent="0.25">
      <c r="A221" s="67"/>
      <c r="B221" s="67"/>
      <c r="C221" s="67"/>
    </row>
    <row r="222" spans="1:3" x14ac:dyDescent="0.25">
      <c r="A222" s="67"/>
      <c r="B222" s="67"/>
      <c r="C222" s="67"/>
    </row>
    <row r="223" spans="1:3" x14ac:dyDescent="0.25">
      <c r="A223" s="67"/>
      <c r="B223" s="67"/>
      <c r="C223" s="67"/>
    </row>
    <row r="224" spans="1:3" x14ac:dyDescent="0.25">
      <c r="A224" s="67"/>
      <c r="B224" s="67"/>
      <c r="C224" s="67"/>
    </row>
    <row r="225" spans="1:3" x14ac:dyDescent="0.25">
      <c r="A225" s="67"/>
      <c r="B225" s="67"/>
      <c r="C225" s="67"/>
    </row>
    <row r="226" spans="1:3" x14ac:dyDescent="0.25">
      <c r="A226" s="67"/>
      <c r="B226" s="67"/>
      <c r="C226" s="67"/>
    </row>
  </sheetData>
  <sheetProtection algorithmName="SHA-512" hashValue="op0DrmYtekXxDHWy7FkVKbT+GPuo6u2x/JLUN6Xeud5tcgH+Ljz4VWJWGLqU0hErtZufEI7KcxfQEuX9vl9sxQ==" saltValue="iD87GmSpegDhMceLs/DZ0Q==" spinCount="100000" sheet="1" objects="1" scenarios="1" sort="0" autoFilter="0"/>
  <protectedRanges>
    <protectedRange sqref="G1:M1 M6:M59 M64:M72 M77:M95 E103 E108:E110 E115:E118 E121" name="Bereik1"/>
  </protectedRanges>
  <autoFilter ref="A3:M95" xr:uid="{00000000-0001-0000-0000-000000000000}"/>
  <mergeCells count="13">
    <mergeCell ref="A1:E1"/>
    <mergeCell ref="G1:M1"/>
    <mergeCell ref="I119:L119"/>
    <mergeCell ref="I120:M120"/>
    <mergeCell ref="A5:C5"/>
    <mergeCell ref="A63:C63"/>
    <mergeCell ref="I106:K106"/>
    <mergeCell ref="A76:C76"/>
    <mergeCell ref="J110:L110"/>
    <mergeCell ref="I108:K108"/>
    <mergeCell ref="J113:L113"/>
    <mergeCell ref="I104:K104"/>
    <mergeCell ref="I116:K116"/>
  </mergeCells>
  <pageMargins left="0.39370078740157483" right="0.39370078740157483" top="0.39370078740157483" bottom="0.39370078740157483" header="0.31496062992125984" footer="0.31496062992125984"/>
  <pageSetup paperSize="8" scale="81" fitToHeight="0" orientation="landscape" r:id="rId1"/>
  <rowBreaks count="2" manualBreakCount="2">
    <brk id="46" max="13" man="1"/>
    <brk id="98"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33F1-BAAD-4CB7-86A0-921AEF60B44F}">
  <sheetPr>
    <pageSetUpPr fitToPage="1"/>
  </sheetPr>
  <dimension ref="A1:EK112"/>
  <sheetViews>
    <sheetView zoomScale="80" zoomScaleNormal="80" workbookViewId="0">
      <pane ySplit="3" topLeftCell="A4" activePane="bottomLeft" state="frozen"/>
      <selection pane="bottomLeft" activeCell="S61" sqref="S61"/>
    </sheetView>
  </sheetViews>
  <sheetFormatPr defaultColWidth="9.140625" defaultRowHeight="15" x14ac:dyDescent="0.25"/>
  <cols>
    <col min="1" max="1" width="5" style="1" customWidth="1"/>
    <col min="2" max="2" width="31.42578125" style="1" customWidth="1"/>
    <col min="3" max="3" width="35.42578125" style="1" customWidth="1"/>
    <col min="4" max="4" width="15.7109375" style="1" customWidth="1"/>
    <col min="5" max="5" width="13" style="1" customWidth="1"/>
    <col min="6" max="6" width="25.7109375" style="1" customWidth="1"/>
    <col min="7" max="7" width="12.5703125" style="13" bestFit="1" customWidth="1"/>
    <col min="8" max="8" width="11.42578125" style="13" customWidth="1"/>
    <col min="9" max="9" width="12.140625" style="1" customWidth="1"/>
    <col min="10" max="10" width="13.28515625" style="1" customWidth="1"/>
    <col min="11" max="11" width="14.140625" style="1" customWidth="1"/>
    <col min="12" max="12" width="23.28515625" style="1" bestFit="1" customWidth="1"/>
    <col min="13" max="13" width="10.85546875" style="1" customWidth="1"/>
    <col min="14" max="14" width="21.28515625" style="1" customWidth="1"/>
    <col min="15" max="16384" width="9.140625" style="1"/>
  </cols>
  <sheetData>
    <row r="1" spans="1:141" ht="52.5" customHeight="1" thickBot="1" x14ac:dyDescent="0.3">
      <c r="A1" s="106" t="s">
        <v>320</v>
      </c>
      <c r="B1" s="106"/>
      <c r="C1" s="106"/>
      <c r="D1" s="106"/>
      <c r="E1" s="106"/>
      <c r="F1" s="97" t="s">
        <v>345</v>
      </c>
      <c r="G1" s="107"/>
      <c r="H1" s="108"/>
      <c r="I1" s="108"/>
      <c r="J1" s="108"/>
      <c r="K1" s="108"/>
      <c r="L1" s="108"/>
      <c r="M1" s="109"/>
    </row>
    <row r="2" spans="1:141" ht="15.75" thickBot="1" x14ac:dyDescent="0.3"/>
    <row r="3" spans="1:141" s="2" customFormat="1" ht="60.75" thickBot="1" x14ac:dyDescent="0.3">
      <c r="A3" s="5" t="s">
        <v>172</v>
      </c>
      <c r="B3" s="5" t="s">
        <v>173</v>
      </c>
      <c r="C3" s="5" t="s">
        <v>214</v>
      </c>
      <c r="D3" s="5" t="s">
        <v>174</v>
      </c>
      <c r="E3" s="5" t="s">
        <v>175</v>
      </c>
      <c r="F3" s="5" t="s">
        <v>176</v>
      </c>
      <c r="G3" s="12" t="s">
        <v>210</v>
      </c>
      <c r="H3" s="12" t="s">
        <v>211</v>
      </c>
      <c r="I3" s="5" t="s">
        <v>209</v>
      </c>
      <c r="J3" s="23" t="s">
        <v>276</v>
      </c>
      <c r="K3" s="23" t="s">
        <v>277</v>
      </c>
      <c r="L3" s="23" t="s">
        <v>203</v>
      </c>
      <c r="M3" s="55" t="s">
        <v>213</v>
      </c>
    </row>
    <row r="4" spans="1:141" s="17" customFormat="1" x14ac:dyDescent="0.25">
      <c r="A4" s="15"/>
      <c r="B4" s="15"/>
      <c r="C4" s="15"/>
      <c r="D4" s="15"/>
      <c r="E4" s="15"/>
      <c r="F4" s="15"/>
      <c r="G4" s="16"/>
      <c r="H4" s="16"/>
      <c r="I4" s="15"/>
      <c r="J4" s="15"/>
      <c r="K4" s="15"/>
      <c r="L4" s="15"/>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row>
    <row r="5" spans="1:141" ht="15.6" customHeight="1" thickBot="1" x14ac:dyDescent="0.3">
      <c r="A5" s="119" t="s">
        <v>205</v>
      </c>
      <c r="B5" s="119"/>
      <c r="C5" s="119"/>
      <c r="D5" s="9"/>
      <c r="E5" s="9"/>
      <c r="F5" s="9"/>
      <c r="G5" s="30"/>
      <c r="H5" s="30"/>
      <c r="I5" s="21"/>
      <c r="J5" s="34"/>
      <c r="K5" s="34"/>
      <c r="L5" s="11"/>
      <c r="M5" s="35"/>
    </row>
    <row r="6" spans="1:141" ht="15.6" customHeight="1" x14ac:dyDescent="0.25">
      <c r="A6" s="3">
        <v>1</v>
      </c>
      <c r="B6" s="3" t="s">
        <v>295</v>
      </c>
      <c r="C6" s="3" t="s">
        <v>5</v>
      </c>
      <c r="D6" s="4" t="s">
        <v>2</v>
      </c>
      <c r="E6" s="4">
        <v>1970</v>
      </c>
      <c r="F6" s="4"/>
      <c r="G6" s="25" t="s">
        <v>217</v>
      </c>
      <c r="H6" s="25">
        <v>368</v>
      </c>
      <c r="I6" s="31">
        <v>1</v>
      </c>
      <c r="J6" s="32"/>
      <c r="K6" s="32"/>
      <c r="L6" s="24"/>
      <c r="M6" s="56">
        <v>0</v>
      </c>
    </row>
    <row r="7" spans="1:141" ht="15.6" customHeight="1" x14ac:dyDescent="0.25">
      <c r="A7" s="3">
        <v>2</v>
      </c>
      <c r="B7" s="3" t="s">
        <v>239</v>
      </c>
      <c r="C7" s="3" t="s">
        <v>240</v>
      </c>
      <c r="D7" s="4" t="s">
        <v>6</v>
      </c>
      <c r="E7" s="4">
        <v>2012</v>
      </c>
      <c r="F7" s="4"/>
      <c r="G7" s="25" t="s">
        <v>217</v>
      </c>
      <c r="H7" s="25">
        <v>709</v>
      </c>
      <c r="I7" s="31">
        <v>1</v>
      </c>
      <c r="J7" s="49" t="s">
        <v>271</v>
      </c>
      <c r="K7" s="49"/>
      <c r="L7" s="24"/>
      <c r="M7" s="57">
        <v>0</v>
      </c>
    </row>
    <row r="8" spans="1:141" ht="15.6" customHeight="1" x14ac:dyDescent="0.25">
      <c r="A8" s="3">
        <v>3</v>
      </c>
      <c r="B8" s="3" t="s">
        <v>241</v>
      </c>
      <c r="C8" s="3" t="s">
        <v>242</v>
      </c>
      <c r="D8" s="4" t="s">
        <v>2</v>
      </c>
      <c r="E8" s="4">
        <v>2012</v>
      </c>
      <c r="F8" s="4"/>
      <c r="G8" s="25" t="s">
        <v>217</v>
      </c>
      <c r="H8" s="25">
        <v>630</v>
      </c>
      <c r="I8" s="31">
        <v>1</v>
      </c>
      <c r="J8" s="49" t="s">
        <v>271</v>
      </c>
      <c r="K8" s="49"/>
      <c r="L8" s="24"/>
      <c r="M8" s="57">
        <v>0</v>
      </c>
    </row>
    <row r="9" spans="1:141" ht="15.6" customHeight="1" x14ac:dyDescent="0.25">
      <c r="A9" s="3">
        <v>4</v>
      </c>
      <c r="B9" s="3" t="s">
        <v>296</v>
      </c>
      <c r="C9" s="3" t="s">
        <v>10</v>
      </c>
      <c r="D9" s="4" t="s">
        <v>6</v>
      </c>
      <c r="E9" s="4">
        <v>1962</v>
      </c>
      <c r="F9" s="4"/>
      <c r="G9" s="25">
        <v>140</v>
      </c>
      <c r="H9" s="25" t="s">
        <v>217</v>
      </c>
      <c r="I9" s="31">
        <v>1</v>
      </c>
      <c r="J9" s="49"/>
      <c r="K9" s="49"/>
      <c r="L9" s="24" t="s">
        <v>224</v>
      </c>
      <c r="M9" s="57">
        <v>0</v>
      </c>
    </row>
    <row r="10" spans="1:141" ht="15.6" customHeight="1" x14ac:dyDescent="0.25">
      <c r="A10" s="3">
        <v>5</v>
      </c>
      <c r="B10" s="3" t="s">
        <v>296</v>
      </c>
      <c r="C10" s="3" t="s">
        <v>11</v>
      </c>
      <c r="D10" s="4" t="s">
        <v>6</v>
      </c>
      <c r="E10" s="4">
        <v>2007</v>
      </c>
      <c r="F10" s="4"/>
      <c r="G10" s="25" t="s">
        <v>217</v>
      </c>
      <c r="H10" s="25">
        <v>448</v>
      </c>
      <c r="I10" s="31">
        <v>1</v>
      </c>
      <c r="J10" s="49"/>
      <c r="K10" s="49"/>
      <c r="L10" s="24"/>
      <c r="M10" s="57">
        <v>0</v>
      </c>
    </row>
    <row r="11" spans="1:141" ht="15.6" customHeight="1" x14ac:dyDescent="0.25">
      <c r="A11" s="3">
        <v>6</v>
      </c>
      <c r="B11" s="3" t="s">
        <v>15</v>
      </c>
      <c r="C11" s="3" t="s">
        <v>17</v>
      </c>
      <c r="D11" s="4" t="s">
        <v>16</v>
      </c>
      <c r="E11" s="4">
        <v>2005</v>
      </c>
      <c r="F11" s="4"/>
      <c r="G11" s="25">
        <v>189</v>
      </c>
      <c r="H11" s="25">
        <v>278</v>
      </c>
      <c r="I11" s="31">
        <v>1</v>
      </c>
      <c r="J11" s="49"/>
      <c r="K11" s="49"/>
      <c r="L11" s="24"/>
      <c r="M11" s="57">
        <v>0</v>
      </c>
    </row>
    <row r="12" spans="1:141" ht="15.6" customHeight="1" x14ac:dyDescent="0.25">
      <c r="A12" s="3">
        <v>7</v>
      </c>
      <c r="B12" s="3" t="s">
        <v>18</v>
      </c>
      <c r="C12" s="3" t="s">
        <v>19</v>
      </c>
      <c r="D12" s="4" t="s">
        <v>16</v>
      </c>
      <c r="E12" s="4">
        <v>2005</v>
      </c>
      <c r="F12" s="4"/>
      <c r="G12" s="25" t="s">
        <v>217</v>
      </c>
      <c r="H12" s="25">
        <v>422</v>
      </c>
      <c r="I12" s="31">
        <v>1</v>
      </c>
      <c r="J12" s="49"/>
      <c r="K12" s="49"/>
      <c r="L12" s="24" t="s">
        <v>221</v>
      </c>
      <c r="M12" s="57">
        <v>0</v>
      </c>
    </row>
    <row r="13" spans="1:141" ht="15.6" customHeight="1" x14ac:dyDescent="0.25">
      <c r="A13" s="3">
        <v>8</v>
      </c>
      <c r="B13" s="3" t="s">
        <v>236</v>
      </c>
      <c r="C13" s="3" t="s">
        <v>237</v>
      </c>
      <c r="D13" s="4" t="s">
        <v>81</v>
      </c>
      <c r="E13" s="4">
        <v>2011</v>
      </c>
      <c r="F13" s="4"/>
      <c r="G13" s="25" t="s">
        <v>217</v>
      </c>
      <c r="H13" s="25">
        <v>119</v>
      </c>
      <c r="I13" s="31">
        <v>1</v>
      </c>
      <c r="J13" s="49"/>
      <c r="K13" s="49"/>
      <c r="L13" s="24"/>
      <c r="M13" s="57">
        <v>0</v>
      </c>
    </row>
    <row r="14" spans="1:141" ht="15.6" customHeight="1" x14ac:dyDescent="0.25">
      <c r="A14" s="3">
        <v>9</v>
      </c>
      <c r="B14" s="3" t="s">
        <v>236</v>
      </c>
      <c r="C14" s="3" t="s">
        <v>238</v>
      </c>
      <c r="D14" s="4" t="s">
        <v>81</v>
      </c>
      <c r="E14" s="4">
        <v>1971</v>
      </c>
      <c r="F14" s="4"/>
      <c r="G14" s="25" t="s">
        <v>217</v>
      </c>
      <c r="H14" s="25">
        <v>180</v>
      </c>
      <c r="I14" s="31">
        <v>1</v>
      </c>
      <c r="J14" s="49"/>
      <c r="K14" s="49"/>
      <c r="L14" s="24"/>
      <c r="M14" s="57">
        <v>0</v>
      </c>
    </row>
    <row r="15" spans="1:141" ht="15.6" customHeight="1" x14ac:dyDescent="0.25">
      <c r="A15" s="3">
        <v>10</v>
      </c>
      <c r="B15" s="3" t="s">
        <v>28</v>
      </c>
      <c r="C15" s="3" t="s">
        <v>29</v>
      </c>
      <c r="D15" s="4" t="s">
        <v>2</v>
      </c>
      <c r="E15" s="4">
        <v>1961</v>
      </c>
      <c r="F15" s="4"/>
      <c r="G15" s="25" t="s">
        <v>217</v>
      </c>
      <c r="H15" s="25">
        <v>2353</v>
      </c>
      <c r="I15" s="31">
        <v>1</v>
      </c>
      <c r="J15" s="49"/>
      <c r="K15" s="49"/>
      <c r="L15" s="24" t="s">
        <v>221</v>
      </c>
      <c r="M15" s="57">
        <v>0</v>
      </c>
    </row>
    <row r="16" spans="1:141" ht="15.6" customHeight="1" x14ac:dyDescent="0.25">
      <c r="A16" s="3">
        <v>11</v>
      </c>
      <c r="B16" s="3" t="s">
        <v>33</v>
      </c>
      <c r="C16" s="3" t="s">
        <v>34</v>
      </c>
      <c r="D16" s="4" t="s">
        <v>16</v>
      </c>
      <c r="E16" s="4">
        <v>1961</v>
      </c>
      <c r="F16" s="4"/>
      <c r="G16" s="25" t="s">
        <v>217</v>
      </c>
      <c r="H16" s="25">
        <v>2750</v>
      </c>
      <c r="I16" s="31">
        <v>1</v>
      </c>
      <c r="J16" s="49"/>
      <c r="K16" s="49"/>
      <c r="L16" s="24" t="s">
        <v>204</v>
      </c>
      <c r="M16" s="57">
        <v>0</v>
      </c>
    </row>
    <row r="17" spans="1:13" ht="15.6" customHeight="1" x14ac:dyDescent="0.25">
      <c r="A17" s="3">
        <v>12</v>
      </c>
      <c r="B17" s="3" t="s">
        <v>37</v>
      </c>
      <c r="C17" s="3" t="s">
        <v>287</v>
      </c>
      <c r="D17" s="4" t="s">
        <v>6</v>
      </c>
      <c r="E17" s="4">
        <v>1970</v>
      </c>
      <c r="F17" s="4"/>
      <c r="G17" s="25" t="s">
        <v>217</v>
      </c>
      <c r="H17" s="25">
        <v>4020</v>
      </c>
      <c r="I17" s="31">
        <v>1</v>
      </c>
      <c r="J17" s="49" t="s">
        <v>272</v>
      </c>
      <c r="K17" s="49"/>
      <c r="L17" s="24"/>
      <c r="M17" s="57">
        <v>0</v>
      </c>
    </row>
    <row r="18" spans="1:13" ht="15.6" customHeight="1" x14ac:dyDescent="0.25">
      <c r="A18" s="3">
        <v>13</v>
      </c>
      <c r="B18" s="3" t="s">
        <v>38</v>
      </c>
      <c r="C18" s="3" t="s">
        <v>39</v>
      </c>
      <c r="D18" s="4" t="s">
        <v>6</v>
      </c>
      <c r="E18" s="4">
        <v>1975</v>
      </c>
      <c r="F18" s="4"/>
      <c r="G18" s="25" t="s">
        <v>217</v>
      </c>
      <c r="H18" s="25">
        <v>3727</v>
      </c>
      <c r="I18" s="31">
        <v>1</v>
      </c>
      <c r="J18" s="49" t="s">
        <v>272</v>
      </c>
      <c r="K18" s="49"/>
      <c r="L18" s="24" t="s">
        <v>221</v>
      </c>
      <c r="M18" s="57">
        <v>0</v>
      </c>
    </row>
    <row r="19" spans="1:13" ht="15.6" customHeight="1" x14ac:dyDescent="0.25">
      <c r="A19" s="3">
        <v>14</v>
      </c>
      <c r="B19" s="3" t="s">
        <v>40</v>
      </c>
      <c r="C19" s="3" t="s">
        <v>41</v>
      </c>
      <c r="D19" s="4" t="s">
        <v>2</v>
      </c>
      <c r="E19" s="4">
        <v>1956</v>
      </c>
      <c r="F19" s="4"/>
      <c r="G19" s="25" t="s">
        <v>217</v>
      </c>
      <c r="H19" s="25">
        <v>731</v>
      </c>
      <c r="I19" s="31">
        <v>1</v>
      </c>
      <c r="J19" s="49" t="s">
        <v>271</v>
      </c>
      <c r="K19" s="49"/>
      <c r="L19" s="24" t="s">
        <v>225</v>
      </c>
      <c r="M19" s="57">
        <v>0</v>
      </c>
    </row>
    <row r="20" spans="1:13" ht="15.6" customHeight="1" x14ac:dyDescent="0.25">
      <c r="A20" s="3">
        <v>15</v>
      </c>
      <c r="B20" s="3" t="s">
        <v>243</v>
      </c>
      <c r="C20" s="3" t="s">
        <v>244</v>
      </c>
      <c r="D20" s="4" t="s">
        <v>6</v>
      </c>
      <c r="E20" s="4">
        <v>2012</v>
      </c>
      <c r="F20" s="4"/>
      <c r="G20" s="25" t="s">
        <v>217</v>
      </c>
      <c r="H20" s="25">
        <v>661</v>
      </c>
      <c r="I20" s="31">
        <v>1</v>
      </c>
      <c r="J20" s="49" t="s">
        <v>271</v>
      </c>
      <c r="K20" s="49"/>
      <c r="L20" s="24"/>
      <c r="M20" s="57">
        <v>0</v>
      </c>
    </row>
    <row r="21" spans="1:13" ht="15.6" customHeight="1" x14ac:dyDescent="0.25">
      <c r="A21" s="3">
        <v>16</v>
      </c>
      <c r="B21" s="3" t="s">
        <v>62</v>
      </c>
      <c r="C21" s="3" t="s">
        <v>63</v>
      </c>
      <c r="D21" s="4" t="s">
        <v>2</v>
      </c>
      <c r="E21" s="4">
        <v>2007</v>
      </c>
      <c r="F21" s="4"/>
      <c r="G21" s="25" t="s">
        <v>217</v>
      </c>
      <c r="H21" s="25">
        <v>2389</v>
      </c>
      <c r="I21" s="31">
        <v>1</v>
      </c>
      <c r="J21" s="49"/>
      <c r="K21" s="49"/>
      <c r="L21" s="24"/>
      <c r="M21" s="57">
        <v>0</v>
      </c>
    </row>
    <row r="22" spans="1:13" ht="15.6" customHeight="1" x14ac:dyDescent="0.25">
      <c r="A22" s="3">
        <v>17</v>
      </c>
      <c r="B22" s="3" t="s">
        <v>64</v>
      </c>
      <c r="C22" s="3" t="s">
        <v>65</v>
      </c>
      <c r="D22" s="4" t="s">
        <v>51</v>
      </c>
      <c r="E22" s="4">
        <v>1986</v>
      </c>
      <c r="F22" s="4"/>
      <c r="G22" s="25" t="s">
        <v>217</v>
      </c>
      <c r="H22" s="25">
        <v>153</v>
      </c>
      <c r="I22" s="31">
        <v>2</v>
      </c>
      <c r="J22" s="49" t="s">
        <v>271</v>
      </c>
      <c r="K22" s="49"/>
      <c r="L22" s="24"/>
      <c r="M22" s="57">
        <v>0</v>
      </c>
    </row>
    <row r="23" spans="1:13" ht="15.6" customHeight="1" x14ac:dyDescent="0.25">
      <c r="A23" s="3">
        <v>18</v>
      </c>
      <c r="B23" s="3" t="s">
        <v>297</v>
      </c>
      <c r="C23" s="3" t="s">
        <v>298</v>
      </c>
      <c r="D23" s="4" t="s">
        <v>16</v>
      </c>
      <c r="E23" s="42">
        <v>2019</v>
      </c>
      <c r="F23" s="4"/>
      <c r="G23" s="48" t="s">
        <v>217</v>
      </c>
      <c r="H23" s="48">
        <v>603</v>
      </c>
      <c r="I23" s="79">
        <v>1</v>
      </c>
      <c r="J23" s="81" t="s">
        <v>271</v>
      </c>
      <c r="K23" s="81" t="s">
        <v>271</v>
      </c>
      <c r="L23" s="24"/>
      <c r="M23" s="57">
        <v>0</v>
      </c>
    </row>
    <row r="24" spans="1:13" ht="15.6" customHeight="1" x14ac:dyDescent="0.25">
      <c r="A24" s="3">
        <v>19</v>
      </c>
      <c r="B24" s="3" t="s">
        <v>95</v>
      </c>
      <c r="C24" s="3" t="s">
        <v>96</v>
      </c>
      <c r="D24" s="4" t="s">
        <v>51</v>
      </c>
      <c r="E24" s="4">
        <v>2009</v>
      </c>
      <c r="F24" s="4"/>
      <c r="G24" s="25" t="s">
        <v>217</v>
      </c>
      <c r="H24" s="25">
        <v>329</v>
      </c>
      <c r="I24" s="31">
        <v>1</v>
      </c>
      <c r="J24" s="49"/>
      <c r="K24" s="49"/>
      <c r="L24" s="24"/>
      <c r="M24" s="57">
        <v>0</v>
      </c>
    </row>
    <row r="25" spans="1:13" ht="15.6" customHeight="1" x14ac:dyDescent="0.25">
      <c r="A25" s="3">
        <v>20</v>
      </c>
      <c r="B25" s="3" t="s">
        <v>97</v>
      </c>
      <c r="C25" s="3" t="s">
        <v>98</v>
      </c>
      <c r="D25" s="4" t="s">
        <v>51</v>
      </c>
      <c r="E25" s="4">
        <v>1975</v>
      </c>
      <c r="F25" s="4"/>
      <c r="G25" s="25" t="s">
        <v>217</v>
      </c>
      <c r="H25" s="25">
        <v>298</v>
      </c>
      <c r="I25" s="31">
        <v>1</v>
      </c>
      <c r="J25" s="49"/>
      <c r="K25" s="49"/>
      <c r="L25" s="24"/>
      <c r="M25" s="57">
        <v>0</v>
      </c>
    </row>
    <row r="26" spans="1:13" ht="15.6" customHeight="1" x14ac:dyDescent="0.25">
      <c r="A26" s="3">
        <v>21</v>
      </c>
      <c r="B26" s="3" t="s">
        <v>99</v>
      </c>
      <c r="C26" s="3" t="s">
        <v>100</v>
      </c>
      <c r="D26" s="4" t="s">
        <v>2</v>
      </c>
      <c r="E26" s="4">
        <v>1973</v>
      </c>
      <c r="F26" s="4"/>
      <c r="G26" s="25" t="s">
        <v>217</v>
      </c>
      <c r="H26" s="25">
        <v>448</v>
      </c>
      <c r="I26" s="31">
        <v>1</v>
      </c>
      <c r="J26" s="49"/>
      <c r="K26" s="49"/>
      <c r="L26" s="24"/>
      <c r="M26" s="57">
        <v>0</v>
      </c>
    </row>
    <row r="27" spans="1:13" ht="15.6" customHeight="1" x14ac:dyDescent="0.25">
      <c r="A27" s="3">
        <v>22</v>
      </c>
      <c r="B27" s="3" t="s">
        <v>299</v>
      </c>
      <c r="C27" s="3" t="s">
        <v>208</v>
      </c>
      <c r="D27" s="4" t="s">
        <v>0</v>
      </c>
      <c r="E27" s="4">
        <v>2010</v>
      </c>
      <c r="F27" s="4"/>
      <c r="G27" s="25" t="s">
        <v>217</v>
      </c>
      <c r="H27" s="25">
        <v>304</v>
      </c>
      <c r="I27" s="31">
        <v>1</v>
      </c>
      <c r="J27" s="49"/>
      <c r="K27" s="49"/>
      <c r="L27" s="24" t="s">
        <v>221</v>
      </c>
      <c r="M27" s="57">
        <v>0</v>
      </c>
    </row>
    <row r="28" spans="1:13" ht="15.6" customHeight="1" x14ac:dyDescent="0.25">
      <c r="A28" s="3">
        <v>23</v>
      </c>
      <c r="B28" s="3" t="s">
        <v>299</v>
      </c>
      <c r="C28" s="3" t="s">
        <v>300</v>
      </c>
      <c r="D28" s="4" t="s">
        <v>0</v>
      </c>
      <c r="E28" s="42">
        <v>1970</v>
      </c>
      <c r="F28" s="4"/>
      <c r="G28" s="48" t="s">
        <v>217</v>
      </c>
      <c r="H28" s="48">
        <v>122</v>
      </c>
      <c r="I28" s="79">
        <v>1</v>
      </c>
      <c r="J28" s="49"/>
      <c r="K28" s="49"/>
      <c r="L28" s="24"/>
      <c r="M28" s="57">
        <v>0</v>
      </c>
    </row>
    <row r="29" spans="1:13" ht="15.6" customHeight="1" x14ac:dyDescent="0.25">
      <c r="A29" s="3">
        <v>24</v>
      </c>
      <c r="B29" s="3" t="s">
        <v>101</v>
      </c>
      <c r="C29" s="3" t="s">
        <v>102</v>
      </c>
      <c r="D29" s="4" t="s">
        <v>2</v>
      </c>
      <c r="E29" s="4">
        <v>2011</v>
      </c>
      <c r="F29" s="4"/>
      <c r="G29" s="25" t="s">
        <v>217</v>
      </c>
      <c r="H29" s="25">
        <v>569</v>
      </c>
      <c r="I29" s="31">
        <v>1</v>
      </c>
      <c r="J29" s="49"/>
      <c r="K29" s="49"/>
      <c r="L29" s="24"/>
      <c r="M29" s="57">
        <v>0</v>
      </c>
    </row>
    <row r="30" spans="1:13" ht="15.6" customHeight="1" x14ac:dyDescent="0.25">
      <c r="A30" s="3">
        <v>25</v>
      </c>
      <c r="B30" s="3" t="s">
        <v>103</v>
      </c>
      <c r="C30" s="3" t="s">
        <v>104</v>
      </c>
      <c r="D30" s="4" t="s">
        <v>2</v>
      </c>
      <c r="E30" s="4">
        <v>2009</v>
      </c>
      <c r="F30" s="4"/>
      <c r="G30" s="25">
        <v>705</v>
      </c>
      <c r="H30" s="25">
        <v>100</v>
      </c>
      <c r="I30" s="31">
        <v>2</v>
      </c>
      <c r="J30" s="49"/>
      <c r="K30" s="49"/>
      <c r="L30" s="24"/>
      <c r="M30" s="57">
        <v>0</v>
      </c>
    </row>
    <row r="31" spans="1:13" ht="15.6" customHeight="1" x14ac:dyDescent="0.25">
      <c r="A31" s="3">
        <v>26</v>
      </c>
      <c r="B31" s="3" t="s">
        <v>273</v>
      </c>
      <c r="C31" s="3" t="s">
        <v>106</v>
      </c>
      <c r="D31" s="4" t="s">
        <v>2</v>
      </c>
      <c r="E31" s="4">
        <v>1974</v>
      </c>
      <c r="F31" s="4"/>
      <c r="G31" s="25" t="s">
        <v>217</v>
      </c>
      <c r="H31" s="25">
        <v>153</v>
      </c>
      <c r="I31" s="31">
        <v>2</v>
      </c>
      <c r="J31" s="49"/>
      <c r="K31" s="49"/>
      <c r="L31" s="24"/>
      <c r="M31" s="57">
        <v>0</v>
      </c>
    </row>
    <row r="32" spans="1:13" ht="15.6" customHeight="1" x14ac:dyDescent="0.25">
      <c r="A32" s="3">
        <v>27</v>
      </c>
      <c r="B32" s="3" t="s">
        <v>105</v>
      </c>
      <c r="C32" s="3" t="s">
        <v>107</v>
      </c>
      <c r="D32" s="4" t="s">
        <v>2</v>
      </c>
      <c r="E32" s="4">
        <v>2000</v>
      </c>
      <c r="F32" s="4"/>
      <c r="G32" s="25" t="s">
        <v>217</v>
      </c>
      <c r="H32" s="25">
        <v>155</v>
      </c>
      <c r="I32" s="31">
        <v>2</v>
      </c>
      <c r="J32" s="49"/>
      <c r="K32" s="49"/>
      <c r="L32" s="24"/>
      <c r="M32" s="57">
        <v>0</v>
      </c>
    </row>
    <row r="33" spans="1:13" ht="15.6" customHeight="1" x14ac:dyDescent="0.25">
      <c r="A33" s="3">
        <v>28</v>
      </c>
      <c r="B33" s="3" t="s">
        <v>274</v>
      </c>
      <c r="C33" s="3" t="s">
        <v>108</v>
      </c>
      <c r="D33" s="4" t="s">
        <v>2</v>
      </c>
      <c r="E33" s="42">
        <v>1996</v>
      </c>
      <c r="F33" s="4"/>
      <c r="G33" s="25" t="s">
        <v>217</v>
      </c>
      <c r="H33" s="25">
        <v>81</v>
      </c>
      <c r="I33" s="31">
        <v>2</v>
      </c>
      <c r="J33" s="49"/>
      <c r="K33" s="49"/>
      <c r="L33" s="24"/>
      <c r="M33" s="57">
        <v>0</v>
      </c>
    </row>
    <row r="34" spans="1:13" ht="15.6" customHeight="1" x14ac:dyDescent="0.25">
      <c r="A34" s="3">
        <v>29</v>
      </c>
      <c r="B34" s="3" t="s">
        <v>274</v>
      </c>
      <c r="C34" s="3" t="s">
        <v>109</v>
      </c>
      <c r="D34" s="4" t="s">
        <v>2</v>
      </c>
      <c r="E34" s="4">
        <v>1964</v>
      </c>
      <c r="F34" s="4"/>
      <c r="G34" s="25">
        <v>155</v>
      </c>
      <c r="H34" s="25" t="s">
        <v>217</v>
      </c>
      <c r="I34" s="31">
        <v>2</v>
      </c>
      <c r="J34" s="49"/>
      <c r="K34" s="49"/>
      <c r="L34" s="24"/>
      <c r="M34" s="57">
        <v>0</v>
      </c>
    </row>
    <row r="35" spans="1:13" ht="15.6" customHeight="1" x14ac:dyDescent="0.25">
      <c r="A35" s="3">
        <v>30</v>
      </c>
      <c r="B35" s="3" t="s">
        <v>110</v>
      </c>
      <c r="C35" s="3" t="s">
        <v>111</v>
      </c>
      <c r="D35" s="4" t="s">
        <v>2</v>
      </c>
      <c r="E35" s="4">
        <v>1973</v>
      </c>
      <c r="F35" s="4"/>
      <c r="G35" s="25" t="s">
        <v>217</v>
      </c>
      <c r="H35" s="25">
        <v>471</v>
      </c>
      <c r="I35" s="31">
        <v>1</v>
      </c>
      <c r="J35" s="49"/>
      <c r="K35" s="49"/>
      <c r="L35" s="24"/>
      <c r="M35" s="57">
        <v>0</v>
      </c>
    </row>
    <row r="36" spans="1:13" ht="15.6" customHeight="1" x14ac:dyDescent="0.25">
      <c r="A36" s="3">
        <v>31</v>
      </c>
      <c r="B36" s="3" t="s">
        <v>122</v>
      </c>
      <c r="C36" s="3" t="s">
        <v>123</v>
      </c>
      <c r="D36" s="4" t="s">
        <v>2</v>
      </c>
      <c r="E36" s="4">
        <v>2005</v>
      </c>
      <c r="F36" s="4"/>
      <c r="G36" s="25" t="s">
        <v>217</v>
      </c>
      <c r="H36" s="25">
        <v>499</v>
      </c>
      <c r="I36" s="31">
        <v>1</v>
      </c>
      <c r="J36" s="49"/>
      <c r="K36" s="49"/>
      <c r="L36" s="24"/>
      <c r="M36" s="57">
        <v>0</v>
      </c>
    </row>
    <row r="37" spans="1:13" ht="15.6" customHeight="1" x14ac:dyDescent="0.25">
      <c r="A37" s="3">
        <v>32</v>
      </c>
      <c r="B37" s="3" t="s">
        <v>125</v>
      </c>
      <c r="C37" s="3" t="s">
        <v>126</v>
      </c>
      <c r="D37" s="4" t="s">
        <v>2</v>
      </c>
      <c r="E37" s="4">
        <v>1973</v>
      </c>
      <c r="F37" s="4"/>
      <c r="G37" s="25" t="s">
        <v>217</v>
      </c>
      <c r="H37" s="25">
        <v>286</v>
      </c>
      <c r="I37" s="31">
        <v>1</v>
      </c>
      <c r="J37" s="49"/>
      <c r="K37" s="49"/>
      <c r="L37" s="24" t="s">
        <v>228</v>
      </c>
      <c r="M37" s="57">
        <v>0</v>
      </c>
    </row>
    <row r="38" spans="1:13" ht="15.6" customHeight="1" x14ac:dyDescent="0.25">
      <c r="A38" s="3">
        <v>33</v>
      </c>
      <c r="B38" s="3" t="s">
        <v>301</v>
      </c>
      <c r="C38" s="3" t="s">
        <v>302</v>
      </c>
      <c r="D38" s="4" t="s">
        <v>2</v>
      </c>
      <c r="E38" s="4">
        <v>2018</v>
      </c>
      <c r="F38" s="4"/>
      <c r="G38" s="48" t="s">
        <v>217</v>
      </c>
      <c r="H38" s="48">
        <v>807</v>
      </c>
      <c r="I38" s="79">
        <v>1</v>
      </c>
      <c r="J38" s="81" t="s">
        <v>271</v>
      </c>
      <c r="K38" s="81"/>
      <c r="L38" s="24"/>
      <c r="M38" s="57">
        <v>0</v>
      </c>
    </row>
    <row r="39" spans="1:13" ht="15.6" customHeight="1" x14ac:dyDescent="0.25">
      <c r="A39" s="3">
        <v>34</v>
      </c>
      <c r="B39" s="3" t="s">
        <v>265</v>
      </c>
      <c r="C39" s="3" t="s">
        <v>20</v>
      </c>
      <c r="D39" s="4" t="s">
        <v>2</v>
      </c>
      <c r="E39" s="4">
        <v>1979</v>
      </c>
      <c r="F39" s="4"/>
      <c r="G39" s="25">
        <v>368</v>
      </c>
      <c r="H39" s="25">
        <v>115</v>
      </c>
      <c r="I39" s="31">
        <v>1</v>
      </c>
      <c r="J39" s="49"/>
      <c r="K39" s="49"/>
      <c r="L39" s="24"/>
      <c r="M39" s="57">
        <v>0</v>
      </c>
    </row>
    <row r="40" spans="1:13" ht="15.6" customHeight="1" x14ac:dyDescent="0.25">
      <c r="A40" s="3">
        <v>35</v>
      </c>
      <c r="B40" s="3" t="s">
        <v>133</v>
      </c>
      <c r="C40" s="3" t="s">
        <v>134</v>
      </c>
      <c r="D40" s="4" t="s">
        <v>2</v>
      </c>
      <c r="E40" s="4">
        <v>2011</v>
      </c>
      <c r="F40" s="4"/>
      <c r="G40" s="25" t="s">
        <v>217</v>
      </c>
      <c r="H40" s="25">
        <v>1943</v>
      </c>
      <c r="I40" s="31">
        <v>1</v>
      </c>
      <c r="J40" s="49" t="s">
        <v>271</v>
      </c>
      <c r="K40" s="49"/>
      <c r="L40" s="24"/>
      <c r="M40" s="57">
        <v>0</v>
      </c>
    </row>
    <row r="41" spans="1:13" ht="15.6" customHeight="1" x14ac:dyDescent="0.25">
      <c r="A41" s="3">
        <v>36</v>
      </c>
      <c r="B41" s="3" t="s">
        <v>303</v>
      </c>
      <c r="C41" s="3" t="s">
        <v>207</v>
      </c>
      <c r="D41" s="4" t="s">
        <v>78</v>
      </c>
      <c r="E41" s="4">
        <v>2004</v>
      </c>
      <c r="F41" s="4"/>
      <c r="G41" s="25" t="s">
        <v>217</v>
      </c>
      <c r="H41" s="25">
        <v>783</v>
      </c>
      <c r="I41" s="31">
        <v>1</v>
      </c>
      <c r="J41" s="49"/>
      <c r="K41" s="49"/>
      <c r="L41" s="24"/>
      <c r="M41" s="57">
        <v>0</v>
      </c>
    </row>
    <row r="42" spans="1:13" ht="15.6" customHeight="1" x14ac:dyDescent="0.25">
      <c r="A42" s="3">
        <v>37</v>
      </c>
      <c r="B42" s="3" t="s">
        <v>141</v>
      </c>
      <c r="C42" s="3" t="s">
        <v>219</v>
      </c>
      <c r="D42" s="4" t="s">
        <v>6</v>
      </c>
      <c r="E42" s="4">
        <v>1978</v>
      </c>
      <c r="F42" s="4"/>
      <c r="G42" s="25" t="s">
        <v>217</v>
      </c>
      <c r="H42" s="25">
        <v>494</v>
      </c>
      <c r="I42" s="31">
        <v>2</v>
      </c>
      <c r="J42" s="49" t="s">
        <v>271</v>
      </c>
      <c r="K42" s="49"/>
      <c r="L42" s="24"/>
      <c r="M42" s="57">
        <v>0</v>
      </c>
    </row>
    <row r="43" spans="1:13" ht="15.6" customHeight="1" x14ac:dyDescent="0.25">
      <c r="A43" s="3">
        <v>38</v>
      </c>
      <c r="B43" s="3" t="s">
        <v>141</v>
      </c>
      <c r="C43" s="3" t="s">
        <v>142</v>
      </c>
      <c r="D43" s="4" t="s">
        <v>6</v>
      </c>
      <c r="E43" s="4">
        <v>1978</v>
      </c>
      <c r="F43" s="4"/>
      <c r="G43" s="25" t="s">
        <v>217</v>
      </c>
      <c r="H43" s="25">
        <v>95</v>
      </c>
      <c r="I43" s="31">
        <v>2</v>
      </c>
      <c r="J43" s="49" t="s">
        <v>271</v>
      </c>
      <c r="K43" s="49"/>
      <c r="L43" s="24"/>
      <c r="M43" s="57">
        <v>0</v>
      </c>
    </row>
    <row r="44" spans="1:13" ht="15.6" customHeight="1" x14ac:dyDescent="0.25">
      <c r="A44" s="3">
        <v>39</v>
      </c>
      <c r="B44" s="3" t="s">
        <v>146</v>
      </c>
      <c r="C44" s="3" t="s">
        <v>147</v>
      </c>
      <c r="D44" s="4" t="s">
        <v>145</v>
      </c>
      <c r="E44" s="4">
        <v>1981</v>
      </c>
      <c r="F44" s="4"/>
      <c r="G44" s="25" t="s">
        <v>217</v>
      </c>
      <c r="H44" s="25">
        <v>534</v>
      </c>
      <c r="I44" s="31">
        <v>1</v>
      </c>
      <c r="J44" s="49"/>
      <c r="K44" s="49"/>
      <c r="L44" s="24"/>
      <c r="M44" s="57">
        <v>0</v>
      </c>
    </row>
    <row r="45" spans="1:13" ht="15.6" customHeight="1" x14ac:dyDescent="0.25">
      <c r="A45" s="3">
        <v>40</v>
      </c>
      <c r="B45" s="3" t="s">
        <v>198</v>
      </c>
      <c r="C45" s="3" t="s">
        <v>148</v>
      </c>
      <c r="D45" s="4" t="s">
        <v>16</v>
      </c>
      <c r="E45" s="4">
        <v>2005</v>
      </c>
      <c r="F45" s="4"/>
      <c r="G45" s="25">
        <v>486</v>
      </c>
      <c r="H45" s="25">
        <v>111</v>
      </c>
      <c r="I45" s="31">
        <v>1</v>
      </c>
      <c r="J45" s="49"/>
      <c r="K45" s="49"/>
      <c r="L45" s="24" t="s">
        <v>229</v>
      </c>
      <c r="M45" s="57">
        <v>0</v>
      </c>
    </row>
    <row r="46" spans="1:13" ht="15.6" customHeight="1" x14ac:dyDescent="0.25">
      <c r="A46" s="3">
        <v>41</v>
      </c>
      <c r="B46" s="3" t="s">
        <v>153</v>
      </c>
      <c r="C46" s="3" t="s">
        <v>154</v>
      </c>
      <c r="D46" s="4" t="s">
        <v>26</v>
      </c>
      <c r="E46" s="4">
        <v>2011</v>
      </c>
      <c r="F46" s="4"/>
      <c r="G46" s="25" t="s">
        <v>217</v>
      </c>
      <c r="H46" s="25">
        <v>345</v>
      </c>
      <c r="I46" s="31">
        <v>1</v>
      </c>
      <c r="J46" s="49"/>
      <c r="K46" s="49" t="s">
        <v>271</v>
      </c>
      <c r="L46" s="24" t="s">
        <v>220</v>
      </c>
      <c r="M46" s="57">
        <v>0</v>
      </c>
    </row>
    <row r="47" spans="1:13" ht="15.6" customHeight="1" x14ac:dyDescent="0.25">
      <c r="A47" s="3">
        <v>42</v>
      </c>
      <c r="B47" s="3" t="s">
        <v>155</v>
      </c>
      <c r="C47" s="3" t="s">
        <v>156</v>
      </c>
      <c r="D47" s="4" t="s">
        <v>2</v>
      </c>
      <c r="E47" s="4">
        <v>1953</v>
      </c>
      <c r="F47" s="4"/>
      <c r="G47" s="25" t="s">
        <v>217</v>
      </c>
      <c r="H47" s="25">
        <v>97</v>
      </c>
      <c r="I47" s="31">
        <v>1</v>
      </c>
      <c r="J47" s="49"/>
      <c r="K47" s="49"/>
      <c r="L47" s="24" t="s">
        <v>220</v>
      </c>
      <c r="M47" s="57">
        <v>0</v>
      </c>
    </row>
    <row r="48" spans="1:13" ht="15.6" customHeight="1" x14ac:dyDescent="0.25">
      <c r="A48" s="3">
        <v>43</v>
      </c>
      <c r="B48" s="3" t="s">
        <v>162</v>
      </c>
      <c r="C48" s="3" t="s">
        <v>163</v>
      </c>
      <c r="D48" s="4" t="s">
        <v>2</v>
      </c>
      <c r="E48" s="4">
        <v>2005</v>
      </c>
      <c r="F48" s="4"/>
      <c r="G48" s="25" t="s">
        <v>217</v>
      </c>
      <c r="H48" s="25">
        <v>681</v>
      </c>
      <c r="I48" s="31">
        <v>1</v>
      </c>
      <c r="J48" s="49"/>
      <c r="K48" s="49"/>
      <c r="L48" s="24"/>
      <c r="M48" s="57">
        <v>0</v>
      </c>
    </row>
    <row r="49" spans="1:13" ht="15.6" customHeight="1" x14ac:dyDescent="0.25">
      <c r="A49" s="3">
        <v>44</v>
      </c>
      <c r="B49" s="3" t="s">
        <v>164</v>
      </c>
      <c r="C49" s="3" t="s">
        <v>165</v>
      </c>
      <c r="D49" s="4" t="s">
        <v>2</v>
      </c>
      <c r="E49" s="4">
        <v>2005</v>
      </c>
      <c r="F49" s="4"/>
      <c r="G49" s="25" t="s">
        <v>217</v>
      </c>
      <c r="H49" s="25">
        <v>323</v>
      </c>
      <c r="I49" s="31">
        <v>1</v>
      </c>
      <c r="J49" s="49"/>
      <c r="K49" s="49"/>
      <c r="L49" s="24"/>
      <c r="M49" s="57">
        <v>0</v>
      </c>
    </row>
    <row r="50" spans="1:13" ht="15.6" customHeight="1" thickBot="1" x14ac:dyDescent="0.3">
      <c r="A50" s="3">
        <v>45</v>
      </c>
      <c r="B50" s="3" t="s">
        <v>169</v>
      </c>
      <c r="C50" s="3" t="s">
        <v>235</v>
      </c>
      <c r="D50" s="4" t="s">
        <v>6</v>
      </c>
      <c r="E50" s="42">
        <v>1980</v>
      </c>
      <c r="F50" s="4"/>
      <c r="G50" s="25" t="s">
        <v>217</v>
      </c>
      <c r="H50" s="25">
        <v>28</v>
      </c>
      <c r="I50" s="31">
        <v>1</v>
      </c>
      <c r="J50" s="49"/>
      <c r="K50" s="49"/>
      <c r="L50" s="24" t="s">
        <v>220</v>
      </c>
      <c r="M50" s="58">
        <v>0</v>
      </c>
    </row>
    <row r="51" spans="1:13" ht="15.6" customHeight="1" x14ac:dyDescent="0.25">
      <c r="G51" s="26">
        <f>SUM(G6:G50)</f>
        <v>2043</v>
      </c>
      <c r="H51" s="26">
        <f>SUM(H6:H50)</f>
        <v>30712</v>
      </c>
      <c r="I51" s="20"/>
      <c r="J51" s="20"/>
      <c r="K51" s="20"/>
      <c r="M51" s="54">
        <f>SUM(M6:M50)</f>
        <v>0</v>
      </c>
    </row>
    <row r="52" spans="1:13" ht="15.6" customHeight="1" x14ac:dyDescent="0.25">
      <c r="G52" s="26"/>
      <c r="H52" s="26"/>
      <c r="I52" s="20"/>
      <c r="J52" s="20"/>
      <c r="K52" s="20"/>
      <c r="M52" s="53"/>
    </row>
    <row r="53" spans="1:13" ht="15.6" customHeight="1" x14ac:dyDescent="0.25">
      <c r="G53" s="26"/>
      <c r="H53" s="26"/>
      <c r="I53" s="20"/>
      <c r="J53" s="20"/>
      <c r="K53" s="20"/>
      <c r="M53" s="53"/>
    </row>
    <row r="54" spans="1:13" ht="15.6" customHeight="1" thickBot="1" x14ac:dyDescent="0.3">
      <c r="A54" s="119" t="s">
        <v>284</v>
      </c>
      <c r="B54" s="119"/>
      <c r="C54" s="119"/>
      <c r="G54" s="27"/>
      <c r="H54" s="27"/>
      <c r="I54" s="20"/>
      <c r="J54" s="20"/>
      <c r="K54" s="20"/>
      <c r="M54" s="35"/>
    </row>
    <row r="55" spans="1:13" ht="15.6" customHeight="1" x14ac:dyDescent="0.25">
      <c r="A55" s="3">
        <v>1</v>
      </c>
      <c r="B55" s="3" t="s">
        <v>25</v>
      </c>
      <c r="C55" s="3" t="s">
        <v>27</v>
      </c>
      <c r="D55" s="4" t="s">
        <v>26</v>
      </c>
      <c r="E55" s="4">
        <v>1996</v>
      </c>
      <c r="F55" s="4"/>
      <c r="G55" s="25" t="s">
        <v>217</v>
      </c>
      <c r="H55" s="25">
        <v>787</v>
      </c>
      <c r="I55" s="32">
        <v>1</v>
      </c>
      <c r="J55" s="50" t="s">
        <v>271</v>
      </c>
      <c r="K55" s="50"/>
      <c r="L55" s="24"/>
      <c r="M55" s="56">
        <v>0</v>
      </c>
    </row>
    <row r="56" spans="1:13" ht="15.6" customHeight="1" x14ac:dyDescent="0.25">
      <c r="A56" s="3">
        <v>2</v>
      </c>
      <c r="B56" s="3" t="s">
        <v>35</v>
      </c>
      <c r="C56" s="3" t="s">
        <v>36</v>
      </c>
      <c r="D56" s="4" t="s">
        <v>2</v>
      </c>
      <c r="E56" s="4">
        <v>1940</v>
      </c>
      <c r="F56" s="4"/>
      <c r="G56" s="25">
        <v>606</v>
      </c>
      <c r="H56" s="25">
        <v>413</v>
      </c>
      <c r="I56" s="31">
        <v>1</v>
      </c>
      <c r="J56" s="49" t="s">
        <v>271</v>
      </c>
      <c r="K56" s="49"/>
      <c r="L56" s="24"/>
      <c r="M56" s="57">
        <v>0</v>
      </c>
    </row>
    <row r="57" spans="1:13" ht="15.6" customHeight="1" x14ac:dyDescent="0.25">
      <c r="A57" s="3">
        <v>3</v>
      </c>
      <c r="B57" s="3" t="s">
        <v>266</v>
      </c>
      <c r="C57" s="3" t="s">
        <v>159</v>
      </c>
      <c r="D57" s="4" t="s">
        <v>2</v>
      </c>
      <c r="E57" s="4">
        <v>2004</v>
      </c>
      <c r="F57" s="4"/>
      <c r="G57" s="25" t="s">
        <v>217</v>
      </c>
      <c r="H57" s="25">
        <v>8</v>
      </c>
      <c r="I57" s="32">
        <v>1</v>
      </c>
      <c r="J57" s="32"/>
      <c r="K57" s="32"/>
      <c r="L57" s="24"/>
      <c r="M57" s="57">
        <v>0</v>
      </c>
    </row>
    <row r="58" spans="1:13" ht="15.6" customHeight="1" x14ac:dyDescent="0.25">
      <c r="A58" s="3">
        <v>4</v>
      </c>
      <c r="B58" s="3" t="s">
        <v>263</v>
      </c>
      <c r="C58" s="3" t="s">
        <v>264</v>
      </c>
      <c r="D58" s="4" t="s">
        <v>2</v>
      </c>
      <c r="E58" s="4">
        <v>2016</v>
      </c>
      <c r="F58" s="4"/>
      <c r="G58" s="25" t="s">
        <v>217</v>
      </c>
      <c r="H58" s="48">
        <v>2577</v>
      </c>
      <c r="I58" s="31">
        <v>1</v>
      </c>
      <c r="J58" s="49" t="s">
        <v>271</v>
      </c>
      <c r="K58" s="49" t="s">
        <v>271</v>
      </c>
      <c r="L58" s="24"/>
      <c r="M58" s="57">
        <v>0</v>
      </c>
    </row>
    <row r="59" spans="1:13" ht="15.6" customHeight="1" x14ac:dyDescent="0.25">
      <c r="A59" s="3">
        <v>5</v>
      </c>
      <c r="B59" s="3" t="s">
        <v>290</v>
      </c>
      <c r="C59" s="3" t="s">
        <v>68</v>
      </c>
      <c r="D59" s="4" t="s">
        <v>51</v>
      </c>
      <c r="E59" s="4">
        <v>1994</v>
      </c>
      <c r="F59" s="4"/>
      <c r="G59" s="25" t="s">
        <v>217</v>
      </c>
      <c r="H59" s="25">
        <v>127</v>
      </c>
      <c r="I59" s="31">
        <v>1</v>
      </c>
      <c r="J59" s="49"/>
      <c r="K59" s="49"/>
      <c r="L59" s="24"/>
      <c r="M59" s="57">
        <v>0</v>
      </c>
    </row>
    <row r="60" spans="1:13" ht="15.6" customHeight="1" x14ac:dyDescent="0.25">
      <c r="A60" s="3">
        <v>6</v>
      </c>
      <c r="B60" s="3" t="s">
        <v>71</v>
      </c>
      <c r="C60" s="3" t="s">
        <v>72</v>
      </c>
      <c r="D60" s="4" t="s">
        <v>2</v>
      </c>
      <c r="E60" s="4">
        <v>2004</v>
      </c>
      <c r="F60" s="4"/>
      <c r="G60" s="25" t="s">
        <v>217</v>
      </c>
      <c r="H60" s="25">
        <v>728</v>
      </c>
      <c r="I60" s="31">
        <v>1</v>
      </c>
      <c r="J60" s="49" t="s">
        <v>271</v>
      </c>
      <c r="K60" s="49"/>
      <c r="L60" s="24"/>
      <c r="M60" s="57">
        <v>0</v>
      </c>
    </row>
    <row r="61" spans="1:13" ht="15.6" customHeight="1" x14ac:dyDescent="0.25">
      <c r="A61" s="3">
        <v>7</v>
      </c>
      <c r="B61" s="3" t="s">
        <v>93</v>
      </c>
      <c r="C61" s="3" t="s">
        <v>52</v>
      </c>
      <c r="D61" s="4" t="s">
        <v>16</v>
      </c>
      <c r="E61" s="4">
        <v>1992</v>
      </c>
      <c r="F61" s="4"/>
      <c r="G61" s="25">
        <v>131</v>
      </c>
      <c r="H61" s="25" t="s">
        <v>217</v>
      </c>
      <c r="I61" s="31">
        <v>1</v>
      </c>
      <c r="J61" s="49"/>
      <c r="K61" s="49"/>
      <c r="L61" s="24"/>
      <c r="M61" s="57">
        <v>0</v>
      </c>
    </row>
    <row r="62" spans="1:13" ht="15.6" customHeight="1" x14ac:dyDescent="0.25">
      <c r="A62" s="3">
        <v>8</v>
      </c>
      <c r="B62" s="3" t="s">
        <v>94</v>
      </c>
      <c r="C62" s="3" t="s">
        <v>52</v>
      </c>
      <c r="D62" s="4" t="s">
        <v>26</v>
      </c>
      <c r="E62" s="4">
        <v>1970</v>
      </c>
      <c r="F62" s="4"/>
      <c r="G62" s="25">
        <v>20</v>
      </c>
      <c r="H62" s="25" t="s">
        <v>217</v>
      </c>
      <c r="I62" s="31">
        <v>1</v>
      </c>
      <c r="J62" s="49"/>
      <c r="K62" s="49"/>
      <c r="L62" s="24"/>
      <c r="M62" s="57">
        <v>0</v>
      </c>
    </row>
    <row r="63" spans="1:13" ht="15.6" customHeight="1" x14ac:dyDescent="0.25">
      <c r="A63" s="3">
        <v>9</v>
      </c>
      <c r="B63" s="3" t="s">
        <v>112</v>
      </c>
      <c r="C63" s="3" t="s">
        <v>113</v>
      </c>
      <c r="D63" s="4" t="s">
        <v>2</v>
      </c>
      <c r="E63" s="4">
        <v>1975</v>
      </c>
      <c r="F63" s="4"/>
      <c r="G63" s="25" t="s">
        <v>217</v>
      </c>
      <c r="H63" s="25">
        <v>196</v>
      </c>
      <c r="I63" s="31">
        <v>1</v>
      </c>
      <c r="J63" s="49"/>
      <c r="K63" s="49"/>
      <c r="L63" s="24"/>
      <c r="M63" s="57">
        <v>0</v>
      </c>
    </row>
    <row r="64" spans="1:13" ht="15.6" customHeight="1" x14ac:dyDescent="0.25">
      <c r="A64" s="3">
        <v>10</v>
      </c>
      <c r="B64" s="3" t="s">
        <v>118</v>
      </c>
      <c r="C64" s="3" t="s">
        <v>119</v>
      </c>
      <c r="D64" s="4" t="s">
        <v>2</v>
      </c>
      <c r="E64" s="4">
        <v>1737</v>
      </c>
      <c r="F64" s="4" t="s">
        <v>46</v>
      </c>
      <c r="G64" s="25">
        <v>529</v>
      </c>
      <c r="H64" s="25">
        <v>16</v>
      </c>
      <c r="I64" s="31">
        <v>2</v>
      </c>
      <c r="J64" s="49"/>
      <c r="K64" s="49"/>
      <c r="L64" s="24"/>
      <c r="M64" s="57">
        <v>0</v>
      </c>
    </row>
    <row r="65" spans="1:13" ht="15.6" customHeight="1" x14ac:dyDescent="0.25">
      <c r="A65" s="3">
        <v>11</v>
      </c>
      <c r="B65" s="3" t="s">
        <v>124</v>
      </c>
      <c r="C65" s="3" t="s">
        <v>52</v>
      </c>
      <c r="D65" s="4" t="s">
        <v>78</v>
      </c>
      <c r="E65" s="4">
        <v>1978</v>
      </c>
      <c r="F65" s="4"/>
      <c r="G65" s="25">
        <v>40</v>
      </c>
      <c r="H65" s="25" t="s">
        <v>217</v>
      </c>
      <c r="I65" s="31">
        <v>1</v>
      </c>
      <c r="J65" s="49"/>
      <c r="K65" s="49"/>
      <c r="L65" s="24"/>
      <c r="M65" s="57">
        <v>0</v>
      </c>
    </row>
    <row r="66" spans="1:13" ht="30" x14ac:dyDescent="0.25">
      <c r="A66" s="3">
        <v>12</v>
      </c>
      <c r="B66" s="6" t="s">
        <v>151</v>
      </c>
      <c r="C66" s="6" t="s">
        <v>152</v>
      </c>
      <c r="D66" s="7" t="s">
        <v>81</v>
      </c>
      <c r="E66" s="7">
        <v>1996</v>
      </c>
      <c r="F66" s="7"/>
      <c r="G66" s="28" t="s">
        <v>217</v>
      </c>
      <c r="H66" s="28">
        <v>1078</v>
      </c>
      <c r="I66" s="31">
        <v>1</v>
      </c>
      <c r="J66" s="49"/>
      <c r="K66" s="49"/>
      <c r="L66" s="24" t="s">
        <v>223</v>
      </c>
      <c r="M66" s="57">
        <v>0</v>
      </c>
    </row>
    <row r="67" spans="1:13" ht="15.6" customHeight="1" thickBot="1" x14ac:dyDescent="0.3">
      <c r="A67" s="3">
        <v>13</v>
      </c>
      <c r="B67" s="3" t="s">
        <v>168</v>
      </c>
      <c r="C67" s="3" t="s">
        <v>52</v>
      </c>
      <c r="D67" s="4" t="s">
        <v>2</v>
      </c>
      <c r="E67" s="4">
        <v>1958</v>
      </c>
      <c r="F67" s="4"/>
      <c r="G67" s="25">
        <v>248</v>
      </c>
      <c r="H67" s="25" t="s">
        <v>217</v>
      </c>
      <c r="I67" s="31">
        <v>1</v>
      </c>
      <c r="J67" s="49"/>
      <c r="K67" s="49"/>
      <c r="L67" s="24"/>
      <c r="M67" s="58">
        <v>0</v>
      </c>
    </row>
    <row r="68" spans="1:13" ht="15.6" customHeight="1" x14ac:dyDescent="0.25">
      <c r="A68" s="10"/>
      <c r="B68" s="10"/>
      <c r="C68" s="10"/>
      <c r="D68" s="10"/>
      <c r="E68" s="10"/>
      <c r="F68" s="10"/>
      <c r="G68" s="29">
        <f>SUM(G55:G67)</f>
        <v>1574</v>
      </c>
      <c r="H68" s="29">
        <f>SUM(H55:H67)</f>
        <v>5930</v>
      </c>
      <c r="I68" s="33"/>
      <c r="J68" s="34"/>
      <c r="K68" s="34"/>
      <c r="L68" s="11"/>
      <c r="M68" s="53">
        <f>SUM(M55:M67)</f>
        <v>0</v>
      </c>
    </row>
    <row r="69" spans="1:13" ht="15.6" customHeight="1" x14ac:dyDescent="0.25">
      <c r="G69" s="26"/>
      <c r="H69" s="26"/>
      <c r="I69" s="20"/>
      <c r="J69" s="20"/>
      <c r="K69" s="20"/>
      <c r="M69" s="53"/>
    </row>
    <row r="70" spans="1:13" ht="15.6" customHeight="1" x14ac:dyDescent="0.25">
      <c r="G70" s="26"/>
      <c r="H70" s="26"/>
      <c r="I70" s="20"/>
      <c r="J70" s="20"/>
      <c r="K70" s="20"/>
      <c r="M70" s="53"/>
    </row>
    <row r="71" spans="1:13" ht="15.6" customHeight="1" x14ac:dyDescent="0.25">
      <c r="A71" s="69"/>
      <c r="B71" s="69"/>
      <c r="C71" s="62" t="s">
        <v>279</v>
      </c>
      <c r="E71" s="62"/>
      <c r="G71" s="26"/>
      <c r="H71" s="26"/>
      <c r="I71" s="20"/>
      <c r="J71" s="20"/>
      <c r="K71" s="20"/>
      <c r="M71" s="36"/>
    </row>
    <row r="72" spans="1:13" ht="15.6" customHeight="1" x14ac:dyDescent="0.25">
      <c r="A72" s="67"/>
      <c r="B72" s="67"/>
      <c r="C72" s="82" t="s">
        <v>346</v>
      </c>
      <c r="G72" s="26"/>
      <c r="H72" s="26"/>
      <c r="I72" s="20"/>
      <c r="J72" s="20"/>
      <c r="K72" s="20"/>
      <c r="M72" s="36"/>
    </row>
    <row r="73" spans="1:13" x14ac:dyDescent="0.25">
      <c r="A73" s="67"/>
      <c r="B73" s="67"/>
      <c r="C73" s="67"/>
      <c r="I73" s="20"/>
      <c r="J73" s="20"/>
      <c r="K73" s="20"/>
    </row>
    <row r="74" spans="1:13" ht="15.75" thickBot="1" x14ac:dyDescent="0.3">
      <c r="A74" s="67"/>
      <c r="B74" s="67"/>
      <c r="C74" s="60" t="s">
        <v>278</v>
      </c>
      <c r="D74" s="2" t="s">
        <v>329</v>
      </c>
      <c r="E74" s="2" t="s">
        <v>327</v>
      </c>
      <c r="F74" s="60" t="s">
        <v>328</v>
      </c>
      <c r="M74" s="71" t="s">
        <v>315</v>
      </c>
    </row>
    <row r="75" spans="1:13" ht="15.75" thickBot="1" x14ac:dyDescent="0.3">
      <c r="A75" s="67"/>
      <c r="B75" s="67"/>
      <c r="C75" s="61" t="s">
        <v>326</v>
      </c>
      <c r="D75" s="87">
        <v>0.8</v>
      </c>
      <c r="E75" s="59">
        <v>0</v>
      </c>
      <c r="F75" s="102">
        <v>750</v>
      </c>
    </row>
    <row r="76" spans="1:13" ht="15.75" thickBot="1" x14ac:dyDescent="0.3">
      <c r="A76" s="67"/>
      <c r="B76" s="67"/>
      <c r="C76" s="88" t="s">
        <v>330</v>
      </c>
      <c r="D76" s="87">
        <v>0.2</v>
      </c>
      <c r="E76" s="101">
        <v>10000</v>
      </c>
      <c r="H76" s="76"/>
      <c r="I76" s="114" t="s">
        <v>317</v>
      </c>
      <c r="J76" s="114"/>
      <c r="K76" s="115"/>
      <c r="L76" s="92" t="s">
        <v>215</v>
      </c>
      <c r="M76" s="39">
        <f>SUM(M51+M68)</f>
        <v>0</v>
      </c>
    </row>
    <row r="77" spans="1:13" ht="15.75" thickBot="1" x14ac:dyDescent="0.3">
      <c r="A77" s="67"/>
      <c r="B77" s="67"/>
      <c r="E77" s="13"/>
      <c r="L77" s="20"/>
    </row>
    <row r="78" spans="1:13" ht="15.75" thickBot="1" x14ac:dyDescent="0.3">
      <c r="A78" s="67"/>
      <c r="B78" s="67"/>
      <c r="E78" s="13"/>
      <c r="I78" s="114" t="s">
        <v>314</v>
      </c>
      <c r="J78" s="114"/>
      <c r="K78" s="115"/>
      <c r="L78" s="92" t="s">
        <v>216</v>
      </c>
      <c r="M78" s="38">
        <f>SUM((E75*F75)+E76)</f>
        <v>10000</v>
      </c>
    </row>
    <row r="79" spans="1:13" ht="15.75" thickBot="1" x14ac:dyDescent="0.3">
      <c r="A79" s="67"/>
      <c r="B79" s="67"/>
      <c r="C79" s="60" t="s">
        <v>312</v>
      </c>
      <c r="D79" s="2" t="s">
        <v>329</v>
      </c>
      <c r="E79" s="2" t="s">
        <v>327</v>
      </c>
      <c r="F79" s="60" t="s">
        <v>328</v>
      </c>
      <c r="L79" s="20"/>
    </row>
    <row r="80" spans="1:13" ht="15.75" thickBot="1" x14ac:dyDescent="0.3">
      <c r="A80" s="67"/>
      <c r="B80" s="67"/>
      <c r="C80" s="61" t="s">
        <v>326</v>
      </c>
      <c r="D80" s="86">
        <v>0.35</v>
      </c>
      <c r="E80" s="83">
        <v>0</v>
      </c>
      <c r="F80" s="102">
        <v>650</v>
      </c>
      <c r="I80" s="114" t="s">
        <v>313</v>
      </c>
      <c r="J80" s="114"/>
      <c r="K80" s="115"/>
      <c r="L80" s="92" t="s">
        <v>316</v>
      </c>
      <c r="M80" s="38">
        <f>SUM((E80*F80)+(E81*F81)+(E82*F82))+E83</f>
        <v>60000</v>
      </c>
    </row>
    <row r="81" spans="1:14" ht="15.75" thickBot="1" x14ac:dyDescent="0.3">
      <c r="A81" s="67"/>
      <c r="B81" s="67"/>
      <c r="C81" s="61" t="s">
        <v>324</v>
      </c>
      <c r="D81" s="86">
        <v>0.04</v>
      </c>
      <c r="E81" s="84">
        <v>0</v>
      </c>
      <c r="F81" s="102">
        <v>60</v>
      </c>
      <c r="I81" s="76"/>
      <c r="J81" s="76"/>
      <c r="K81" s="43"/>
      <c r="L81" s="44"/>
      <c r="M81" s="45"/>
    </row>
    <row r="82" spans="1:14" ht="15.75" thickBot="1" x14ac:dyDescent="0.3">
      <c r="A82" s="67"/>
      <c r="B82" s="67"/>
      <c r="C82" s="61" t="s">
        <v>325</v>
      </c>
      <c r="D82" s="86">
        <v>0.06</v>
      </c>
      <c r="E82" s="85">
        <v>0</v>
      </c>
      <c r="F82" s="102">
        <v>100</v>
      </c>
      <c r="J82" s="117" t="s">
        <v>318</v>
      </c>
      <c r="K82" s="118"/>
      <c r="L82" s="118"/>
      <c r="M82" s="91">
        <f>SUM(M76,M78,M80)</f>
        <v>70000</v>
      </c>
    </row>
    <row r="83" spans="1:14" x14ac:dyDescent="0.25">
      <c r="A83" s="67"/>
      <c r="B83" s="67"/>
      <c r="C83" s="61" t="s">
        <v>330</v>
      </c>
      <c r="D83" s="86">
        <v>0.55000000000000004</v>
      </c>
      <c r="E83" s="101">
        <v>60000</v>
      </c>
      <c r="H83" s="76"/>
      <c r="M83" s="67"/>
    </row>
    <row r="84" spans="1:14" ht="15.75" thickBot="1" x14ac:dyDescent="0.3">
      <c r="A84" s="67"/>
      <c r="B84" s="67"/>
      <c r="E84" s="13"/>
    </row>
    <row r="85" spans="1:14" ht="15.75" thickBot="1" x14ac:dyDescent="0.3">
      <c r="A85" s="67"/>
      <c r="B85" s="67"/>
      <c r="C85" s="80"/>
      <c r="D85" s="46"/>
      <c r="E85" s="13"/>
      <c r="I85" s="70"/>
      <c r="J85" s="117" t="s">
        <v>322</v>
      </c>
      <c r="K85" s="118"/>
      <c r="L85" s="118"/>
      <c r="M85" s="91">
        <f>SUM((E87*F87)+(E88*F88)+(E89*F89)+(E90*F90))</f>
        <v>0</v>
      </c>
    </row>
    <row r="86" spans="1:14" ht="15.75" thickBot="1" x14ac:dyDescent="0.3">
      <c r="A86" s="67"/>
      <c r="B86" s="67"/>
      <c r="C86" s="73" t="s">
        <v>331</v>
      </c>
      <c r="D86" s="2" t="s">
        <v>347</v>
      </c>
      <c r="E86" s="89" t="s">
        <v>332</v>
      </c>
      <c r="F86" s="73" t="s">
        <v>321</v>
      </c>
    </row>
    <row r="87" spans="1:14" ht="15.75" thickBot="1" x14ac:dyDescent="0.3">
      <c r="A87" s="67"/>
      <c r="B87" s="67"/>
      <c r="C87" s="61" t="s">
        <v>333</v>
      </c>
      <c r="D87" s="86" t="s">
        <v>348</v>
      </c>
      <c r="E87" s="83">
        <v>0</v>
      </c>
      <c r="F87" s="99">
        <v>10000</v>
      </c>
    </row>
    <row r="88" spans="1:14" ht="15.75" thickBot="1" x14ac:dyDescent="0.3">
      <c r="A88" s="67"/>
      <c r="B88" s="67"/>
      <c r="C88" s="61" t="s">
        <v>333</v>
      </c>
      <c r="D88" s="86" t="s">
        <v>351</v>
      </c>
      <c r="E88" s="84">
        <v>0</v>
      </c>
      <c r="F88" s="99">
        <v>55000</v>
      </c>
      <c r="I88" s="114" t="s">
        <v>335</v>
      </c>
      <c r="J88" s="114"/>
      <c r="K88" s="115"/>
      <c r="L88" s="37" t="s">
        <v>336</v>
      </c>
      <c r="M88" s="38">
        <f>SUM(E93*(M80+M85))</f>
        <v>0</v>
      </c>
    </row>
    <row r="89" spans="1:14" x14ac:dyDescent="0.25">
      <c r="A89" s="67"/>
      <c r="B89" s="67"/>
      <c r="C89" s="61" t="s">
        <v>333</v>
      </c>
      <c r="D89" s="86" t="s">
        <v>352</v>
      </c>
      <c r="E89" s="84">
        <v>0</v>
      </c>
      <c r="F89" s="99">
        <v>80000</v>
      </c>
    </row>
    <row r="90" spans="1:14" ht="15.75" thickBot="1" x14ac:dyDescent="0.3">
      <c r="A90" s="67"/>
      <c r="B90" s="67"/>
      <c r="C90" s="61" t="s">
        <v>334</v>
      </c>
      <c r="D90" s="98" t="s">
        <v>217</v>
      </c>
      <c r="E90" s="85">
        <v>0</v>
      </c>
      <c r="F90" s="99">
        <v>15000</v>
      </c>
    </row>
    <row r="91" spans="1:14" ht="15.75" thickBot="1" x14ac:dyDescent="0.3">
      <c r="A91" s="67"/>
      <c r="B91" s="67"/>
      <c r="C91" s="61"/>
      <c r="D91" s="61"/>
      <c r="E91" s="74"/>
      <c r="F91" s="46"/>
      <c r="H91" s="74"/>
      <c r="I91" s="110" t="s">
        <v>338</v>
      </c>
      <c r="J91" s="111"/>
      <c r="K91" s="111"/>
      <c r="L91" s="111"/>
      <c r="M91" s="75">
        <f>SUM(M82,M85,M88)</f>
        <v>70000</v>
      </c>
      <c r="N91" s="1" t="s">
        <v>282</v>
      </c>
    </row>
    <row r="92" spans="1:14" ht="15.75" thickBot="1" x14ac:dyDescent="0.3">
      <c r="A92" s="67"/>
      <c r="B92" s="67"/>
      <c r="C92" s="80"/>
      <c r="D92" s="80"/>
      <c r="E92" s="74"/>
      <c r="F92" s="46"/>
      <c r="I92" s="112" t="s">
        <v>218</v>
      </c>
      <c r="J92" s="112"/>
      <c r="K92" s="112"/>
      <c r="L92" s="112"/>
      <c r="M92" s="112"/>
    </row>
    <row r="93" spans="1:14" ht="15.75" thickBot="1" x14ac:dyDescent="0.3">
      <c r="A93" s="67"/>
      <c r="B93" s="67"/>
      <c r="C93" s="2" t="s">
        <v>349</v>
      </c>
      <c r="E93" s="90">
        <v>0</v>
      </c>
      <c r="F93" s="46"/>
      <c r="H93" s="74"/>
    </row>
    <row r="94" spans="1:14" x14ac:dyDescent="0.25">
      <c r="A94" s="67"/>
      <c r="B94" s="67"/>
      <c r="H94" s="74"/>
      <c r="I94" s="11"/>
      <c r="J94" s="11"/>
      <c r="K94" s="11"/>
      <c r="L94" s="11"/>
      <c r="M94" s="11"/>
      <c r="N94" s="11"/>
    </row>
    <row r="95" spans="1:14" x14ac:dyDescent="0.25">
      <c r="A95" s="67"/>
      <c r="B95" s="67"/>
      <c r="H95" s="74"/>
      <c r="I95" s="11"/>
      <c r="J95" s="11"/>
      <c r="K95" s="11"/>
      <c r="L95" s="11"/>
      <c r="M95" s="11"/>
      <c r="N95" s="11"/>
    </row>
    <row r="96" spans="1:14" x14ac:dyDescent="0.25">
      <c r="A96" s="67"/>
      <c r="B96" s="67"/>
      <c r="I96" s="11"/>
      <c r="J96" s="11"/>
      <c r="K96" s="11"/>
      <c r="L96" s="11"/>
      <c r="M96" s="11"/>
      <c r="N96" s="11"/>
    </row>
    <row r="97" spans="1:5" x14ac:dyDescent="0.25">
      <c r="A97" s="67"/>
      <c r="B97" s="67"/>
      <c r="C97" s="80"/>
      <c r="D97" s="46"/>
      <c r="E97" s="13"/>
    </row>
    <row r="98" spans="1:5" x14ac:dyDescent="0.25">
      <c r="A98" s="67"/>
      <c r="B98" s="67"/>
      <c r="C98" s="67"/>
    </row>
    <row r="99" spans="1:5" x14ac:dyDescent="0.25">
      <c r="A99" s="67"/>
      <c r="B99" s="67"/>
      <c r="C99" s="67"/>
    </row>
    <row r="100" spans="1:5" x14ac:dyDescent="0.25">
      <c r="A100" s="67"/>
      <c r="B100" s="67"/>
      <c r="C100" s="67"/>
    </row>
    <row r="101" spans="1:5" x14ac:dyDescent="0.25">
      <c r="A101" s="67"/>
      <c r="B101" s="67"/>
      <c r="C101" s="67"/>
    </row>
    <row r="102" spans="1:5" x14ac:dyDescent="0.25">
      <c r="A102" s="67"/>
      <c r="B102" s="67"/>
      <c r="C102" s="67"/>
    </row>
    <row r="103" spans="1:5" x14ac:dyDescent="0.25">
      <c r="A103" s="67"/>
      <c r="B103" s="67"/>
      <c r="C103" s="67"/>
    </row>
    <row r="104" spans="1:5" x14ac:dyDescent="0.25">
      <c r="A104" s="67"/>
      <c r="B104" s="67"/>
      <c r="C104" s="67"/>
    </row>
    <row r="105" spans="1:5" x14ac:dyDescent="0.25">
      <c r="A105" s="67"/>
      <c r="B105" s="67"/>
      <c r="C105" s="67"/>
    </row>
    <row r="106" spans="1:5" x14ac:dyDescent="0.25">
      <c r="A106" s="67"/>
      <c r="B106" s="67"/>
      <c r="C106" s="67"/>
    </row>
    <row r="107" spans="1:5" x14ac:dyDescent="0.25">
      <c r="A107" s="67"/>
      <c r="B107" s="67"/>
      <c r="C107" s="67"/>
    </row>
    <row r="108" spans="1:5" x14ac:dyDescent="0.25">
      <c r="A108" s="67"/>
      <c r="B108" s="67"/>
      <c r="C108" s="67"/>
    </row>
    <row r="109" spans="1:5" x14ac:dyDescent="0.25">
      <c r="A109" s="67"/>
      <c r="B109" s="67"/>
      <c r="C109" s="67"/>
    </row>
    <row r="110" spans="1:5" x14ac:dyDescent="0.25">
      <c r="A110" s="67"/>
      <c r="B110" s="67"/>
      <c r="C110" s="67"/>
    </row>
    <row r="111" spans="1:5" x14ac:dyDescent="0.25">
      <c r="A111" s="67"/>
      <c r="B111" s="67"/>
      <c r="C111" s="67"/>
    </row>
    <row r="112" spans="1:5" x14ac:dyDescent="0.25">
      <c r="A112" s="67"/>
      <c r="B112" s="67"/>
      <c r="C112" s="67"/>
    </row>
  </sheetData>
  <sheetProtection algorithmName="SHA-512" hashValue="5gBuCCf1umIvij0kZ+VLyt/r0p6S5qpHJjc8a3XYdNiVELVJeZlOq6+O7RbGfjr1hE21fRJGbSnC5D0J35kTqA==" saltValue="VdiMiVxit++pRdz5OgAzNA==" spinCount="100000" sheet="1" objects="1" scenarios="1" sort="0" autoFilter="0"/>
  <protectedRanges>
    <protectedRange sqref="G1:M1 M6:M50 M55:M67 E75 E80:E82 E87:E90 E93" name="Bereik1"/>
  </protectedRanges>
  <autoFilter ref="A3:M68" xr:uid="{2A4933F1-BAAD-4CB7-86A0-921AEF60B44F}"/>
  <mergeCells count="12">
    <mergeCell ref="I88:K88"/>
    <mergeCell ref="I91:L91"/>
    <mergeCell ref="I92:M92"/>
    <mergeCell ref="A1:E1"/>
    <mergeCell ref="G1:M1"/>
    <mergeCell ref="I76:K76"/>
    <mergeCell ref="I78:K78"/>
    <mergeCell ref="I80:K80"/>
    <mergeCell ref="J82:L82"/>
    <mergeCell ref="J85:L85"/>
    <mergeCell ref="A5:C5"/>
    <mergeCell ref="A54:C54"/>
  </mergeCells>
  <pageMargins left="0.39370078740157483" right="0.39370078740157483" top="0.39370078740157483" bottom="0.39370078740157483" header="0.31496062992125984" footer="0.31496062992125984"/>
  <pageSetup paperSize="8" scale="81" fitToHeight="0" orientation="landscape" r:id="rId1"/>
  <rowBreaks count="1" manualBreakCount="1">
    <brk id="51"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Inschrijvingsleidraad</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1828896</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VENLOZAAK-205-609-126</_dlc_DocId>
    <_dlc_DocIdUrl xmlns="1ac1c52f-12bd-4579-b768-2bbe27d3d2d8">
      <Url>https://dms16.venlo.lan/_layouts/15/DocIdRedir.aspx?ID=VENLOZAAK-205-609-126</Url>
      <Description>VENLOZAAK-205-609-126</Description>
    </_dlc_DocIdUrl>
    <qnh_Vertrouwelijkheid xmlns="53e03589-35d4-4a45-a49d-0ea6bf1af4b3">Openbaar</qnh_Vertrouwelijkheid>
  </documentManagement>
</p:properties>
</file>

<file path=customXml/itemProps1.xml><?xml version="1.0" encoding="utf-8"?>
<ds:datastoreItem xmlns:ds="http://schemas.openxmlformats.org/officeDocument/2006/customXml" ds:itemID="{2FF6F058-1942-40E3-844E-17B0DFCB9095}">
  <ds:schemaRefs>
    <ds:schemaRef ds:uri="http://schemas.microsoft.com/sharepoint/v3/contenttype/forms"/>
  </ds:schemaRefs>
</ds:datastoreItem>
</file>

<file path=customXml/itemProps2.xml><?xml version="1.0" encoding="utf-8"?>
<ds:datastoreItem xmlns:ds="http://schemas.openxmlformats.org/officeDocument/2006/customXml" ds:itemID="{04E6C25F-02FE-4B88-931A-537AB94045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0CF4FD-B2D2-40C5-9B95-042122D293A9}">
  <ds:schemaRefs>
    <ds:schemaRef ds:uri="http://schemas.microsoft.com/sharepoint/events"/>
  </ds:schemaRefs>
</ds:datastoreItem>
</file>

<file path=customXml/itemProps4.xml><?xml version="1.0" encoding="utf-8"?>
<ds:datastoreItem xmlns:ds="http://schemas.openxmlformats.org/officeDocument/2006/customXml" ds:itemID="{76E8A892-303C-4D42-98EF-16814C4335D6}">
  <ds:schemaRefs>
    <ds:schemaRef ds:uri="d10cd6cb-9711-40de-8da4-c1daa204fbb3"/>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774dfb6-a45d-4726-8970-554c124004a3"/>
    <ds:schemaRef ds:uri="http://purl.org/dc/terms/"/>
    <ds:schemaRef ds:uri="fce754d3-67a6-4a1d-9c43-d451af98d6ad"/>
    <ds:schemaRef ds:uri="http://schemas.microsoft.com/office/2006/documentManagement/types"/>
    <ds:schemaRef ds:uri="http://purl.org/dc/dcmitype/"/>
    <ds:schemaRef ds:uri="53e03589-35d4-4a45-a49d-0ea6bf1af4b3"/>
    <ds:schemaRef ds:uri="1ac1c52f-12bd-4579-b768-2bbe27d3d2d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Toelichting prijzenblad</vt:lpstr>
      <vt:lpstr>Perceel 1</vt:lpstr>
      <vt:lpstr>Perceel 2</vt:lpstr>
      <vt:lpstr>'Perceel 1'!Afdrukbereik</vt:lpstr>
      <vt:lpstr>'Perceel 2'!Afdrukbereik</vt:lpstr>
      <vt:lpstr>'Perceel 1'!Afdruktitels</vt:lpstr>
      <vt:lpstr>'Perceel 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2.1 Gebouwenlijst en inschrijfstaat (leeg) </dc:title>
  <dc:creator>Torialy, Fraidoon (AF)</dc:creator>
  <cp:lastModifiedBy>Caris, Kevin (KWM)</cp:lastModifiedBy>
  <cp:lastPrinted>2015-10-26T13:24:34Z</cp:lastPrinted>
  <dcterms:created xsi:type="dcterms:W3CDTF">2014-06-18T13:24:39Z</dcterms:created>
  <dcterms:modified xsi:type="dcterms:W3CDTF">2022-12-07T09:13:54Z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b0c9643b-c536-4eb3-a34d-d02e4348634e</vt:lpwstr>
  </property>
  <property fmtid="{D5CDD505-2E9C-101B-9397-08002B2CF9AE}" pid="6" name="_docset_NoMedatataSyncRequired">
    <vt:lpwstr>False</vt:lpwstr>
  </property>
</Properties>
</file>