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https://iasuden-my.sharepoint.com/personal/alfons_beheerwijzer_nl/Documents/Projecten/Waddinxveen_RL1484/P0834_Ondersteuning_Keuze/Producten/8.Leidraad/Bijlagennvi3/"/>
    </mc:Choice>
  </mc:AlternateContent>
  <xr:revisionPtr revIDLastSave="39" documentId="8_{0C6515B9-11EE-443A-9304-19250FC87693}" xr6:coauthVersionLast="47" xr6:coauthVersionMax="47" xr10:uidLastSave="{D7DB6BC9-02CC-47E1-9E40-10474A72B57E}"/>
  <bookViews>
    <workbookView xWindow="-76920" yWindow="-5400" windowWidth="38640" windowHeight="21120" firstSheet="1" activeTab="4" xr2:uid="{00000000-000D-0000-FFFF-FFFF00000000}"/>
  </bookViews>
  <sheets>
    <sheet name="Toelichting" sheetId="9" r:id="rId1"/>
    <sheet name="Keuzemogelijkheden" sheetId="10" r:id="rId2"/>
    <sheet name="Functionaliteitshoofdgroepen" sheetId="7" r:id="rId3"/>
    <sheet name="Functionaliteitsgroepen" sheetId="8" r:id="rId4"/>
    <sheet name="Wensen" sheetId="4" r:id="rId5"/>
  </sheets>
  <definedNames>
    <definedName name="_xlnm._FilterDatabase" localSheetId="4" hidden="1">Wensen!$A$1:$O$143</definedName>
    <definedName name="_xlnm.Print_Area" localSheetId="4">Wensen!$A$1:$H$97</definedName>
    <definedName name="_xlnm.Print_Titles" localSheetId="4">Wensen!$1:$1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44" i="4" l="1"/>
  <c r="N44" i="4"/>
  <c r="M44" i="4"/>
  <c r="L44" i="4"/>
  <c r="O42" i="4"/>
  <c r="N42" i="4"/>
  <c r="M42" i="4"/>
  <c r="L42" i="4"/>
  <c r="O40" i="4"/>
  <c r="N40" i="4"/>
  <c r="M40" i="4"/>
  <c r="L40" i="4"/>
  <c r="O38" i="4"/>
  <c r="N38" i="4"/>
  <c r="M38" i="4"/>
  <c r="L38" i="4"/>
  <c r="O36" i="4"/>
  <c r="N36" i="4"/>
  <c r="M36" i="4"/>
  <c r="L36" i="4"/>
  <c r="O35" i="4"/>
  <c r="N35" i="4"/>
  <c r="M35" i="4"/>
  <c r="L35" i="4"/>
  <c r="O33" i="4"/>
  <c r="N33" i="4"/>
  <c r="M33" i="4"/>
  <c r="L33" i="4"/>
  <c r="O31" i="4"/>
  <c r="N31" i="4"/>
  <c r="M31" i="4"/>
  <c r="L31" i="4"/>
  <c r="O29" i="4"/>
  <c r="N29" i="4"/>
  <c r="M29" i="4"/>
  <c r="L29" i="4"/>
  <c r="O28" i="4"/>
  <c r="N28" i="4"/>
  <c r="M28" i="4"/>
  <c r="L28" i="4"/>
  <c r="O27" i="4"/>
  <c r="N27" i="4"/>
  <c r="M27" i="4"/>
  <c r="L27" i="4"/>
  <c r="O25" i="4"/>
  <c r="N25" i="4"/>
  <c r="M25" i="4"/>
  <c r="L25" i="4"/>
  <c r="O22" i="4"/>
  <c r="N22" i="4"/>
  <c r="M22" i="4"/>
  <c r="L22" i="4"/>
  <c r="O143" i="4"/>
  <c r="N143" i="4"/>
  <c r="M143" i="4"/>
  <c r="L143" i="4"/>
  <c r="O140" i="4"/>
  <c r="N140" i="4"/>
  <c r="M140" i="4"/>
  <c r="L140" i="4"/>
  <c r="O138" i="4"/>
  <c r="N138" i="4"/>
  <c r="M138" i="4"/>
  <c r="L138" i="4"/>
  <c r="O137" i="4"/>
  <c r="N137" i="4"/>
  <c r="M137" i="4"/>
  <c r="L137" i="4"/>
  <c r="O136" i="4"/>
  <c r="N136" i="4"/>
  <c r="M136" i="4"/>
  <c r="L136" i="4"/>
  <c r="O135" i="4"/>
  <c r="N135" i="4"/>
  <c r="M135" i="4"/>
  <c r="L135" i="4"/>
  <c r="O133" i="4"/>
  <c r="N133" i="4"/>
  <c r="M133" i="4"/>
  <c r="L133" i="4"/>
  <c r="O130" i="4"/>
  <c r="N130" i="4"/>
  <c r="M130" i="4"/>
  <c r="L130" i="4"/>
  <c r="O128" i="4"/>
  <c r="N128" i="4"/>
  <c r="M128" i="4"/>
  <c r="L128" i="4"/>
  <c r="O127" i="4"/>
  <c r="N127" i="4"/>
  <c r="M127" i="4"/>
  <c r="L127" i="4"/>
  <c r="O126" i="4"/>
  <c r="N126" i="4"/>
  <c r="M126" i="4"/>
  <c r="L126" i="4"/>
  <c r="O125" i="4"/>
  <c r="N125" i="4"/>
  <c r="M125" i="4"/>
  <c r="L125" i="4"/>
  <c r="O123" i="4"/>
  <c r="N123" i="4"/>
  <c r="M123" i="4"/>
  <c r="L123" i="4"/>
  <c r="O122" i="4"/>
  <c r="N122" i="4"/>
  <c r="M122" i="4"/>
  <c r="L122" i="4"/>
  <c r="O120" i="4"/>
  <c r="N120" i="4"/>
  <c r="M120" i="4"/>
  <c r="L120" i="4"/>
  <c r="O119" i="4"/>
  <c r="N119" i="4"/>
  <c r="M119" i="4"/>
  <c r="L119" i="4"/>
  <c r="O118" i="4"/>
  <c r="N118" i="4"/>
  <c r="M118" i="4"/>
  <c r="L118" i="4"/>
  <c r="O116" i="4"/>
  <c r="N116" i="4"/>
  <c r="M116" i="4"/>
  <c r="L116" i="4"/>
  <c r="O113" i="4"/>
  <c r="N113" i="4"/>
  <c r="M113" i="4"/>
  <c r="L113" i="4"/>
  <c r="O112" i="4"/>
  <c r="N112" i="4"/>
  <c r="M112" i="4"/>
  <c r="L112" i="4"/>
  <c r="O111" i="4"/>
  <c r="N111" i="4"/>
  <c r="M111" i="4"/>
  <c r="L111" i="4"/>
  <c r="O109" i="4"/>
  <c r="N109" i="4"/>
  <c r="M109" i="4"/>
  <c r="L109" i="4"/>
  <c r="O107" i="4"/>
  <c r="N107" i="4"/>
  <c r="M107" i="4"/>
  <c r="L107" i="4"/>
  <c r="O106" i="4"/>
  <c r="N106" i="4"/>
  <c r="M106" i="4"/>
  <c r="L106" i="4"/>
  <c r="O104" i="4"/>
  <c r="N104" i="4"/>
  <c r="M104" i="4"/>
  <c r="L104" i="4"/>
  <c r="O103" i="4"/>
  <c r="N103" i="4"/>
  <c r="M103" i="4"/>
  <c r="L103" i="4"/>
  <c r="O102" i="4"/>
  <c r="N102" i="4"/>
  <c r="M102" i="4"/>
  <c r="L102" i="4"/>
  <c r="O101" i="4"/>
  <c r="N101" i="4"/>
  <c r="M101" i="4"/>
  <c r="L101" i="4"/>
  <c r="O99" i="4"/>
  <c r="N99" i="4"/>
  <c r="M99" i="4"/>
  <c r="L99" i="4"/>
  <c r="O97" i="4"/>
  <c r="N97" i="4"/>
  <c r="M97" i="4"/>
  <c r="L97" i="4"/>
  <c r="O96" i="4"/>
  <c r="N96" i="4"/>
  <c r="M96" i="4"/>
  <c r="L96" i="4"/>
  <c r="O94" i="4"/>
  <c r="N94" i="4"/>
  <c r="M94" i="4"/>
  <c r="L94" i="4"/>
  <c r="O93" i="4"/>
  <c r="N93" i="4"/>
  <c r="M93" i="4"/>
  <c r="L93" i="4"/>
  <c r="O92" i="4"/>
  <c r="N92" i="4"/>
  <c r="M92" i="4"/>
  <c r="L92" i="4"/>
  <c r="O90" i="4"/>
  <c r="N90" i="4"/>
  <c r="M90" i="4"/>
  <c r="L90" i="4"/>
  <c r="O89" i="4"/>
  <c r="N89" i="4"/>
  <c r="M89" i="4"/>
  <c r="L89" i="4"/>
  <c r="O88" i="4"/>
  <c r="N88" i="4"/>
  <c r="M88" i="4"/>
  <c r="L88" i="4"/>
  <c r="O86" i="4"/>
  <c r="N86" i="4"/>
  <c r="M86" i="4"/>
  <c r="L86" i="4"/>
  <c r="O84" i="4"/>
  <c r="N84" i="4"/>
  <c r="M84" i="4"/>
  <c r="L84" i="4"/>
  <c r="O83" i="4"/>
  <c r="N83" i="4"/>
  <c r="M83" i="4"/>
  <c r="L83" i="4"/>
  <c r="O82" i="4"/>
  <c r="N82" i="4"/>
  <c r="M82" i="4"/>
  <c r="L82" i="4"/>
  <c r="O81" i="4"/>
  <c r="N81" i="4"/>
  <c r="M81" i="4"/>
  <c r="L81" i="4"/>
  <c r="O79" i="4"/>
  <c r="N79" i="4"/>
  <c r="M79" i="4"/>
  <c r="L79" i="4"/>
  <c r="O78" i="4"/>
  <c r="N78" i="4"/>
  <c r="M78" i="4"/>
  <c r="L78" i="4"/>
  <c r="O77" i="4"/>
  <c r="N77" i="4"/>
  <c r="M77" i="4"/>
  <c r="L77" i="4"/>
  <c r="O76" i="4"/>
  <c r="N76" i="4"/>
  <c r="M76" i="4"/>
  <c r="L76" i="4"/>
  <c r="O75" i="4"/>
  <c r="N75" i="4"/>
  <c r="M75" i="4"/>
  <c r="L75" i="4"/>
  <c r="O74" i="4"/>
  <c r="N74" i="4"/>
  <c r="M74" i="4"/>
  <c r="L74" i="4"/>
  <c r="O73" i="4"/>
  <c r="N73" i="4"/>
  <c r="M73" i="4"/>
  <c r="L73" i="4"/>
  <c r="O72" i="4"/>
  <c r="N72" i="4"/>
  <c r="M72" i="4"/>
  <c r="L72" i="4"/>
  <c r="O71" i="4"/>
  <c r="N71" i="4"/>
  <c r="M71" i="4"/>
  <c r="L71" i="4"/>
  <c r="O70" i="4"/>
  <c r="N70" i="4"/>
  <c r="M70" i="4"/>
  <c r="L70" i="4"/>
  <c r="O68" i="4"/>
  <c r="N68" i="4"/>
  <c r="M68" i="4"/>
  <c r="L68" i="4"/>
  <c r="O67" i="4"/>
  <c r="N67" i="4"/>
  <c r="M67" i="4"/>
  <c r="L67" i="4"/>
  <c r="O66" i="4"/>
  <c r="N66" i="4"/>
  <c r="M66" i="4"/>
  <c r="L66" i="4"/>
  <c r="O65" i="4"/>
  <c r="N65" i="4"/>
  <c r="M65" i="4"/>
  <c r="L65" i="4"/>
  <c r="O63" i="4"/>
  <c r="N63" i="4"/>
  <c r="M63" i="4"/>
  <c r="L63" i="4"/>
  <c r="O62" i="4"/>
  <c r="N62" i="4"/>
  <c r="M62" i="4"/>
  <c r="L62" i="4"/>
  <c r="O61" i="4"/>
  <c r="N61" i="4"/>
  <c r="M61" i="4"/>
  <c r="L61" i="4"/>
  <c r="O60" i="4"/>
  <c r="N60" i="4"/>
  <c r="M60" i="4"/>
  <c r="L60" i="4"/>
  <c r="O59" i="4"/>
  <c r="N59" i="4"/>
  <c r="M59" i="4"/>
  <c r="L59" i="4"/>
  <c r="O58" i="4"/>
  <c r="N58" i="4"/>
  <c r="M58" i="4"/>
  <c r="L58" i="4"/>
  <c r="O57" i="4"/>
  <c r="N57" i="4"/>
  <c r="M57" i="4"/>
  <c r="L57" i="4"/>
  <c r="O56" i="4"/>
  <c r="N56" i="4"/>
  <c r="M56" i="4"/>
  <c r="L56" i="4"/>
  <c r="O55" i="4"/>
  <c r="N55" i="4"/>
  <c r="M55" i="4"/>
  <c r="L55" i="4"/>
  <c r="O54" i="4"/>
  <c r="N54" i="4"/>
  <c r="M54" i="4"/>
  <c r="L54" i="4"/>
  <c r="O52" i="4"/>
  <c r="N52" i="4"/>
  <c r="M52" i="4"/>
  <c r="L52" i="4"/>
  <c r="O51" i="4"/>
  <c r="N51" i="4"/>
  <c r="M51" i="4"/>
  <c r="L51" i="4"/>
  <c r="O49" i="4"/>
  <c r="N49" i="4"/>
  <c r="M49" i="4"/>
  <c r="L49" i="4"/>
  <c r="O46" i="4"/>
  <c r="N46" i="4"/>
  <c r="M46" i="4"/>
  <c r="L46" i="4"/>
  <c r="O21" i="4"/>
  <c r="N21" i="4"/>
  <c r="M21" i="4"/>
  <c r="L21" i="4"/>
  <c r="O19" i="4"/>
  <c r="N19" i="4"/>
  <c r="M19" i="4"/>
  <c r="L19" i="4"/>
  <c r="O16" i="4"/>
  <c r="N16" i="4"/>
  <c r="M16" i="4"/>
  <c r="L16" i="4"/>
  <c r="O14" i="4"/>
  <c r="N14" i="4"/>
  <c r="M14" i="4"/>
  <c r="L14" i="4"/>
  <c r="O12" i="4"/>
  <c r="N12" i="4"/>
  <c r="M12" i="4"/>
  <c r="L12" i="4"/>
  <c r="O10" i="4"/>
  <c r="N10" i="4"/>
  <c r="M10" i="4"/>
  <c r="L10" i="4"/>
  <c r="O8" i="4"/>
  <c r="N8" i="4"/>
  <c r="M8" i="4"/>
  <c r="L8" i="4"/>
  <c r="O6" i="4"/>
  <c r="N6" i="4"/>
  <c r="M6" i="4"/>
  <c r="L6" i="4"/>
  <c r="J144" i="4"/>
  <c r="O4" i="4"/>
  <c r="N4" i="4"/>
  <c r="M4" i="4"/>
  <c r="L4" i="4"/>
  <c r="A12" i="9"/>
  <c r="A11" i="9"/>
  <c r="A10" i="9"/>
  <c r="A9" i="9"/>
  <c r="O144" i="4" l="1"/>
  <c r="E6" i="10"/>
  <c r="B12" i="9"/>
  <c r="B11" i="9"/>
  <c r="B10" i="9"/>
  <c r="B9" i="9"/>
</calcChain>
</file>

<file path=xl/sharedStrings.xml><?xml version="1.0" encoding="utf-8"?>
<sst xmlns="http://schemas.openxmlformats.org/spreadsheetml/2006/main" count="629" uniqueCount="302">
  <si>
    <t>Toelichting wensen</t>
  </si>
  <si>
    <t>De factoren zijn opgenomen in onderstaand overzicht:</t>
  </si>
  <si>
    <t>Fase</t>
  </si>
  <si>
    <t>Factor</t>
  </si>
  <si>
    <t>Doorontwikkeld</t>
  </si>
  <si>
    <t>Jong volwassen</t>
  </si>
  <si>
    <t>Bereid te ontwikkelen</t>
  </si>
  <si>
    <t xml:space="preserve">NB: Alle kosten die de inschrijver dient te maken om de aangeboden invulling aan de wensen te realiseren dienen verrekend te zijn in zijn prijsaanbieding. Met andere woorden er kunnen geen andere / additionele kosten in rekening gebracht worden voor het realiseren van de wensen, dan de kosten die zijn vermeld in de prijsopgave. </t>
  </si>
  <si>
    <t>Functionaliteitshoofdgroepen</t>
  </si>
  <si>
    <t>Functionaliteitshoofdgroepen met de nummering en omschrijving van de hoofdgroepen is opgenomen in tabblad Functionaliteitshoofdgroepen.</t>
  </si>
  <si>
    <t>Functionaliteitsgroepen</t>
  </si>
  <si>
    <t>Functionaliteitsgroepen met de nummering en omschrijving van de groepen is opgenomen in tabblad Functionaliteitsgroepen.</t>
  </si>
  <si>
    <t>Omschrijving</t>
  </si>
  <si>
    <t>Verwerken als</t>
  </si>
  <si>
    <t>Tonen tijdens</t>
  </si>
  <si>
    <t>Volledig uitgewerkt en in de praktijk ervaren de gebruikers dat het naar tevredenheid in gebruik is.</t>
  </si>
  <si>
    <t>Eis</t>
  </si>
  <si>
    <t>Tonen tijdens demonstratie, verificatie en oplevering.</t>
  </si>
  <si>
    <t>Concept uitgewerkt, waarbij de eerste positieve ervaringen van gebruikers beschikbaar zijn. De stap naar doorontwikkeld vindt binnen een half jaar plaats.</t>
  </si>
  <si>
    <t>Eis bij implementatie</t>
  </si>
  <si>
    <t>Tonen tijdens verificatie en conform de planning van de implementatie.</t>
  </si>
  <si>
    <t>De wens is bij implementatie volledig beschikbaar binnen de standaard software</t>
  </si>
  <si>
    <t>Bij verificatie aantonen dat dit in ontwikkeling is en bij oplevering conform de planning volledig operationeel zal zijn.</t>
  </si>
  <si>
    <t>Nog geen ervaring op dit deel en ook niet bekend of dit wordt ontwikkeld.</t>
  </si>
  <si>
    <t>Wens</t>
  </si>
  <si>
    <t>Maak uw keuze</t>
  </si>
  <si>
    <t>Maak een keuze in de kolom 'Antwoord fase'</t>
  </si>
  <si>
    <t>Nr.</t>
  </si>
  <si>
    <t>Naam</t>
  </si>
  <si>
    <t>Aanbestedingsproces</t>
  </si>
  <si>
    <t>Het vastleggen van alle zaken met betrekking tot het tot stand komen van het contract. Van publicatie t/m gunning.</t>
  </si>
  <si>
    <t>Organisatie</t>
  </si>
  <si>
    <t>Het bepalen van de organisatie-aspecten, vakdisciplines en kaders betreffende de levering, de installatie, de implementatie en de in beheer name van het BOR-beheersysteem</t>
  </si>
  <si>
    <t>Informatiearchitectuur</t>
  </si>
  <si>
    <t>Het vastleggen van de relatie met onderdelen buiten het BOR-beheersysteem.</t>
  </si>
  <si>
    <t>Automatisering</t>
  </si>
  <si>
    <t>Het vastleggen van alle zaken rondom informatisering en automatisering die van belang zijn voor of betrekking hebben op het BOR-beheersysteem.</t>
  </si>
  <si>
    <t>Basisfunctionaliteit</t>
  </si>
  <si>
    <t>Het vastleggen en voorschrijven van algemene functionaliteit van het BOR-beheersysteem.</t>
  </si>
  <si>
    <t>Objectregistratie (BOR en Geo)</t>
  </si>
  <si>
    <t>Het vastleggen, voorschrijven en beschrijven van de registratie van de objecten (assets) in het BOR-beheersysteem en de geo-voorziening, incl. de uitwisseling tussen beide systemen.</t>
  </si>
  <si>
    <t>Methodieken (functionaliteit)</t>
  </si>
  <si>
    <t>Het beschrijven en voorschrijven van de wijze waarop gegevens in de integrale informatievoorziening ingezet worden om gevraagde producten te realiseren. Dit wordt vastgelegd in de vorm van methodieken die binnen of met het BOR-beheersysteem toegepast worden.</t>
  </si>
  <si>
    <t>Implementatie</t>
  </si>
  <si>
    <t>Het vastleggen, voorschrijven en beschrijven van de wijze waarop de conversie, opbouw, implementatie, opleiding en de overgang naar dagelijks gebruik plaatsvindt.</t>
  </si>
  <si>
    <t>Overeenkomst</t>
  </si>
  <si>
    <t>Het vastleggen van afspraken aangaande het contract, de betaling, de eindregeling en overdracht.</t>
  </si>
  <si>
    <t>Hoofdgroep-nummer</t>
  </si>
  <si>
    <t>Hoofdgroep naam</t>
  </si>
  <si>
    <t>Groep-nr.</t>
  </si>
  <si>
    <t>Groepnaam</t>
  </si>
  <si>
    <t>Groep omschrijving</t>
  </si>
  <si>
    <t>Juridisch</t>
  </si>
  <si>
    <t>Overzicht van juridische afspraken die van belang zijn voor de aanbesteding van de BOR-software.</t>
  </si>
  <si>
    <t>Levertijd</t>
  </si>
  <si>
    <t>De tijd/fasering waarbinnen leveringen plaats moeten vinden binnen de implementatie van de BOR-beheersoftware.</t>
  </si>
  <si>
    <t>Prijzen</t>
  </si>
  <si>
    <t>De tarieven die na de aanbesteding van toepassing zijn.</t>
  </si>
  <si>
    <t>Prijscondities</t>
  </si>
  <si>
    <t>Specifieke voorwaarden op het gebied van prijsstelling en kosten waar door de Inschrijver aan moet worden voldaan.</t>
  </si>
  <si>
    <t>Prijzen ondersteuning bij aanpassing inrichting</t>
  </si>
  <si>
    <t>Prijzen die van toepassing zijn voor de verdere inrichting van het BOR-beheersysteem.</t>
  </si>
  <si>
    <t>Verificatie en testen</t>
  </si>
  <si>
    <t>Voorwaarden en afspraken die betrekking hebben op de verificatie na de aanbesteding. Een mogelijke optie is de POC (Proof of Concept).</t>
  </si>
  <si>
    <t>Standaarden</t>
  </si>
  <si>
    <t>De standaarden die door de Inschrijver moeten worden gevolgd bij de implementatie van de BOR-beheersoftware.</t>
  </si>
  <si>
    <t>IMBOR</t>
  </si>
  <si>
    <t>Het beheersysteem beschikt over een omgeving voor het registeren en beheren van de gegevens van objecten conform het informatiemodel beheer openbare ruimte (IMBOR, de laatste versie en alle daarop volgende versies).</t>
  </si>
  <si>
    <t>Informatievoorziening</t>
  </si>
  <si>
    <t>De verschillende vormen en wijzen van informatie-uitwisseling die binnen de beheeromgeving ingericht en geïmplementeerd moeten worden.</t>
  </si>
  <si>
    <t>Kaders</t>
  </si>
  <si>
    <t>De kaders van de aanbesteding, implementatie en beheerfase.</t>
  </si>
  <si>
    <t>Vakdisciplines</t>
  </si>
  <si>
    <t>De vakdisciplines die betrekking hebben op de aanbesteding, implementatie en beheerfase.</t>
  </si>
  <si>
    <t>Installatie basisomgeving (On Premise of Saas)</t>
  </si>
  <si>
    <t>Voorwaarden voor de installatie van de software binnen de infrastructuur van de organisatie.</t>
  </si>
  <si>
    <t>Projectorganisatie</t>
  </si>
  <si>
    <t>Voorwaarden die betrekking hebben op of van belang zijn voor de projectorganisatie die verantwoordelijk is voor de implementatie van de BOR-beheersoftware.</t>
  </si>
  <si>
    <t>Beheerorganisatie</t>
  </si>
  <si>
    <t>Voorwaarden die betrekking hebben op of van belang zijn voor de beheerorganisatie die verantwoordelijk is voor het beheer van de BOR-beheersoftware.</t>
  </si>
  <si>
    <t>Functioneel beheer</t>
  </si>
  <si>
    <t>Voorwaarden, functionaliteit en afspraken die van belangrijk zijn voor de werkomgeving van de functioneel (applicatie) beheerder binnen de BOR-beheeromgeving.</t>
  </si>
  <si>
    <t>ICT</t>
  </si>
  <si>
    <t>Voorwaarden, functionaliteit en afspraken aangaande automatisering en informatisering van de BOR-beheersoftware, het gaat hier onder andere over de werking van de software zelf en de werking van de software binnen de ICT-infrastructuur van de organisatie.</t>
  </si>
  <si>
    <t>Informatiebeveiliging</t>
  </si>
  <si>
    <t>Voorwaarden, functionaliteit en afspraken aangaande het beveiligen en de toegankelijkheid van de gegevens.</t>
  </si>
  <si>
    <t>AVG</t>
  </si>
  <si>
    <t>Alle zaken die specifiek betrekking hebben op AVG. De Algemene verordening gegevensbescherming (AVG) is een privacywet die geldt in de hele Europese Unie (EU).</t>
  </si>
  <si>
    <t>Informatiemanagement</t>
  </si>
  <si>
    <t>Voorwaarden, functionaliteit en afspraken hoe binnen de BOR-beheersofware om wordt gegaan met gegevens en informatie.</t>
  </si>
  <si>
    <t>Back-up</t>
  </si>
  <si>
    <t>Voorwaarden en afspraken die betrekking hebben op het back-uppen van gegevens en back-upvoorzieningen.</t>
  </si>
  <si>
    <t>Ontwikkel-, test-, acceptatie- en productie-omgeving (OTAP)</t>
  </si>
  <si>
    <t>Voorwaarden en afspraken over het gebruik van een ontwikkel-, test-, acceptatie- en productie-omgeving (OTAP).</t>
  </si>
  <si>
    <t>Opslaan gegevens</t>
  </si>
  <si>
    <t>Voorwaarden en afspraken die betrekking hebben op de opslag van gegevens binnen de BOR-beheersoftware.</t>
  </si>
  <si>
    <t>SaaS</t>
  </si>
  <si>
    <t>Specifieke voorwaarden die van toepassing zijn bij de implementatie, inrichting en gebruik van een SaaS-oplossing.</t>
  </si>
  <si>
    <t>Autorisatie</t>
  </si>
  <si>
    <t>Alle voorwaarden, afspraken en functionaliteit die betrekking op de autorisatie, het instellen van rollen, taken, rechten.</t>
  </si>
  <si>
    <t>Zoeken</t>
  </si>
  <si>
    <t xml:space="preserve">Het geheel aan functionaliteit voor het zoeken van gegevens binnen de BOR-beheersoftware en het tonen en visualiseren van de zoekresultaten. </t>
  </si>
  <si>
    <t>Dagelijks gebruik</t>
  </si>
  <si>
    <t>Basisfunctionaliteit die dagelijks wordt gebruikt en integraal over het hele beheersysteem uniform is. Denk aan raadplegen, selecteren, schermopbouw, voortgangsindicatie.</t>
  </si>
  <si>
    <t>Raadplegen en visualisatie</t>
  </si>
  <si>
    <t>Functionaliteit die betrekking heeft op het integraal en op dezelfde wijze gegevens raadplegen en visualiseren.</t>
  </si>
  <si>
    <t>Thematiseren</t>
  </si>
  <si>
    <t>Functionaliteit voor het maken en gebruiken van thema's in het beheersysteem.</t>
  </si>
  <si>
    <t>Afdrukken</t>
  </si>
  <si>
    <t>Binnen het beheersysteem is functionaliteit aanwezig voor om digitale en analoge afdrukken te kunnen verzorgen.</t>
  </si>
  <si>
    <t>Invoer</t>
  </si>
  <si>
    <t>Functionaliteit die betrekking hebben op het invoeren en registreren van gegevens.</t>
  </si>
  <si>
    <t>Mutaties aangeven</t>
  </si>
  <si>
    <t>Functionaliteit voor het integraal en op dezelfde wijze gegevens muteren. Dit geldt voor alle gegevens in de onderdelen van het beheersysteem (objectgegevens, kwalitatieve gegevens, beheergegevens en het uitgevoerd werk).</t>
  </si>
  <si>
    <t>Importeren en exporteren</t>
  </si>
  <si>
    <t>Functionaliteit om gegevens te kunnen importeren en exporteren.</t>
  </si>
  <si>
    <t>Historie-opbouw</t>
  </si>
  <si>
    <t>Voorwaarden, afspraken en functionaliteit die betrekking hebben op het opbouwen van de historie van gegevens binnen het BOR-beheersysteem. Er worden geen gegevens verwijderd uit het beheersysteem, maar blijven op de achtergrond beschikbaar. Het opbouwen van de historie vindt binnen het beheersysteem plaats en hiermee wordt niet een back-up bedoeld. In geval van definitief verwijderen (o.a. in kader van AVG of archiveringsverplichting) is de data wel definitief verdwenen.</t>
  </si>
  <si>
    <t>Mobiel werken</t>
  </si>
  <si>
    <t>Alle functionaliteit die betrekking heeft op de werking van of het werken met mobiele apparaten binnen de beheeromgeving.</t>
  </si>
  <si>
    <t>Consistentiecontrole</t>
  </si>
  <si>
    <t>Functionaliteit voor het controleren van minimale eisen, juistheid en compleetheid van de gegevens.</t>
  </si>
  <si>
    <t>Voortgangsindicatie</t>
  </si>
  <si>
    <t>Functionaliteit om de voortgang van acties en handelingen weer te geven binnen de BOR-beheersoftware. Na het geven van een opdracht is tijdens het 'wachten' de voortgang van de uit te voeren actie zichtbaar.</t>
  </si>
  <si>
    <t>Analyse</t>
  </si>
  <si>
    <t>Functionaliteit die betrekking heeft op het uitvoeren van werkzaamheden om analyses uit te voeren.</t>
  </si>
  <si>
    <t>Help</t>
  </si>
  <si>
    <t>Het gebruik en toepassen van helpfunctionaliteit, handleidingen en instructies binnen de BOR-beheersoftware.</t>
  </si>
  <si>
    <t>Lay-out schermen</t>
  </si>
  <si>
    <t>Voorwaarden en afspraken met betrekking tot de lay-out van de BOR-beheersoftware. De inhoud, opbouw en grootte van onderdelen op het scherm, formulieren (op het scherm) en rapporten kunnen door de gebruikers zelfstandig (zonder ondersteuning van de leverancier en functioneel beheerder) ingesteld worden.</t>
  </si>
  <si>
    <t>Selecteren en filteren</t>
  </si>
  <si>
    <t>Functionaliteit voor het selecteren, filteren of deselecteren van objecten en gegevens.</t>
  </si>
  <si>
    <t>Objectgegevens Geo-informatie</t>
  </si>
  <si>
    <t>Functionaliteit die specifiek betrekking heeft op objectgegevens die in Geo-informatie worden toegevoegd, gewijzigd of verwijderd. Het gaat hierbij de geo-gegevens van alle objecten, virtueel en fysiek, boven- en ondergronds.</t>
  </si>
  <si>
    <t>Objectgegevens BOR functionaliteit</t>
  </si>
  <si>
    <t>Algemene functionaliteit voor het registreren van objectgegevens die in het BOR-beheersysteem worden toegevoegd, gewijzigd of verwijderd.</t>
  </si>
  <si>
    <t>Registratie objecten, attributen en domeinwaarden</t>
  </si>
  <si>
    <t>Voorwaarden en functionaliteit voor het registreren van objectgegevens, attributen en domeinwaarden in het BOR-beheersysteem.</t>
  </si>
  <si>
    <t>Automatisch gegevens bijwerken/uitrekenen.</t>
  </si>
  <si>
    <t>Functionaliteit binnen de BOR-beheersoftware om objectgegevens automatisch bij te werken of uit te rekenen.</t>
  </si>
  <si>
    <t>Objectgegevens muteren</t>
  </si>
  <si>
    <t>Functionaliteit specifiek voor het muteren van objectgegevens.</t>
  </si>
  <si>
    <t>Methodiekgebruik voor meerdere onderdelen van het beheersysteem (OKBU)</t>
  </si>
  <si>
    <t>Het gebruik van methodieken voor meerdere onderdelen van het beheersysteem (objectgegevens (O), kwalitatieve gegevens (K), beheergegevens (B) en uitgevoerd werk (U) gebruikt. De inhoud van de methodieken is in een apart onderdeel opgenomen in de aanbesteding.</t>
  </si>
  <si>
    <t>Functionaliteit methodiek kwalitatieve gegevens</t>
  </si>
  <si>
    <t>Het onderdeel kwalitatieve gegevens (K) uit de integrale informatievoorziening. Het vastleggen van kwalitatieve gegevens, direct gerelateerd aan een asset en/of object en/of groep van objecten en/of een functioneel gebied. De inhoud van de methodieken is in een apart onderdeel opgenomen in de aanbesteding.</t>
  </si>
  <si>
    <t>Functionaliteit methodiek uitgevoerd werk</t>
  </si>
  <si>
    <t>Functionaliteit specifiek voor de registratie en het gebruik van gegevens van uitgevoerde werkzaamheden binnen de BOR-beheersoftware. De inhoud van de methodieken is in een apart onderdeel opgenomen in de aanbesteding.</t>
  </si>
  <si>
    <t>Plannen en begroten</t>
  </si>
  <si>
    <t>Functionaliteit die betrekking heeft op werkzaamheden om binnen het BOR-beheersysteem te plannen en te begroten.</t>
  </si>
  <si>
    <t>Verzorgen implementatie BOR-beheersoftware</t>
  </si>
  <si>
    <t>Alle eisen en wensen die gesteld worden door de organisatie die specifiek over de implementatie van de BOR-beheersoftware gaan.</t>
  </si>
  <si>
    <t>Implementatie objectgegevens</t>
  </si>
  <si>
    <t>Voorwaarden, afspraken en functionaliteit die van toepassing zijn op de implementatie en inrichting van de objectgegevens op basis van conversieplannen of een conversiedatabase.</t>
  </si>
  <si>
    <t>Opleiding</t>
  </si>
  <si>
    <t>Voorwaarden en afspraken met betrekking tot het verzorgen van opleidingen en trainingen ten behoeve van het beheer en het gebruik van de BOR-beheersoftware.</t>
  </si>
  <si>
    <t>Archief</t>
  </si>
  <si>
    <t>Voorwaarden, afspraken en functionaliteit die betrekking heeft op het archiveren en of verwijderen van objectgegevens.</t>
  </si>
  <si>
    <t>Gebruiksrechten</t>
  </si>
  <si>
    <t>De afspraken aangaande de rechten omtrent gebruik van de datasets.</t>
  </si>
  <si>
    <t>Team inschrijver</t>
  </si>
  <si>
    <t>Voorwaarden die gesteld worden aan het personeel van de inschrijver.</t>
  </si>
  <si>
    <t>Betaling</t>
  </si>
  <si>
    <t>Voorwaarden en afspraken over de betaling van de uitgevoerde diensten en leveringen.</t>
  </si>
  <si>
    <t>Eindregeling/overdracht</t>
  </si>
  <si>
    <t>Afspraken aangaande een eindregeling en overdracht van de informatie.</t>
  </si>
  <si>
    <t>SLA</t>
  </si>
  <si>
    <t>Specifieke afspraken die in het Service Level Agreement (SLA) vastgelegd worden.</t>
  </si>
  <si>
    <t>Hoofdgroep</t>
  </si>
  <si>
    <t>Groep</t>
  </si>
  <si>
    <t>Funct.nr.</t>
  </si>
  <si>
    <t>Funct.ID</t>
  </si>
  <si>
    <t>Functionaliteitsomschrijving</t>
  </si>
  <si>
    <t>Antwoord fase (maak een keuze)</t>
  </si>
  <si>
    <t>In aanbesteding als (wordt ingevuld o.b.v. antwoord fase)</t>
  </si>
  <si>
    <t>Verificatie (wordt ingevuld o.b.v. antwoord fase)</t>
  </si>
  <si>
    <t>Behaalde punten</t>
  </si>
  <si>
    <t>In het BOR-beheersysteem is het mogelijk om conform de in gebruik zijnde versie van IMBOR met minimale datasets te werken. Dit betekent dat in het BOR-beheersysteem op basis van de minimale datasets een deel van het IMBOR-model gebruikt kan worden.</t>
  </si>
  <si>
    <t>Het BOR-beheersysteem beschikt over mutatie-afhandeling van bovengrondse en ondergrondse objecten tussen de beheeromgeving en de geo-omgeving conform het StUF-Geo IMGeo berichtenverkeer (horizontaal berichtenverkeer).</t>
  </si>
  <si>
    <t>Servicelaag</t>
  </si>
  <si>
    <t>De aanroep van een API wordt vastgelegd in logbestanden ongeacht of de aanroep succesvol was of niet.</t>
  </si>
  <si>
    <t>Het account van een gebruiker die een door de opdrachtgever zelf in te stellen periode niet heeft ingelogd, wordt automatisch bevroren.</t>
  </si>
  <si>
    <t>Het BOR-beheersysteem dient zo mogelijk aan te sluiten op de authenticatiemogelijkheden van de (Azure) AD, dan wel te zijn voorzien van een eigen, gecentraliseerd authenticatiemiddel. Hiermee moet het mogelijk zijn gecentraliseerd authenticaties te creëren, te wijzigen en in te nemen.
Het toevoegen van (incidentele) gebruikers zoals externe inspecteurs kan zonder gecentreerd authenticatiemiddel, maar wel conform de richtlijnen van de authenticatie.</t>
  </si>
  <si>
    <t>Common ground</t>
  </si>
  <si>
    <t>Het BOR-beheersysteem maakt gebruik van softwarecomponenten uit de Common Groundcomponentencatalogus (vindbaar op CommonGround.nl).</t>
  </si>
  <si>
    <t>Het autorisatiemechanisme is ook van toepassing op alle (andere/externe) applicaties die gebruik maken van het BOR-beheersysteem. Is niet alleen voor API's. Als data rechtstreeks uit het BOR-beheersysteem door andere/externe applicaties wordt gebruikt, dient de autorisatie van het BOR-beheersysteem van toepassing te zijn. Bijvoorbeeld: Als een boominspecteur inspecteert, kan deze alleen de bomen zien en afhankelijk van de rechten mogelijk ook het laatste uitgevoerde onderhoud.
Met de applicatie wordt een andere/externe applicatie bedoeld (bijvoorbeeld van boominspecteur) en met het BOR-beheersysteem wordt het aan te schaffen integraal BOR-beheersysteem bedoeld.</t>
  </si>
  <si>
    <t>In de zoekfunctie is zoekwoordherkenning aanwezig.</t>
  </si>
  <si>
    <t>Bij zoomen is het schaalniveau zelfstandig door de opdrachtgever (zonder tussenkomst inschrijver) in te stellen.</t>
  </si>
  <si>
    <t>In het BOR-beheersysteem is een prullenbakfunctie aanwezig om per abuis verwijderde gegevens terug te kunnen zetten. Daarbij wordt ook de historie ongedaan gemaakt, maar is wel zichtbaar dat deze mutatie is uitgevoerd (wel logging, maar geen historie-opbouw). Dit kan door alle gebruikers afhankelijk van de autorisatie plaatsvinden.</t>
  </si>
  <si>
    <t>Het BOR-beheersysteem ondersteunt het omschakelen naar een ander gebruikersprofiel, zodat een gebruiker verschillende rollen kan uitvoeren (bijvoorbeeld: eindgebruiker rol 1, eindgebruiker rol 2, beheerder, tester), zodat niet telkens opnieuw ingelogd hoeft te worden.</t>
  </si>
  <si>
    <t>In het BOR-beheersysteem kan ingesteld worden dat bij alle op te slaan gegevens een standaard naamconventie meekrijgen. Bijvoorbeeld voor selecties, filters, overzichten, planningen ). Denk een opbouw als &lt;&lt;datum&gt;&gt;, &lt;&lt;gebied&gt;&gt;, &lt;&lt;thema&gt;&gt;, &lt;&lt;objecten&gt;&gt;, &lt;&lt;kpi&gt;&gt;). De opbouw is door de functioneel beheerder zelf aan te passen.</t>
  </si>
  <si>
    <t>Het is mogelijk om zelfstanding zonder ondersteuning van de inschrijver in te stellen dat periodiek standaard rapporten worden verzonden (bijvoorbeeld per email).</t>
  </si>
  <si>
    <t>Het BOR-beheersysteem verstrekt de data van de meetnetten aan BRO. Dit gebeurt handmatig via de inschrijver. Ook op basis van open standaard service uit het BOR-Beheersysteem naar BRO.</t>
  </si>
  <si>
    <t>Met het BOR-beheersysteem is het mogelijk om bij alle assets zelf te bepalen welke assetinformatie (objectgegevens, kwalitatieve gegevens, beheergegevens, uitgevoerd werk en de informatievoorziening) als label (annotatie) bij een object wordt getoond. Alle gegevens in het BOR-beheersysteem zijn hiervoor beschikbaar. Verschillende gebruikers kunnen bij dezelfde objecten toch verschillende labels gebruiken.</t>
  </si>
  <si>
    <t>Het in batch printen van meerdere kaarten of kaartbeelden is mogelijk.</t>
  </si>
  <si>
    <t>Het in batch kunnen printen: waarbij het BOR-beheersysteem automatisch inzoomt op de ingestelde objecten, attributen of domeinwaarden.</t>
  </si>
  <si>
    <t>Bij het afdrukvoorbeeld kan ook nog de schaal gewijzigd worden.</t>
  </si>
  <si>
    <t>Bij het afdrukvoorbeeld kan ook nog de kaart verschoven worden.</t>
  </si>
  <si>
    <t>Tijdens het afdrukken kan een korte notitie in of bij de tekeningen worden gemaakt, voordat deze analoog of digitaal wordt afgedrukt.</t>
  </si>
  <si>
    <t>Op het scherm of op een af te drukken kaart moeten de borden (zoals APV-bord en verkeersbord)  zichtbaar en leesbaar zijn, zodat e.e.a. ook gebruikt kan worden als presentatiemiddel of om het werken buiten te vergemakkelijken.</t>
  </si>
  <si>
    <t>Matenlijnen moeten toegevoegd kunnen worden en kunnen worden voorzien van maatvoering. De maatvoering en de matenlijnen moeten opgeslagen en afgedrukt kunnen worden.</t>
  </si>
  <si>
    <t>In het BOR-beheersysteem kan tijdens het toevoegen van een bijlage worden aangegeven dat deze gecomprimeerd moet worden en dat het bestand (indien mogelijk) wordt gecomprimeerd.</t>
  </si>
  <si>
    <t>Het signaleren en aangeven of markeren van afwijkingen van de geregistreerde gegevens moet met behulp van het maken van een eenvoudige opmerking of aantekening vastgelegd kunnen worden. Het invullen van een complete mutatie kan door alle gebruikers in het BOR-beheersysteem vastgelegd worden. Er wordt vervolgens een melding/conceptmutatie gedaan naar de door de opdrachtgever zelf in te stellen beheerder van het BOR-beheersysteem.</t>
  </si>
  <si>
    <t>Hergebruik van instellingen (mapping) voor het importeren en exporteren van gegevens moet mogelijk zijn.</t>
  </si>
  <si>
    <t>De opdrachtgever kan zelfstandig (zonder ondersteuning inschrijver) met het BOR-beheersysteem op basis van historische gegevens trendanalyse(s) maken.</t>
  </si>
  <si>
    <t>Met het BOR-beheersysteem kan de historie grafisch (kaart) en administratief getoond worden. De gegevens geven de situatie van dat moment weer.</t>
  </si>
  <si>
    <t>Raadplegen, muteren en inspecteren (grafisch en administratief) in het veld via een mobiel apparaat met en zonder internetverbinding in het BOR-beheersysteem is mogelijk.</t>
  </si>
  <si>
    <t>De inspecties welke buiten rechtstreeks in de database worden ingevoerd m.b.v. een online dataverbinding, kunnen worden 'gebufferd' als de dataverbinding tijdelijk wegvalt. Als de dataverbinding weer aanwezig is, worden de 'offline' transacties alsnog naar de database verzonden.</t>
  </si>
  <si>
    <t>Het BOR-beheersysteem bevat functies om bepaalde processen (bijvoorbeeld: informatiestromen en mutatieprocessen) te kunnen monitoren en problemen te signaleren. Bijvoorbeeld via signaleringen op beeldscherm, via e-mail en via managementrapportages.</t>
  </si>
  <si>
    <t>Het moet mogelijk zijn om met het BOR-beheersysteem risicoanalyses uit te kunnen voeren. Daarbij kan gebruik gemaakt worden van alle voorkomende waarden in het BOR-beheersysteem.</t>
  </si>
  <si>
    <t>Met het BOR-beheersysteem kunnen energieberekeningen uitgevoerd worden.</t>
  </si>
  <si>
    <t>Met het BOR-beheersysteem kan op basis van voorkomende objecten rekening gehouden worden met het aantal en soort obstakels binnen een vlakobject.  De gebruiker kan aangeven welke objecttypes meegenomen worden als obstakel. Dit kan voor zowel punt-, lijn- als vlakobjecten.</t>
  </si>
  <si>
    <t>Een zoekfunctie is aanwezig in de helpfunctie (met zoekwoordherkenning).</t>
  </si>
  <si>
    <t>De helpfuncties in het BOR-beheersysteem zorgen ervoor dat een gebruiker volledig zelfstandig de vaardigheden eigen kan maken en uit kan voeren. De helpfunctie wijst op aandachtspunten bij bepaalde (complexe) handelingen, bijv. over instellingen. De handleiding moet ook de complexe processen ondersteunen, zodat hier geen afhankelijkheid van de inschrijver ontstaat.</t>
  </si>
  <si>
    <t>Het mogelijk zijn om grafisch en administratief selecties en filters te kunnen omdraaien (invert). Daarmee wordt het deel wat is geselecteerd gedeselecteerd en het andere wordt geselecteerd.</t>
  </si>
  <si>
    <t>In het BOR-beheersysteem zijn de volgende snapfuncties beschikbaar: Eindpunt, hoekpunt, kruispunt, middelpunt en punt op een object.</t>
  </si>
  <si>
    <t>Het BOR-beheersysteem bevat functionaliteit voor het registreren van plangeometrie (nog niet gerealiseerd) en voorlopige geometrie (wel gerealiseerd, maar nog niet ingemeten).</t>
  </si>
  <si>
    <t>In het BOR-beheersysteem moeten randen geautomatiseerd bepaald kunnen worden op basis van aangrenzende vlakken. De verwerking dient conform IMBOR plaats te vinden.</t>
  </si>
  <si>
    <t>Geautomatiseerde verwerking van mutaties, o.b.v. geo-voorziening, inventarisaties, revisies, aannemers en buitendienst is mogelijk binnen het BOR-beheersysteem.</t>
  </si>
  <si>
    <t>Het BOR-beheersysteem bepaald automatisch de lengte van de as in de vlakobjecten.</t>
  </si>
  <si>
    <t>Aansluiting op het Gegevenswoordenboek Stedelijk Water: een applicatie kan geautomatiseerd en wellicht zelfs met een automatische update-routine de rioleringsdata periodiek (wekelijks, maandelijks, per kwartaal) aan de GWSW-server aan bieden.</t>
  </si>
  <si>
    <t>Bij een formulier van een object is het mogelijk om de resultaten van elke inspectiemethodiek in een apart tabblad weer te geven.</t>
  </si>
  <si>
    <t>Het BOR-beheersysteem heeft de functionaliteit om radarinspecties te verwerken en de gegevens beschikbaar te stellen.</t>
  </si>
  <si>
    <t>NEN inspectieregels moeten opgenomen worden in het BOR-beheersysteem en zijn ook doorzoekbaar.</t>
  </si>
  <si>
    <t>Het BOR-beheersysteem kan een inspectie uitvoeren door op een willekeurige locatie een punt te plaatsen. De inspectiegegevens (attributen en domeinwaarden) zijn gerelateerd aan dat (inspectie)punt en  zijn beschikbaar binnen het BOR-beheersysteem.</t>
  </si>
  <si>
    <t>Op basis van (voorlopige) projectgrenzen is het mogelijk om binnen het BOR-beheersysteem de kostenberekening (budgettering) van (een deel van) de objecten te laten doorrekenen.</t>
  </si>
  <si>
    <t>Aantal behaalde punten:</t>
  </si>
  <si>
    <t>Inschrijver</t>
  </si>
  <si>
    <t>Functie</t>
  </si>
  <si>
    <t>Onderneming</t>
  </si>
  <si>
    <t>Handtekening</t>
  </si>
  <si>
    <t>Plaats en datum</t>
  </si>
  <si>
    <t>Punten wens</t>
  </si>
  <si>
    <t>Wens bij implementatie</t>
  </si>
  <si>
    <t>Type wens</t>
  </si>
  <si>
    <t>n.v.t.</t>
  </si>
  <si>
    <t>Uitwisseling met BOR-beheersysteem</t>
  </si>
  <si>
    <t>Rollen, taken en rechten</t>
  </si>
  <si>
    <t>Het BOR-beheersysteem kan bodeminformatie uit de BRO, het DINO loket, eigen archief en data uit databases van landelijk opererende onderzoeksbureau tonen. Het is daarbij direct duidelijk waar dit vandaan komt en ook per 'laag'aan en uit te zetten.</t>
  </si>
  <si>
    <t>Het BOR beheersysteem kan de uitgewerkte boor en sondeerstaten direct vanuit de kaart met bodeminformatie tonen.</t>
  </si>
  <si>
    <t>Met het BOR-beheersysteem is het mogelijk om zonder installatie van een losse pdf-printer overzichten te
printen.</t>
  </si>
  <si>
    <t>Im- en exporteren van object- en inspectiegegevens moet mogelijk zijn. Daarbij wordt automatisch een tijdsindicatie gegeven en een logging gemaakt. In de logging staan tenminste het aantal en soort objecten, attributen, domeinwaarden, fouten (mislukkingen), aard van de fouten en de start- en eindtijd.</t>
  </si>
  <si>
    <t>Het maken van selectie- en filtercriteria is door de gebruiker als 'tekst' in te typen (niet alleen door bijvoorbeeld het selecteren van de stappen uit een menu).</t>
  </si>
  <si>
    <t>In het BOR-beheersysteem worden persoonlijke instellingen per gebruiker opgeslagen. Bij een update blijven de persoonlijke instellingen bewaard en toepasbaar. Voorbeelden zijn: laatste scherm, zoomniveau, query's, lay-out kaart, lay-out schermen, lay-out formulieren, volgorde kolommen, wel/niet zichtbare kolommen,  inhoud rapporteren, filters en selecties.</t>
  </si>
  <si>
    <t>In  het bestand kunt u een keuze maken uit de waarden zoals deze zijn opgenomen in tabblad keuzemogelijkheden.</t>
  </si>
  <si>
    <t>Tijdens het invullen van de fase wordt automatisch de tekst in kolom K, L en M ingevuld, waaruit blijkt hoe dit op basis van uw antwoord mogelijk wordt opgenomen in het aanbestedingsdocument.</t>
  </si>
  <si>
    <t>Afhankelijk van de keuze wordt een factor toegekend, waardoor ‘Doorontwikkeld’ meer punten oplevert als ‘Bereid te ontwikkelen’. Het aantal punten verschijnt in kolom N.</t>
  </si>
  <si>
    <t>Niet bereid te ontwikkelen</t>
  </si>
  <si>
    <t>Mochten er verschillen zijn tussen het aanbestedingsdocument en de bijlage, geldt de inhoud in het aanbestedingsdocument/leidraad.</t>
  </si>
  <si>
    <t>Kan en hoef tijdens de volgende fasen niet te worden aangetoond dat het operationeel is: Demonstratie; verificatie en oplevering.</t>
  </si>
  <si>
    <t>Gelieve het formulier in te vullen. Het formulier geeft met een rode kleur aan dat u nog geen keuze heeft gemaakt. Afhankelijk van de keuze  worden de punten automatisch berekend en kleurt de regel conform tabblad keuzemogelijkheden.</t>
  </si>
  <si>
    <t>De uitwisseling met de geo-voorziening is voor alle IMBOR-objecten mogelijk. De mapping van IMBOR-IMGeo (goedgekeurd door CROW en Geonovum) is hierbij leidend. Het gebruik van de lijsten met aanvullende elementen (bor-type, bor-functie en bor-fysiekvoorkomen) van het verplichte en niet verplichte deel is hierbij verplicht.</t>
  </si>
  <si>
    <t>Informatievoorziening Extra beheersysteem</t>
  </si>
  <si>
    <t>Informatievoorziening Documenten</t>
  </si>
  <si>
    <t>Het BOR-beheersysteem beschikt over een mogelijkheid om documenten aan objecten te koppelen via een link naar het document in het documentmanagementsysteem (documentregistratie) en naar documenten die niet in het documentmanagementsysteem staan.</t>
  </si>
  <si>
    <t>Informatievoorziening Projecten en activiteiten</t>
  </si>
  <si>
    <t>Het BOR-beheersysteem beschikt over functionaliteit voor het uitwisselen van gegevens ten behoeve van het beheren en uitvoeren van projecten in de openbare ruimte. De insteek is het uitwisselen van obect- en dynamische gegevens (bijvoorbeeld de planning met de objecten waar het betrekking op heeft) te laten plaatsvinden door gegevens van het ene naar het ander systeem zenden (BOR naar Projecten) en terug (Projecten naar BOR). Daarmee wordt primair geen exporteren en importeren gebruikt. De vorm wordt afgestemd met de opdrachtgever.</t>
  </si>
  <si>
    <t>Informatievoorziening Meldingen</t>
  </si>
  <si>
    <t>In het BOR-beheersysteem kunnen de basisgegevens van meldingen opgenomen worden. De meldingen worden via een zaaksysteem of een externe applicatie beschikbaar gesteld en bij het object waar de melding betrekking op heeft getoond. De opdrachtgever gebruikt hiervoor de externe applicatie Fixi .</t>
  </si>
  <si>
    <t>Informatievoorziening Portaal</t>
  </si>
  <si>
    <t>Het BOR-beheersysteem beschikt over de functionaliteit voor de uitwisseling van gegevens van en naar een extern gegevensmagazijn te distribueren, bij voorkeur API's.</t>
  </si>
  <si>
    <t>Het BOR-beheersysteem en de bijbehorende database is bewezen schaalbaar en biedt mogelijkheden voor performanceverhoging, fail-over en loadbalancing.</t>
  </si>
  <si>
    <t>Een beschrijving van het gehanteerde datamodel (logisch en technisch, syntax) en de semantiek van de gegevens (definities en toegestane veldwaarden met betekenis van codes) zijn beschikbaar voor de opdrachtgever en ten behoeve van gebruik van de gegevens in een BI-omgeving en/of GIS-omgeving. De opdrachtgever zal deze gegevens behandelen als vertrouwelijk en niet zonder toestemming van de inschrijver ter beschikking stellen aan derden.</t>
  </si>
  <si>
    <t>Cloudopslag en/of interne opslag is mogelijk. De opdrachtgever kan zelf bepalen waar de data wordt opgeslagen. Ook is later overstappen door de opdrachtgever zelfstandig (zonder ondersteuning inschrijver) te realiseren.</t>
  </si>
  <si>
    <t>Na het instellen van de ondergronden (extern en intern) kan door de gebruiker zelfstandig (zonder tussenkomst van de inschrijver en functioneel beheerder) de standaard instellingen met één druk op de knop terug worden gezet.</t>
  </si>
  <si>
    <t>Het BOR-beheersysteem moet op basis van afspraken (denk aan geplande werkzaamheden) een waarschuwing geven in het BOR-beheersysteem.</t>
  </si>
  <si>
    <t>In het BOR-beheersysteem worden persoonlijke instellingen per gebruiker opgeslagen. Welke worden opgeslagen is door de opdrachtgever zelfstandig (zonder tussenkomst van de inschrijver) aan te passen. Voorbeelden zijn: laatste scherm, zoomniveau, query's, lay-out kaart, lay-out schermen, lay-out formulieren, volgorde kolommen, wel/niet zichtbare kolommen,  inhoud rapporteren, filters en selecties.</t>
  </si>
  <si>
    <t>Op het scherm of op een af te drukken kaart moeten de borden (zoals APV-bord en verkeersbord)  zichtbaar en leesbaar zijn, zodat e.e.a. ook gebruikt kan worden als presentatiemiddel of om het werken buiten te vergemakkelijken.
Als er meerdere assets op één locaties staan dienen deze geclusterd en leesbaar getoond te worden.</t>
  </si>
  <si>
    <t>Met het BOR-beheersysteem dient het mogelijk te zijn om een gelaagde pdf te vervaardigen, waarin de informatie in lagen wordt opgeslagen en door gebruikers van een pdf-bestand zonder extra software kan gebruiken. Dit mag onderdeel zijn van het BOR-beheersysteem of van geïntegreerde externe software. De kosten voor eventuele externe software dient de inschrijver mee te nemen in zijn aanbieding.
Voor het raadplegen heeft iedereen een licentie van Acrobat-reader.</t>
  </si>
  <si>
    <t>Binnen het BOR-beheersysteem zijn door de functioneel beheerder zelfstandig meerdere standaard kaarten per vakdiscipline voor af te drukken in te stellen. Daarin zijn minimaal beschikbaar: een kader, stempel, legenda, titel, schaalbalk en noordpijl.</t>
  </si>
  <si>
    <t>Repeterende werkzaamheden voor dynamische gegevens kunnen in 'bulk' processen worden uitgevoerd. (Voorbeeld: meerdere assets gelijktijdig voorzien van inspectieresultaten (afhankelijk van type inspectie of dit wenselijk is), het in bulk aangeven van maatregelen.).</t>
  </si>
  <si>
    <t>De gebruiker (afhankelijk van de rechten) moet handmatig en op basis van scripts gegevens kunnen im- en exporteren. In de praktijk zal dit voornamelijk plaats gaan vinden door de functioneel beheerder.</t>
  </si>
  <si>
    <t>Het moet mogelijk zijn om historiegegevens van verwijderde objecten (bijvoorbeeld mutaties van attributen) in formulier en lijstoverzicht te kunnen opvragen. De historie bevindt zich binnen het BOR-beheersysteem. Het is niet toegestaan om historie door een back-up terug te zetten. De basis is dat de gegevens door de organisatie zelfstandig en eenvoudig toegankelijk zijn.</t>
  </si>
  <si>
    <t>Het BOR-beheersysteem biedt de functionaliteit om alle kaartlagen te prioriteren om deze in de juiste volgorde weer te geven. Deze volgorde blijft gehandhaafd bij het afdrukken.</t>
  </si>
  <si>
    <t>Het kopiëren van objecten inclusief alle attributen en dynamische gegevens zoals maatregelen, onderhoudsplan, uitgevoerd werk) moet mogelijk zijn.</t>
  </si>
  <si>
    <t>Voor het tekenen van de geometrie kunnen bestanden in gangbare CAD- en GIS-formaten (waaronder DGN-formaat, DWG-formaat, shape, Oracle Spatial), GML-formaat en StUF-Geo als reference gekoppeld worden. Hieruit kan ook gekopieerd worden.</t>
  </si>
  <si>
    <t>Automatisch gegevens bijwerken/uitrekenen</t>
  </si>
  <si>
    <t>Het BOR-beheersysteem beschikt over functionaliteit om objectgegevens uit de revisiefase geautomatiseerd over te nemen vanuit een NLCS-bestand als nieuwe IMBOR objecten en bijbehorende objectgegevens binnen het BOR-beheersysteem.</t>
  </si>
  <si>
    <t>Het is mogelijk om bij een object de geometrie te verwijderen en deze op een later tijdstip weer zelfstandig eenvoudig toe te voegen." Daarbij dient wel historie-opbouw plaats te vinden.</t>
  </si>
  <si>
    <t>De inschrijver werkt samen met een gebruikersgroep die beslist over aanpassingen van het BOR-beheersysteem aan de wensen van de gebruikers, zodat de inschrijver niet alleen beslist over aanpassingen. Een gebruikersgroep moet bij de opening van de inschrijvingen zijn opgericht.</t>
  </si>
  <si>
    <t>Fasering</t>
  </si>
  <si>
    <t>Het BOR-beheersysteem kan gegevens uitwisselen met het gemalenbeheersysteem van de opdrachtgever conform de gemeentelijke kwaliteitseisen. De opdrachtgever gebruikt het gemalenbeheersysteem Software voor gemalen (Desman; Tetec)
Beheersysteem onderhoud gemalen (Kwakenaak; riodata) .</t>
  </si>
  <si>
    <t>De functioneel beheerder dient uit systeemlogging rapporten te kunnen genereren.</t>
  </si>
  <si>
    <t>Bij het opslaan van wachtwoorden dienen hashing en salting te worden gebruikt.</t>
  </si>
  <si>
    <t>Updates zijn uiterlijk een (1) maand voor inwerking treding van nieuwe Europese en rijks wet- en regelgeving beschikbaar.</t>
  </si>
  <si>
    <t>Gegevens binnen de SaaS-applicatie dienen versleuteld opgeslagen te worden. De gebruikte TLS­versies, cryptografische algoritmes, sleutellengtes en keuze van groepen moeten door de NSCS beoordeeld worden met de kwalificatie “goed” of “voldoende”.</t>
  </si>
  <si>
    <t>De SaaS-applicatie dient een kopieerfunctie te ondersteunen (knippen, plakken, kopiëren), op een gelijke wijze als het gebruik binnen de Windows-omgeving. De toetscombinaties Ctrl + C, Ctrl + X en Ctrl + V kunnen gebruikt worden.</t>
  </si>
  <si>
    <t>Opdrachtgever wenst inzicht te hebben in de wijziging(en) die in een release zijn opgenomen. Opdrachtnemer informeert Opdrachtgever op actieve wijze over releases.</t>
  </si>
  <si>
    <t>In het geval een restore van data nodig is, kan de afgesproken dienstverlening binnen 24 uur worden gecontinueerd. Er mag sprake zijn van maximaal twaalf (12) uur dataverlies. Back-ups worden gemaakt terwijl de volledige SaaS-applicatie ‘online’ is.</t>
  </si>
  <si>
    <t>Binnen het gehele BOR-beheersysteem moet zoeken op alle voorkomende gegevens in het BOR-beheersysteem (objectgegevens, kwalitatieve gegevens, beheergegevens en gegevens uitgevoerde werkzaamheden) Dit betekent dat op alle plekken in het BOR-beheersysteem waar een zoekfunctie aanwezig is, alle mogelijke zoekvoorwaarden / keuzemogelijkheden gelijk zijn.</t>
  </si>
  <si>
    <t>De opdrachtgever kan zelfstandig dashboards realiseren, waarbij zelf te bepalen gegevens opgenomen kunnen worden. De afhankelijkheid tussen de gegevens is beschikbaar en door voor één van de onderdelen te kiezen wordt de afhankelijke informatie getoond. Er kan gebruik gemaakt worden van alle informatie die voorkomt in het BOR-beheersysteem. Het betreft grafische (kaart) en administratieve gegevens. In de weergave kan binnen het BOR-beheersysteem ook gebruik gemaakt worden van grafieken.</t>
  </si>
  <si>
    <t>In het BOR-beheersysteem moeten minimaal de GIS-functies beschikbaar zijn conform Bijlage 21 GIS-functies.</t>
  </si>
  <si>
    <t>Te behalen punten:</t>
  </si>
  <si>
    <t>IMPF2 (2024-02 - 2024-03): Opbouw en conversie objectgegevens</t>
  </si>
  <si>
    <t>IMPF3 (2024-04 - 2024-06): Basisimplementatie per vakdiscipline</t>
  </si>
  <si>
    <t>IMPF4 (2024-07 - 2024-11): Basisimplementatie integrale processen</t>
  </si>
  <si>
    <t>IMPF1 (2024-01 - 2024-01): Verificatie, POC en gunning</t>
  </si>
  <si>
    <t>In het systeem kan door de gegevensbeheerder, zonder afhankelijk te zijn van de inschrijver en functioneel beheerder de inhoud van 'snelknoppen' zelf vervaardigen. 
Snelknoppen zijn knoppen waaraan functies die in het systeem voorkomen toegekend kunnen worden. Daarbij zijn alle functionaliteiten in het systeem beschikbaar om op te nemen in een knop. Voor de knop kan dit van één 'opdracht' maar ook een combinatie van opdrachten zijn. Voorbeelden zijn: snelafdrukken (zodat je adrukt op basis van de vooraf ingestelde instellingen, zonder alle stappen te doorlopen); Resultatenoverzicht openstaande acties inspecties (een knop waarmee je direct kan zien waar en welke acties n.a.v. de inspecties nog open staan, zonder alle stappen te doorlopen).</t>
  </si>
  <si>
    <t>De gebruiker moet objecten grafisch kunnen samenvoegen en bepalen welke gegevens van welk object worden behouden.</t>
  </si>
  <si>
    <t>De gebruiker moet objecten grafisch kunnen splitsen.</t>
  </si>
  <si>
    <t>Het BOR-beheersysteem werkt volgens de FAIR-principes (Findable (vindbaar); Accessible (toegankelijk); Interoparable (uitwisselbaaar); Reusable (herbruikbaar). In dit project dienen deze als richtlijn om de data geschikt te maken voor hergebruik onder duidelijk beschreven condities. Een uitwerking is opgenomen in Bijlage 26 Uitwerking FAIR-principes.</t>
  </si>
  <si>
    <t xml:space="preserve">Data dient eenvoudig door de functioneel beheerder van de productie- naar de acceptatieomgeving gezet kunnen worden. Dit mag niet leiden tot meerkosten.
Daarmee is de data in beide omgevingen (productie-  en acceptatieomgeving (in gebruik als testomgeving voor o.a. opleidingen)) identiek aan elkaar.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</si>
</sst>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name val="Arial"/>
      <family val="2"/>
    </font>
    <font>
      <sz val="10"/>
      <name val="Arial"/>
      <family val="2"/>
    </font>
    <font>
      <b/>
      <sz val="10"/>
      <name val="Arial"/>
      <family val="2"/>
    </font>
    <font>
      <sz val="9"/>
      <color theme="0"/>
      <name val="Arial"/>
      <family val="2"/>
    </font>
    <font>
      <sz val="11"/>
      <color theme="1"/>
      <name val="Arial"/>
      <family val="2"/>
    </font>
    <font>
      <sz val="11"/>
      <color theme="0"/>
      <name val="Arial"/>
      <family val="2"/>
    </font>
    <font>
      <sz val="10"/>
      <color theme="0"/>
      <name val="Arial"/>
      <family val="2"/>
    </font>
    <font>
      <b/>
      <sz val="11"/>
      <color rgb="FFFFFFFF"/>
      <name val="Arial"/>
      <family val="2"/>
    </font>
    <font>
      <sz val="11"/>
      <color rgb="FF000000"/>
      <name val="Arial"/>
      <family val="2"/>
    </font>
    <font>
      <b/>
      <sz val="11"/>
      <color rgb="FFF9B258"/>
      <name val="Arial"/>
      <family val="2"/>
    </font>
    <font>
      <sz val="11"/>
      <name val="Arial"/>
      <family val="2"/>
    </font>
    <font>
      <i/>
      <sz val="10"/>
      <color rgb="FFFFFFFF"/>
      <name val="Arial"/>
      <family val="2"/>
    </font>
    <font>
      <sz val="11"/>
      <color rgb="FFFFFFFF"/>
      <name val="Arial"/>
      <family val="2"/>
    </font>
    <font>
      <sz val="11"/>
      <color rgb="FFF9B258"/>
      <name val="Arial"/>
      <family val="2"/>
    </font>
  </fonts>
  <fills count="13">
    <fill>
      <patternFill patternType="none"/>
    </fill>
    <fill>
      <patternFill patternType="gray125"/>
    </fill>
    <fill>
      <patternFill patternType="solid">
        <fgColor theme="4"/>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8"/>
        <bgColor indexed="64"/>
      </patternFill>
    </fill>
    <fill>
      <patternFill patternType="solid">
        <fgColor rgb="FF4F6228"/>
        <bgColor indexed="64"/>
      </patternFill>
    </fill>
    <fill>
      <patternFill patternType="solid">
        <fgColor rgb="FF76923C"/>
        <bgColor indexed="64"/>
      </patternFill>
    </fill>
    <fill>
      <patternFill patternType="solid">
        <fgColor rgb="FFC2D69B"/>
        <bgColor indexed="64"/>
      </patternFill>
    </fill>
    <fill>
      <patternFill patternType="solid">
        <fgColor rgb="FFFABF8F"/>
        <bgColor indexed="64"/>
      </patternFill>
    </fill>
    <fill>
      <patternFill patternType="solid">
        <fgColor rgb="FF00ABC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0" fontId="2" fillId="0" borderId="0"/>
    <xf numFmtId="0" fontId="1" fillId="0" borderId="0"/>
  </cellStyleXfs>
  <cellXfs count="110">
    <xf numFmtId="0" fontId="0" fillId="0" borderId="0" xfId="0"/>
    <xf numFmtId="0" fontId="1" fillId="0" borderId="0" xfId="0" applyFont="1" applyAlignment="1">
      <alignment vertical="top"/>
    </xf>
    <xf numFmtId="0" fontId="3" fillId="0" borderId="0" xfId="0" applyFont="1" applyAlignment="1">
      <alignment vertical="top"/>
    </xf>
    <xf numFmtId="0" fontId="1" fillId="0" borderId="2" xfId="0" applyFont="1" applyBorder="1" applyAlignment="1" applyProtection="1">
      <alignment vertical="top"/>
      <protection locked="0"/>
    </xf>
    <xf numFmtId="0" fontId="1" fillId="0" borderId="3" xfId="0" applyFont="1" applyBorder="1" applyAlignment="1" applyProtection="1">
      <alignment vertical="top"/>
      <protection locked="0"/>
    </xf>
    <xf numFmtId="0" fontId="1" fillId="0" borderId="4" xfId="0" applyFont="1" applyBorder="1" applyAlignment="1" applyProtection="1">
      <alignment vertical="top"/>
      <protection locked="0"/>
    </xf>
    <xf numFmtId="0" fontId="1" fillId="0" borderId="5" xfId="0" applyFont="1" applyBorder="1" applyAlignment="1" applyProtection="1">
      <alignment vertical="top"/>
      <protection locked="0"/>
    </xf>
    <xf numFmtId="0" fontId="1" fillId="0" borderId="0" xfId="0" applyFont="1" applyAlignment="1" applyProtection="1">
      <alignment vertical="top"/>
      <protection locked="0"/>
    </xf>
    <xf numFmtId="0" fontId="1" fillId="0" borderId="6" xfId="0" applyFont="1" applyBorder="1" applyAlignment="1" applyProtection="1">
      <alignment vertical="top"/>
      <protection locked="0"/>
    </xf>
    <xf numFmtId="0" fontId="1" fillId="0" borderId="7"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9" xfId="0" applyFont="1" applyBorder="1" applyAlignment="1" applyProtection="1">
      <alignment vertical="top"/>
      <protection locked="0"/>
    </xf>
    <xf numFmtId="0" fontId="1" fillId="0" borderId="10" xfId="0" applyFont="1" applyBorder="1" applyAlignment="1" applyProtection="1">
      <alignment vertical="top"/>
      <protection locked="0"/>
    </xf>
    <xf numFmtId="0" fontId="1" fillId="0" borderId="11" xfId="0" applyFont="1" applyBorder="1" applyAlignment="1" applyProtection="1">
      <alignment vertical="top"/>
      <protection locked="0"/>
    </xf>
    <xf numFmtId="0" fontId="1" fillId="0" borderId="12" xfId="0" applyFont="1" applyBorder="1" applyAlignment="1" applyProtection="1">
      <alignment vertical="top"/>
      <protection locked="0"/>
    </xf>
    <xf numFmtId="0" fontId="1" fillId="0" borderId="0" xfId="0" applyFont="1" applyAlignment="1">
      <alignment vertical="top" wrapText="1"/>
    </xf>
    <xf numFmtId="0" fontId="5" fillId="5" borderId="1" xfId="0" applyFont="1" applyFill="1" applyBorder="1" applyAlignment="1" applyProtection="1">
      <alignment horizontal="left" vertical="top" wrapText="1"/>
      <protection locked="0"/>
    </xf>
    <xf numFmtId="0" fontId="4" fillId="2" borderId="1" xfId="0" applyFont="1" applyFill="1" applyBorder="1" applyAlignment="1">
      <alignment horizontal="left" vertical="top"/>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1" fillId="0" borderId="0" xfId="3" applyAlignment="1">
      <alignment horizontal="left" vertical="top"/>
    </xf>
    <xf numFmtId="0" fontId="1" fillId="0" borderId="0" xfId="3"/>
    <xf numFmtId="0" fontId="10" fillId="0" borderId="0" xfId="3" applyFont="1" applyAlignment="1">
      <alignment vertical="center"/>
    </xf>
    <xf numFmtId="0" fontId="1" fillId="0" borderId="0" xfId="3" applyAlignment="1">
      <alignment vertical="top" wrapText="1"/>
    </xf>
    <xf numFmtId="0" fontId="12" fillId="3" borderId="14" xfId="0" applyFont="1" applyFill="1" applyBorder="1" applyAlignment="1">
      <alignment vertical="center" wrapText="1"/>
    </xf>
    <xf numFmtId="0" fontId="12" fillId="3" borderId="15" xfId="0" applyFont="1" applyFill="1" applyBorder="1" applyAlignment="1">
      <alignment vertical="center" wrapText="1"/>
    </xf>
    <xf numFmtId="0" fontId="13" fillId="8" borderId="16" xfId="0" applyFont="1" applyFill="1" applyBorder="1" applyAlignment="1">
      <alignment vertical="center"/>
    </xf>
    <xf numFmtId="0" fontId="13" fillId="8" borderId="17" xfId="0" applyFont="1" applyFill="1" applyBorder="1" applyAlignment="1">
      <alignment horizontal="right" vertical="center"/>
    </xf>
    <xf numFmtId="0" fontId="13" fillId="9" borderId="16" xfId="0" applyFont="1" applyFill="1" applyBorder="1" applyAlignment="1">
      <alignment vertical="center"/>
    </xf>
    <xf numFmtId="0" fontId="13" fillId="9" borderId="17" xfId="0" applyFont="1" applyFill="1" applyBorder="1" applyAlignment="1">
      <alignment horizontal="right" vertical="center"/>
    </xf>
    <xf numFmtId="0" fontId="9" fillId="10" borderId="16" xfId="0" applyFont="1" applyFill="1" applyBorder="1" applyAlignment="1">
      <alignment vertical="center"/>
    </xf>
    <xf numFmtId="0" fontId="9" fillId="10" borderId="17" xfId="0" applyFont="1" applyFill="1" applyBorder="1" applyAlignment="1">
      <alignment horizontal="right" vertical="center"/>
    </xf>
    <xf numFmtId="0" fontId="9" fillId="11" borderId="16" xfId="0" applyFont="1" applyFill="1" applyBorder="1" applyAlignment="1">
      <alignment vertical="center"/>
    </xf>
    <xf numFmtId="0" fontId="9" fillId="11" borderId="17" xfId="0" applyFont="1" applyFill="1" applyBorder="1" applyAlignment="1">
      <alignment horizontal="right" vertical="center"/>
    </xf>
    <xf numFmtId="0" fontId="1" fillId="0" borderId="0" xfId="3" applyAlignment="1">
      <alignment wrapText="1"/>
    </xf>
    <xf numFmtId="0" fontId="11" fillId="0" borderId="0" xfId="0" applyFont="1" applyAlignment="1">
      <alignment vertical="center" wrapText="1"/>
    </xf>
    <xf numFmtId="0" fontId="14" fillId="0" borderId="0" xfId="3" applyFont="1" applyAlignment="1">
      <alignment vertical="center"/>
    </xf>
    <xf numFmtId="0" fontId="14" fillId="0" borderId="0" xfId="0" applyFont="1" applyAlignment="1">
      <alignment vertical="center"/>
    </xf>
    <xf numFmtId="0" fontId="0" fillId="0" borderId="0" xfId="0" applyAlignment="1">
      <alignment vertical="top"/>
    </xf>
    <xf numFmtId="0" fontId="12" fillId="3" borderId="1" xfId="0" applyFont="1" applyFill="1" applyBorder="1" applyAlignment="1">
      <alignment vertical="top" wrapText="1"/>
    </xf>
    <xf numFmtId="0" fontId="13" fillId="8" borderId="1" xfId="0" applyFont="1" applyFill="1" applyBorder="1" applyAlignment="1">
      <alignment vertical="top" wrapText="1"/>
    </xf>
    <xf numFmtId="0" fontId="13" fillId="9" borderId="1" xfId="0" applyFont="1" applyFill="1" applyBorder="1" applyAlignment="1">
      <alignment vertical="top" wrapText="1"/>
    </xf>
    <xf numFmtId="0" fontId="9" fillId="10" borderId="1" xfId="0" applyFont="1" applyFill="1" applyBorder="1" applyAlignment="1">
      <alignment vertical="top" wrapText="1"/>
    </xf>
    <xf numFmtId="0" fontId="9" fillId="11" borderId="1" xfId="0" applyFont="1" applyFill="1" applyBorder="1" applyAlignment="1">
      <alignment vertical="top" wrapText="1"/>
    </xf>
    <xf numFmtId="0" fontId="7" fillId="6" borderId="1" xfId="0" applyFont="1" applyFill="1" applyBorder="1" applyAlignment="1">
      <alignment vertical="top"/>
    </xf>
    <xf numFmtId="0" fontId="7" fillId="6" borderId="1" xfId="0" applyFont="1" applyFill="1" applyBorder="1" applyAlignment="1">
      <alignment vertical="top" wrapText="1"/>
    </xf>
    <xf numFmtId="0" fontId="8" fillId="7" borderId="1" xfId="3" applyFont="1" applyFill="1" applyBorder="1" applyAlignment="1">
      <alignment horizontal="left" vertical="top"/>
    </xf>
    <xf numFmtId="0" fontId="8" fillId="7" borderId="1" xfId="3" applyFont="1" applyFill="1" applyBorder="1" applyAlignment="1">
      <alignment horizontal="left" vertical="top" wrapText="1"/>
    </xf>
    <xf numFmtId="0" fontId="9" fillId="0" borderId="1" xfId="3" applyFont="1" applyBorder="1" applyAlignment="1">
      <alignment horizontal="left" vertical="top" wrapText="1"/>
    </xf>
    <xf numFmtId="0" fontId="9" fillId="0" borderId="1" xfId="3" applyFont="1" applyBorder="1" applyAlignment="1">
      <alignment horizontal="left" vertical="top"/>
    </xf>
    <xf numFmtId="0" fontId="6" fillId="7" borderId="1" xfId="3" applyFont="1" applyFill="1" applyBorder="1" applyAlignment="1">
      <alignment horizontal="left" vertical="top" wrapText="1"/>
    </xf>
    <xf numFmtId="0" fontId="1" fillId="0" borderId="0" xfId="0" applyFont="1" applyAlignment="1">
      <alignment horizontal="right" vertical="top"/>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10" xfId="0" applyBorder="1" applyAlignment="1">
      <alignment horizontal="left" vertical="top" wrapText="1"/>
    </xf>
    <xf numFmtId="0" fontId="1" fillId="0" borderId="10" xfId="0" applyFont="1" applyBorder="1" applyAlignment="1">
      <alignment vertical="top"/>
    </xf>
    <xf numFmtId="0" fontId="5"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right" vertical="top"/>
    </xf>
    <xf numFmtId="0" fontId="1" fillId="0" borderId="1" xfId="0" applyFont="1" applyBorder="1" applyAlignment="1">
      <alignment vertical="top"/>
    </xf>
    <xf numFmtId="0" fontId="1" fillId="4" borderId="1" xfId="0" applyFont="1" applyFill="1" applyBorder="1" applyAlignment="1">
      <alignment vertical="top" wrapText="1"/>
    </xf>
    <xf numFmtId="0" fontId="1" fillId="4" borderId="1" xfId="0" applyFont="1" applyFill="1" applyBorder="1" applyAlignment="1">
      <alignment horizontal="right" vertical="top"/>
    </xf>
    <xf numFmtId="0" fontId="1" fillId="0" borderId="10" xfId="0" applyFont="1" applyBorder="1" applyAlignment="1">
      <alignment vertical="top" wrapText="1"/>
    </xf>
    <xf numFmtId="0" fontId="3" fillId="0" borderId="13" xfId="0" applyFont="1" applyBorder="1" applyAlignment="1">
      <alignment horizontal="left" vertical="top"/>
    </xf>
    <xf numFmtId="0" fontId="1" fillId="0" borderId="13" xfId="0" applyFont="1" applyBorder="1" applyAlignment="1">
      <alignment horizontal="left" vertical="top"/>
    </xf>
    <xf numFmtId="0" fontId="1" fillId="0" borderId="13" xfId="0" applyFont="1" applyBorder="1" applyAlignment="1">
      <alignment horizontal="left" vertical="top" wrapText="1"/>
    </xf>
    <xf numFmtId="0" fontId="1" fillId="0" borderId="2" xfId="0" applyFont="1" applyBorder="1" applyAlignment="1">
      <alignment vertical="top" wrapText="1"/>
    </xf>
    <xf numFmtId="0" fontId="1" fillId="0" borderId="2" xfId="0" applyFont="1" applyBorder="1" applyAlignment="1">
      <alignmen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1" fillId="0" borderId="11" xfId="0" applyFont="1" applyBorder="1" applyAlignment="1">
      <alignment horizontal="left" vertical="top"/>
    </xf>
    <xf numFmtId="0" fontId="1" fillId="0" borderId="11" xfId="0" applyFont="1" applyBorder="1" applyAlignment="1">
      <alignment vertical="top" wrapText="1"/>
    </xf>
    <xf numFmtId="0" fontId="1" fillId="0" borderId="11" xfId="0" applyFont="1" applyBorder="1" applyAlignment="1">
      <alignment vertical="top"/>
    </xf>
    <xf numFmtId="0" fontId="1" fillId="4" borderId="12" xfId="0" applyFont="1" applyFill="1" applyBorder="1" applyAlignment="1">
      <alignment vertical="top"/>
    </xf>
    <xf numFmtId="0" fontId="5" fillId="0" borderId="0" xfId="0" applyFont="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4" fillId="12" borderId="1" xfId="0" applyFont="1" applyFill="1" applyBorder="1" applyAlignment="1">
      <alignment horizontal="left" vertical="top"/>
    </xf>
    <xf numFmtId="0" fontId="4" fillId="12" borderId="1" xfId="0" applyFont="1" applyFill="1" applyBorder="1" applyAlignment="1">
      <alignment horizontal="left" vertical="top" wrapText="1"/>
    </xf>
    <xf numFmtId="0" fontId="4" fillId="12" borderId="1" xfId="0" applyFont="1" applyFill="1" applyBorder="1" applyAlignment="1">
      <alignment horizontal="right" vertical="top" wrapText="1"/>
    </xf>
    <xf numFmtId="0" fontId="1" fillId="0" borderId="13" xfId="0" applyFont="1" applyBorder="1" applyAlignment="1">
      <alignment vertical="top" wrapText="1"/>
    </xf>
    <xf numFmtId="0" fontId="1" fillId="0" borderId="13" xfId="0" applyFont="1" applyBorder="1" applyAlignment="1">
      <alignment vertical="top"/>
    </xf>
    <xf numFmtId="0" fontId="3" fillId="0" borderId="18" xfId="0" applyFont="1" applyBorder="1" applyAlignment="1">
      <alignment horizontal="left" vertical="top"/>
    </xf>
    <xf numFmtId="0" fontId="1" fillId="0" borderId="18" xfId="0" applyFont="1" applyBorder="1" applyAlignment="1">
      <alignment horizontal="left" vertical="top"/>
    </xf>
    <xf numFmtId="0" fontId="1" fillId="0" borderId="18" xfId="0" applyFont="1" applyBorder="1" applyAlignment="1">
      <alignment horizontal="left" vertical="top" wrapText="1"/>
    </xf>
    <xf numFmtId="0" fontId="1" fillId="0" borderId="18" xfId="0" applyFont="1" applyBorder="1" applyAlignment="1">
      <alignment vertical="top" wrapText="1"/>
    </xf>
    <xf numFmtId="0" fontId="1" fillId="0" borderId="18" xfId="0" applyFont="1" applyBorder="1" applyAlignment="1">
      <alignment vertical="top"/>
    </xf>
    <xf numFmtId="0" fontId="3" fillId="0" borderId="19" xfId="0" applyFont="1" applyBorder="1" applyAlignment="1">
      <alignment horizontal="left" vertical="top"/>
    </xf>
    <xf numFmtId="0" fontId="1" fillId="0" borderId="19" xfId="0" applyFont="1" applyBorder="1" applyAlignment="1">
      <alignment horizontal="left" vertical="top"/>
    </xf>
    <xf numFmtId="0" fontId="1" fillId="0" borderId="19" xfId="0" applyFont="1" applyBorder="1" applyAlignment="1">
      <alignment horizontal="left" vertical="top" wrapText="1"/>
    </xf>
    <xf numFmtId="0" fontId="1" fillId="0" borderId="19" xfId="0" applyFont="1" applyBorder="1" applyAlignment="1">
      <alignment vertical="top" wrapText="1"/>
    </xf>
    <xf numFmtId="0" fontId="1" fillId="0" borderId="19" xfId="0" applyFont="1" applyBorder="1" applyAlignment="1">
      <alignment vertical="top"/>
    </xf>
    <xf numFmtId="0" fontId="11" fillId="0" borderId="0" xfId="3" applyFont="1" applyAlignment="1">
      <alignment vertical="top" wrapText="1"/>
    </xf>
    <xf numFmtId="0" fontId="1" fillId="0" borderId="0" xfId="3" applyAlignment="1">
      <alignment vertical="top" wrapText="1"/>
    </xf>
    <xf numFmtId="0" fontId="11" fillId="0" borderId="0" xfId="0" applyFont="1" applyAlignment="1">
      <alignment vertical="top" wrapText="1"/>
    </xf>
    <xf numFmtId="0" fontId="0" fillId="0" borderId="0" xfId="0" applyAlignment="1">
      <alignment vertical="top" wrapText="1"/>
    </xf>
    <xf numFmtId="0" fontId="1" fillId="0" borderId="0" xfId="3"/>
  </cellXfs>
  <cellStyles count="4">
    <cellStyle name="Standaard" xfId="0" builtinId="0"/>
    <cellStyle name="Standaard 2" xfId="1" xr:uid="{00000000-0005-0000-0000-000001000000}"/>
    <cellStyle name="Standaard 3" xfId="2" xr:uid="{00000000-0005-0000-0000-000002000000}"/>
    <cellStyle name="Standaard 4" xfId="3" xr:uid="{F7A16333-0DC5-4220-8974-49585169850E}"/>
  </cellStyles>
  <dxfs count="59">
    <dxf>
      <font>
        <color auto="1"/>
      </font>
      <fill>
        <patternFill>
          <bgColor theme="9" tint="0.39994506668294322"/>
        </patternFill>
      </fill>
    </dxf>
    <dxf>
      <font>
        <color theme="0"/>
      </font>
      <fill>
        <patternFill>
          <bgColor theme="6" tint="-0.24994659260841701"/>
        </patternFill>
      </fill>
    </dxf>
    <dxf>
      <font>
        <color theme="0"/>
      </font>
      <fill>
        <patternFill>
          <bgColor theme="6" tint="-0.499984740745262"/>
        </patternFill>
      </fill>
    </dxf>
    <dxf>
      <font>
        <color auto="1"/>
      </font>
      <fill>
        <patternFill>
          <bgColor theme="6" tint="0.39994506668294322"/>
        </patternFill>
      </fill>
    </dxf>
    <dxf>
      <font>
        <color theme="0"/>
      </font>
      <fill>
        <patternFill>
          <bgColor rgb="FFFF0000"/>
        </patternFill>
      </fill>
    </dxf>
    <dxf>
      <font>
        <color theme="0"/>
      </font>
      <fill>
        <patternFill>
          <bgColor rgb="FFFF0000"/>
        </patternFill>
      </fill>
    </dxf>
    <dxf>
      <fill>
        <patternFill>
          <bgColor theme="6" tint="-0.24994659260841701"/>
        </patternFill>
      </fill>
    </dxf>
    <dxf>
      <fill>
        <patternFill>
          <bgColor theme="9" tint="0.59996337778862885"/>
        </patternFill>
      </fill>
    </dxf>
    <dxf>
      <fill>
        <patternFill>
          <bgColor theme="0" tint="-0.24994659260841701"/>
        </patternFill>
      </fill>
    </dxf>
    <dxf>
      <fill>
        <patternFill>
          <bgColor theme="9" tint="0.59996337778862885"/>
        </patternFill>
      </fill>
    </dxf>
    <dxf>
      <fill>
        <patternFill>
          <bgColor theme="6" tint="-0.24994659260841701"/>
        </patternFill>
      </fill>
    </dxf>
    <dxf>
      <fill>
        <patternFill>
          <bgColor theme="0" tint="-0.24994659260841701"/>
        </patternFill>
      </fill>
    </dxf>
    <dxf>
      <fill>
        <patternFill>
          <bgColor theme="6" tint="-0.24994659260841701"/>
        </patternFill>
      </fill>
    </dxf>
    <dxf>
      <fill>
        <patternFill>
          <bgColor theme="9" tint="0.59996337778862885"/>
        </patternFill>
      </fill>
    </dxf>
    <dxf>
      <fill>
        <patternFill>
          <bgColor theme="0" tint="-0.24994659260841701"/>
        </patternFill>
      </fill>
    </dxf>
    <dxf>
      <fill>
        <patternFill>
          <bgColor theme="6" tint="-0.24994659260841701"/>
        </patternFill>
      </fill>
    </dxf>
    <dxf>
      <fill>
        <patternFill>
          <bgColor theme="9" tint="0.59996337778862885"/>
        </patternFill>
      </fill>
    </dxf>
    <dxf>
      <fill>
        <patternFill>
          <bgColor theme="0" tint="-0.24994659260841701"/>
        </patternFill>
      </fill>
    </dxf>
    <dxf>
      <fill>
        <patternFill>
          <bgColor rgb="FF00B050"/>
        </patternFill>
      </fill>
    </dxf>
    <dxf>
      <fill>
        <patternFill>
          <bgColor theme="0" tint="-0.24994659260841701"/>
        </patternFill>
      </fill>
    </dxf>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9" tint="0.39994506668294322"/>
        </patternFill>
      </fill>
    </dxf>
    <dxf>
      <fill>
        <patternFill>
          <bgColor theme="6" tint="-0.24994659260841701"/>
        </patternFill>
      </fill>
    </dxf>
    <dxf>
      <fill>
        <patternFill>
          <bgColor theme="9" tint="0.59996337778862885"/>
        </patternFill>
      </fill>
    </dxf>
    <dxf>
      <font>
        <color theme="0"/>
      </font>
      <fill>
        <patternFill>
          <bgColor theme="6" tint="-0.24994659260841701"/>
        </patternFill>
      </fill>
    </dxf>
    <dxf>
      <font>
        <color theme="0"/>
      </font>
      <fill>
        <patternFill>
          <bgColor theme="6" tint="-0.499984740745262"/>
        </patternFill>
      </fill>
    </dxf>
    <dxf>
      <fill>
        <patternFill>
          <bgColor theme="0" tint="-0.24994659260841701"/>
        </patternFill>
      </fill>
    </dxf>
    <dxf>
      <font>
        <color auto="1"/>
      </font>
      <fill>
        <patternFill>
          <bgColor theme="6" tint="0.39994506668294322"/>
        </patternFill>
      </fill>
    </dxf>
    <dxf>
      <font>
        <color auto="1"/>
      </font>
      <fill>
        <patternFill>
          <bgColor theme="9" tint="0.39994506668294322"/>
        </patternFill>
      </fill>
    </dxf>
    <dxf>
      <fill>
        <patternFill>
          <bgColor theme="6" tint="-0.24994659260841701"/>
        </patternFill>
      </fill>
    </dxf>
    <dxf>
      <fill>
        <patternFill>
          <bgColor theme="9" tint="0.59996337778862885"/>
        </patternFill>
      </fill>
    </dxf>
    <dxf>
      <fill>
        <patternFill>
          <bgColor theme="9" tint="0.59996337778862885"/>
        </patternFill>
      </fill>
    </dxf>
    <dxf>
      <fill>
        <patternFill>
          <bgColor theme="6" tint="-0.24994659260841701"/>
        </patternFill>
      </fill>
    </dxf>
    <dxf>
      <font>
        <color auto="1"/>
      </font>
      <fill>
        <patternFill>
          <bgColor theme="9" tint="0.39994506668294322"/>
        </patternFill>
      </fill>
    </dxf>
    <dxf>
      <font>
        <color auto="1"/>
      </font>
      <fill>
        <patternFill>
          <bgColor theme="6" tint="0.39994506668294322"/>
        </patternFill>
      </fill>
    </dxf>
    <dxf>
      <font>
        <color theme="0"/>
      </font>
      <fill>
        <patternFill>
          <bgColor theme="6" tint="-0.24994659260841701"/>
        </patternFill>
      </fill>
    </dxf>
    <dxf>
      <font>
        <color theme="0"/>
      </font>
      <fill>
        <patternFill>
          <bgColor theme="6" tint="-0.499984740745262"/>
        </patternFill>
      </fill>
    </dxf>
    <dxf>
      <fill>
        <patternFill>
          <bgColor theme="0" tint="-0.24994659260841701"/>
        </patternFill>
      </fill>
    </dxf>
    <dxf>
      <font>
        <color auto="1"/>
      </font>
      <fill>
        <patternFill>
          <bgColor theme="9" tint="0.39994506668294322"/>
        </patternFill>
      </fill>
    </dxf>
    <dxf>
      <fill>
        <patternFill>
          <bgColor theme="6" tint="-0.24994659260841701"/>
        </patternFill>
      </fill>
    </dxf>
    <dxf>
      <fill>
        <patternFill>
          <bgColor theme="0" tint="-0.24994659260841701"/>
        </patternFill>
      </fill>
    </dxf>
    <dxf>
      <fill>
        <patternFill>
          <bgColor theme="9" tint="0.59996337778862885"/>
        </patternFill>
      </fill>
    </dxf>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6" tint="0.39994506668294322"/>
        </patternFill>
      </fill>
    </dxf>
    <dxf>
      <font>
        <color theme="0"/>
      </font>
      <fill>
        <patternFill>
          <bgColor theme="6" tint="-0.24994659260841701"/>
        </patternFill>
      </fill>
    </dxf>
    <dxf>
      <font>
        <color theme="0"/>
      </font>
      <fill>
        <patternFill>
          <bgColor theme="6" tint="-0.499984740745262"/>
        </patternFill>
      </fill>
    </dxf>
    <dxf>
      <font>
        <color auto="1"/>
      </font>
      <fill>
        <patternFill>
          <bgColor theme="9" tint="0.39994506668294322"/>
        </patternFill>
      </fill>
    </dxf>
    <dxf>
      <font>
        <color auto="1"/>
      </font>
      <fill>
        <patternFill>
          <bgColor theme="6" tint="0.39994506668294322"/>
        </patternFill>
      </fill>
    </dxf>
    <dxf>
      <font>
        <color theme="0"/>
      </font>
      <fill>
        <patternFill>
          <bgColor theme="6" tint="-0.24994659260841701"/>
        </patternFill>
      </fill>
    </dxf>
    <dxf>
      <font>
        <color theme="0"/>
      </font>
      <fill>
        <patternFill>
          <bgColor theme="6" tint="-0.499984740745262"/>
        </patternFill>
      </fill>
    </dxf>
    <dxf>
      <font>
        <color auto="1"/>
      </font>
      <fill>
        <patternFill>
          <bgColor theme="9" tint="0.39994506668294322"/>
        </patternFill>
      </fill>
    </dxf>
    <dxf>
      <font>
        <color auto="1"/>
      </font>
      <fill>
        <patternFill>
          <bgColor theme="6" tint="0.39994506668294322"/>
        </patternFill>
      </fill>
    </dxf>
    <dxf>
      <font>
        <color theme="0"/>
      </font>
      <fill>
        <patternFill>
          <bgColor theme="6" tint="-0.24994659260841701"/>
        </patternFill>
      </fill>
    </dxf>
    <dxf>
      <font>
        <color theme="0"/>
      </font>
      <fill>
        <patternFill>
          <bgColor theme="6" tint="-0.499984740745262"/>
        </patternFill>
      </fill>
    </dxf>
    <dxf>
      <font>
        <color auto="1"/>
      </font>
      <fill>
        <patternFill>
          <bgColor theme="9"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2575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6699CC"/>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BC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478A-96E1-4082-9A5D-694CA09CF916}">
  <sheetPr codeName="Blad5"/>
  <dimension ref="A1:B21"/>
  <sheetViews>
    <sheetView topLeftCell="A6" zoomScale="235" zoomScaleNormal="235" workbookViewId="0">
      <selection activeCell="A15" sqref="A15"/>
    </sheetView>
  </sheetViews>
  <sheetFormatPr defaultColWidth="8.85546875" defaultRowHeight="12.75" x14ac:dyDescent="0.2"/>
  <cols>
    <col min="1" max="1" width="75.7109375" style="31" customWidth="1"/>
    <col min="2" max="2" width="7.140625" style="31" customWidth="1"/>
    <col min="3" max="16384" width="8.85546875" style="31"/>
  </cols>
  <sheetData>
    <row r="1" spans="1:2" ht="15" x14ac:dyDescent="0.2">
      <c r="A1" s="32" t="s">
        <v>0</v>
      </c>
      <c r="B1" s="32"/>
    </row>
    <row r="2" spans="1:2" ht="14.45" customHeight="1" x14ac:dyDescent="0.2">
      <c r="A2" s="106"/>
      <c r="B2" s="109"/>
    </row>
    <row r="3" spans="1:2" ht="27" customHeight="1" x14ac:dyDescent="0.2">
      <c r="A3" s="106" t="s">
        <v>244</v>
      </c>
      <c r="B3" s="109"/>
    </row>
    <row r="4" spans="1:2" ht="14.45" customHeight="1" x14ac:dyDescent="0.2">
      <c r="A4" s="106"/>
      <c r="B4" s="109"/>
    </row>
    <row r="5" spans="1:2" ht="33" customHeight="1" x14ac:dyDescent="0.2">
      <c r="A5" s="106" t="s">
        <v>245</v>
      </c>
      <c r="B5" s="109"/>
    </row>
    <row r="6" spans="1:2" ht="57.6" customHeight="1" x14ac:dyDescent="0.2">
      <c r="A6" s="106" t="s">
        <v>246</v>
      </c>
      <c r="B6" s="109"/>
    </row>
    <row r="7" spans="1:2" ht="13.5" thickBot="1" x14ac:dyDescent="0.25">
      <c r="A7" s="31" t="s">
        <v>1</v>
      </c>
    </row>
    <row r="8" spans="1:2" ht="13.5" thickBot="1" x14ac:dyDescent="0.25">
      <c r="A8" s="34" t="s">
        <v>2</v>
      </c>
      <c r="B8" s="35" t="s">
        <v>3</v>
      </c>
    </row>
    <row r="9" spans="1:2" ht="15" thickBot="1" x14ac:dyDescent="0.25">
      <c r="A9" s="36" t="str">
        <f>Keuzemogelijkheden!A2</f>
        <v>Doorontwikkeld</v>
      </c>
      <c r="B9" s="37">
        <f>Keuzemogelijkheden!E2</f>
        <v>4</v>
      </c>
    </row>
    <row r="10" spans="1:2" ht="15" thickBot="1" x14ac:dyDescent="0.25">
      <c r="A10" s="38" t="str">
        <f>Keuzemogelijkheden!A3</f>
        <v>Jong volwassen</v>
      </c>
      <c r="B10" s="39">
        <f>Keuzemogelijkheden!E3</f>
        <v>2</v>
      </c>
    </row>
    <row r="11" spans="1:2" ht="15" thickBot="1" x14ac:dyDescent="0.25">
      <c r="A11" s="40" t="str">
        <f>Keuzemogelijkheden!A4</f>
        <v>Bereid te ontwikkelen</v>
      </c>
      <c r="B11" s="41">
        <f>Keuzemogelijkheden!E4</f>
        <v>1</v>
      </c>
    </row>
    <row r="12" spans="1:2" ht="15" thickBot="1" x14ac:dyDescent="0.25">
      <c r="A12" s="42" t="str">
        <f>Keuzemogelijkheden!A5</f>
        <v>Niet bereid te ontwikkelen</v>
      </c>
      <c r="B12" s="43">
        <f>Keuzemogelijkheden!E5</f>
        <v>0</v>
      </c>
    </row>
    <row r="14" spans="1:2" ht="53.45" customHeight="1" x14ac:dyDescent="0.2">
      <c r="A14" s="44" t="s">
        <v>250</v>
      </c>
    </row>
    <row r="16" spans="1:2" ht="74.45" customHeight="1" x14ac:dyDescent="0.2">
      <c r="A16" s="45" t="s">
        <v>7</v>
      </c>
    </row>
    <row r="18" spans="1:2" ht="14.25" x14ac:dyDescent="0.2">
      <c r="A18" s="46" t="s">
        <v>8</v>
      </c>
    </row>
    <row r="19" spans="1:2" s="33" customFormat="1" ht="34.9" customHeight="1" x14ac:dyDescent="0.2">
      <c r="A19" s="105" t="s">
        <v>9</v>
      </c>
      <c r="B19" s="106"/>
    </row>
    <row r="20" spans="1:2" customFormat="1" ht="14.25" x14ac:dyDescent="0.2">
      <c r="A20" s="47" t="s">
        <v>10</v>
      </c>
    </row>
    <row r="21" spans="1:2" customFormat="1" ht="32.25" customHeight="1" x14ac:dyDescent="0.2">
      <c r="A21" s="107" t="s">
        <v>11</v>
      </c>
      <c r="B21" s="108"/>
    </row>
  </sheetData>
  <sheetProtection algorithmName="SHA-512" hashValue="H9Su7fgOTWyeHYBahPClUKdqQVtEbSJ5l5CKTF9jipo6zjouBgi8jxJGNqE/MVc5fel1TqwYtJUDY+faIZou6g==" saltValue="cETx30D5K4442t6iPH92nA==" spinCount="100000" sheet="1" objects="1" scenarios="1" selectLockedCells="1" selectUnlockedCells="1"/>
  <mergeCells count="7">
    <mergeCell ref="A19:B19"/>
    <mergeCell ref="A21:B21"/>
    <mergeCell ref="A2:B2"/>
    <mergeCell ref="A3:B3"/>
    <mergeCell ref="A4:B4"/>
    <mergeCell ref="A5:B5"/>
    <mergeCell ref="A6:B6"/>
  </mergeCells>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5C0B-BA88-4C75-9057-1FB0CB018DBE}">
  <dimension ref="A1:E8"/>
  <sheetViews>
    <sheetView topLeftCell="A3" zoomScale="205" zoomScaleNormal="205" workbookViewId="0">
      <selection activeCell="D5" sqref="D5"/>
    </sheetView>
  </sheetViews>
  <sheetFormatPr defaultColWidth="8.85546875" defaultRowHeight="12.75" x14ac:dyDescent="0.2"/>
  <cols>
    <col min="1" max="1" width="19.5703125" style="48" customWidth="1"/>
    <col min="2" max="2" width="26.85546875" style="48" customWidth="1"/>
    <col min="3" max="3" width="15.7109375" style="48" customWidth="1"/>
    <col min="4" max="4" width="29.5703125" style="48" customWidth="1"/>
    <col min="5" max="5" width="8.28515625" style="48" customWidth="1"/>
    <col min="6" max="16384" width="8.85546875" style="48"/>
  </cols>
  <sheetData>
    <row r="1" spans="1:5" x14ac:dyDescent="0.2">
      <c r="A1" s="49" t="s">
        <v>2</v>
      </c>
      <c r="B1" s="49" t="s">
        <v>12</v>
      </c>
      <c r="C1" s="49" t="s">
        <v>13</v>
      </c>
      <c r="D1" s="49" t="s">
        <v>14</v>
      </c>
      <c r="E1" s="49" t="s">
        <v>3</v>
      </c>
    </row>
    <row r="2" spans="1:5" ht="57" x14ac:dyDescent="0.2">
      <c r="A2" s="50" t="s">
        <v>4</v>
      </c>
      <c r="B2" s="50" t="s">
        <v>15</v>
      </c>
      <c r="C2" s="50" t="s">
        <v>16</v>
      </c>
      <c r="D2" s="50" t="s">
        <v>17</v>
      </c>
      <c r="E2" s="50">
        <v>4</v>
      </c>
    </row>
    <row r="3" spans="1:5" ht="85.5" x14ac:dyDescent="0.2">
      <c r="A3" s="51" t="s">
        <v>5</v>
      </c>
      <c r="B3" s="51" t="s">
        <v>18</v>
      </c>
      <c r="C3" s="51" t="s">
        <v>19</v>
      </c>
      <c r="D3" s="51" t="s">
        <v>20</v>
      </c>
      <c r="E3" s="51">
        <v>2</v>
      </c>
    </row>
    <row r="4" spans="1:5" ht="71.25" x14ac:dyDescent="0.2">
      <c r="A4" s="52" t="s">
        <v>6</v>
      </c>
      <c r="B4" s="52" t="s">
        <v>21</v>
      </c>
      <c r="C4" s="52" t="s">
        <v>19</v>
      </c>
      <c r="D4" s="52" t="s">
        <v>22</v>
      </c>
      <c r="E4" s="52">
        <v>1</v>
      </c>
    </row>
    <row r="5" spans="1:5" ht="71.25" x14ac:dyDescent="0.2">
      <c r="A5" s="53" t="s">
        <v>247</v>
      </c>
      <c r="B5" s="53" t="s">
        <v>23</v>
      </c>
      <c r="C5" s="53" t="s">
        <v>235</v>
      </c>
      <c r="D5" s="53" t="s">
        <v>249</v>
      </c>
      <c r="E5" s="53">
        <v>0</v>
      </c>
    </row>
    <row r="6" spans="1:5" ht="38.25" x14ac:dyDescent="0.2">
      <c r="A6" s="54" t="s">
        <v>25</v>
      </c>
      <c r="B6" s="55" t="s">
        <v>26</v>
      </c>
      <c r="C6" s="55" t="s">
        <v>26</v>
      </c>
      <c r="D6" s="55" t="s">
        <v>26</v>
      </c>
      <c r="E6" s="55">
        <f>E5</f>
        <v>0</v>
      </c>
    </row>
    <row r="8" spans="1:5" x14ac:dyDescent="0.2">
      <c r="A8" s="48" t="s">
        <v>248</v>
      </c>
    </row>
  </sheetData>
  <sheetProtection algorithmName="SHA-512" hashValue="whl6izbbZ2xkTJrY+sMo7RsTQZNfxfqA3bOR51FpPqN7nb63UYkBTF4k7knHiQcLkzXuQmrdMbbheQ1j2oM1gg==" saltValue="IpSVfzxRqThG5GhZx/lCDg=="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1E90-DBF3-4383-B469-073477F36B4F}">
  <sheetPr codeName="Blad1"/>
  <dimension ref="A1:C10"/>
  <sheetViews>
    <sheetView workbookViewId="0">
      <pane ySplit="1" topLeftCell="A2" activePane="bottomLeft" state="frozen"/>
      <selection pane="bottomLeft" activeCell="D1" sqref="D1"/>
    </sheetView>
  </sheetViews>
  <sheetFormatPr defaultColWidth="8.85546875" defaultRowHeight="12.75" x14ac:dyDescent="0.2"/>
  <cols>
    <col min="1" max="1" width="8.85546875" style="30"/>
    <col min="2" max="2" width="24.28515625" style="30" customWidth="1"/>
    <col min="3" max="3" width="81.7109375" style="30" customWidth="1"/>
    <col min="4" max="16384" width="8.85546875" style="30"/>
  </cols>
  <sheetData>
    <row r="1" spans="1:3" ht="15" x14ac:dyDescent="0.2">
      <c r="A1" s="56" t="s">
        <v>27</v>
      </c>
      <c r="B1" s="56" t="s">
        <v>28</v>
      </c>
      <c r="C1" s="57" t="s">
        <v>12</v>
      </c>
    </row>
    <row r="2" spans="1:3" ht="28.5" x14ac:dyDescent="0.2">
      <c r="A2" s="58">
        <v>1</v>
      </c>
      <c r="B2" s="58" t="s">
        <v>29</v>
      </c>
      <c r="C2" s="58" t="s">
        <v>30</v>
      </c>
    </row>
    <row r="3" spans="1:3" ht="42.75" x14ac:dyDescent="0.2">
      <c r="A3" s="58">
        <v>3</v>
      </c>
      <c r="B3" s="58" t="s">
        <v>31</v>
      </c>
      <c r="C3" s="58" t="s">
        <v>32</v>
      </c>
    </row>
    <row r="4" spans="1:3" ht="14.25" x14ac:dyDescent="0.2">
      <c r="A4" s="58">
        <v>2</v>
      </c>
      <c r="B4" s="58" t="s">
        <v>33</v>
      </c>
      <c r="C4" s="58" t="s">
        <v>34</v>
      </c>
    </row>
    <row r="5" spans="1:3" ht="28.5" x14ac:dyDescent="0.2">
      <c r="A5" s="58">
        <v>4</v>
      </c>
      <c r="B5" s="58" t="s">
        <v>35</v>
      </c>
      <c r="C5" s="58" t="s">
        <v>36</v>
      </c>
    </row>
    <row r="6" spans="1:3" ht="28.5" x14ac:dyDescent="0.2">
      <c r="A6" s="58">
        <v>5</v>
      </c>
      <c r="B6" s="58" t="s">
        <v>37</v>
      </c>
      <c r="C6" s="58" t="s">
        <v>38</v>
      </c>
    </row>
    <row r="7" spans="1:3" ht="42.75" x14ac:dyDescent="0.2">
      <c r="A7" s="58">
        <v>6</v>
      </c>
      <c r="B7" s="58" t="s">
        <v>39</v>
      </c>
      <c r="C7" s="58" t="s">
        <v>40</v>
      </c>
    </row>
    <row r="8" spans="1:3" ht="57" x14ac:dyDescent="0.2">
      <c r="A8" s="58">
        <v>7</v>
      </c>
      <c r="B8" s="58" t="s">
        <v>41</v>
      </c>
      <c r="C8" s="58" t="s">
        <v>42</v>
      </c>
    </row>
    <row r="9" spans="1:3" ht="28.5" x14ac:dyDescent="0.2">
      <c r="A9" s="59">
        <v>8</v>
      </c>
      <c r="B9" s="59" t="s">
        <v>43</v>
      </c>
      <c r="C9" s="58" t="s">
        <v>44</v>
      </c>
    </row>
    <row r="10" spans="1:3" ht="28.5" x14ac:dyDescent="0.2">
      <c r="A10" s="58">
        <v>9</v>
      </c>
      <c r="B10" s="58" t="s">
        <v>45</v>
      </c>
      <c r="C10" s="58" t="s">
        <v>46</v>
      </c>
    </row>
  </sheetData>
  <sheetProtection algorithmName="SHA-512" hashValue="4yR4qGrcghEyhYypAoy2JSojmxxZqSzs4RPrQINIw+bQCiTvwrMCujBf7EAvZoWHN1u3mDnI26BeeA9bPdqyzQ==" saltValue="w2KSIF3fkM2O0u7kg/pYeQ=="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7600-1D69-44C9-AB2B-89F940317371}">
  <sheetPr codeName="Blad2"/>
  <dimension ref="A1:E59"/>
  <sheetViews>
    <sheetView workbookViewId="0">
      <pane ySplit="1" topLeftCell="A2" activePane="bottomLeft" state="frozen"/>
      <selection pane="bottomLeft" activeCell="G59" sqref="G59"/>
    </sheetView>
  </sheetViews>
  <sheetFormatPr defaultColWidth="8.85546875" defaultRowHeight="12.75" x14ac:dyDescent="0.2"/>
  <cols>
    <col min="1" max="1" width="11.7109375" style="30" customWidth="1"/>
    <col min="2" max="2" width="20.5703125" style="30" customWidth="1"/>
    <col min="3" max="3" width="7.28515625" style="30" customWidth="1"/>
    <col min="4" max="4" width="29.5703125" style="30" customWidth="1"/>
    <col min="5" max="5" width="57.5703125" style="30" customWidth="1"/>
    <col min="6" max="16384" width="8.85546875" style="30"/>
  </cols>
  <sheetData>
    <row r="1" spans="1:5" ht="28.5" x14ac:dyDescent="0.2">
      <c r="A1" s="60" t="s">
        <v>47</v>
      </c>
      <c r="B1" s="60" t="s">
        <v>48</v>
      </c>
      <c r="C1" s="60" t="s">
        <v>49</v>
      </c>
      <c r="D1" s="60" t="s">
        <v>50</v>
      </c>
      <c r="E1" s="60" t="s">
        <v>51</v>
      </c>
    </row>
    <row r="2" spans="1:5" ht="28.5" x14ac:dyDescent="0.2">
      <c r="A2" s="59">
        <v>1</v>
      </c>
      <c r="B2" s="58" t="s">
        <v>29</v>
      </c>
      <c r="C2" s="59">
        <v>1</v>
      </c>
      <c r="D2" s="58" t="s">
        <v>52</v>
      </c>
      <c r="E2" s="58" t="s">
        <v>53</v>
      </c>
    </row>
    <row r="3" spans="1:5" ht="42.75" x14ac:dyDescent="0.2">
      <c r="A3" s="59"/>
      <c r="B3" s="58"/>
      <c r="C3" s="59">
        <v>2</v>
      </c>
      <c r="D3" s="58" t="s">
        <v>54</v>
      </c>
      <c r="E3" s="58" t="s">
        <v>55</v>
      </c>
    </row>
    <row r="4" spans="1:5" ht="14.25" x14ac:dyDescent="0.2">
      <c r="A4" s="59"/>
      <c r="B4" s="58"/>
      <c r="C4" s="59">
        <v>3</v>
      </c>
      <c r="D4" s="58" t="s">
        <v>56</v>
      </c>
      <c r="E4" s="58" t="s">
        <v>57</v>
      </c>
    </row>
    <row r="5" spans="1:5" ht="28.5" x14ac:dyDescent="0.2">
      <c r="A5" s="59"/>
      <c r="B5" s="58"/>
      <c r="C5" s="59">
        <v>4</v>
      </c>
      <c r="D5" s="58" t="s">
        <v>58</v>
      </c>
      <c r="E5" s="58" t="s">
        <v>59</v>
      </c>
    </row>
    <row r="6" spans="1:5" ht="28.5" x14ac:dyDescent="0.2">
      <c r="A6" s="59"/>
      <c r="B6" s="58"/>
      <c r="C6" s="59">
        <v>5</v>
      </c>
      <c r="D6" s="58" t="s">
        <v>60</v>
      </c>
      <c r="E6" s="58" t="s">
        <v>61</v>
      </c>
    </row>
    <row r="7" spans="1:5" ht="42.75" x14ac:dyDescent="0.2">
      <c r="A7" s="59"/>
      <c r="B7" s="58"/>
      <c r="C7" s="59">
        <v>6</v>
      </c>
      <c r="D7" s="58" t="s">
        <v>62</v>
      </c>
      <c r="E7" s="58" t="s">
        <v>63</v>
      </c>
    </row>
    <row r="8" spans="1:5" ht="28.5" x14ac:dyDescent="0.2">
      <c r="A8" s="59">
        <v>2</v>
      </c>
      <c r="B8" s="58" t="s">
        <v>33</v>
      </c>
      <c r="C8" s="59">
        <v>1</v>
      </c>
      <c r="D8" s="58" t="s">
        <v>64</v>
      </c>
      <c r="E8" s="58" t="s">
        <v>65</v>
      </c>
    </row>
    <row r="9" spans="1:5" ht="57" x14ac:dyDescent="0.2">
      <c r="A9" s="59"/>
      <c r="B9" s="58"/>
      <c r="C9" s="59">
        <v>2</v>
      </c>
      <c r="D9" s="58" t="s">
        <v>66</v>
      </c>
      <c r="E9" s="58" t="s">
        <v>67</v>
      </c>
    </row>
    <row r="10" spans="1:5" ht="42.75" x14ac:dyDescent="0.2">
      <c r="A10" s="59"/>
      <c r="B10" s="58"/>
      <c r="C10" s="59">
        <v>3</v>
      </c>
      <c r="D10" s="58" t="s">
        <v>68</v>
      </c>
      <c r="E10" s="58" t="s">
        <v>69</v>
      </c>
    </row>
    <row r="11" spans="1:5" ht="28.5" x14ac:dyDescent="0.2">
      <c r="A11" s="59">
        <v>3</v>
      </c>
      <c r="B11" s="58" t="s">
        <v>31</v>
      </c>
      <c r="C11" s="59">
        <v>1</v>
      </c>
      <c r="D11" s="58" t="s">
        <v>70</v>
      </c>
      <c r="E11" s="58" t="s">
        <v>71</v>
      </c>
    </row>
    <row r="12" spans="1:5" ht="28.5" x14ac:dyDescent="0.2">
      <c r="A12" s="59"/>
      <c r="B12" s="58"/>
      <c r="C12" s="59">
        <v>2</v>
      </c>
      <c r="D12" s="58" t="s">
        <v>72</v>
      </c>
      <c r="E12" s="58" t="s">
        <v>73</v>
      </c>
    </row>
    <row r="13" spans="1:5" ht="28.5" x14ac:dyDescent="0.2">
      <c r="A13" s="59"/>
      <c r="B13" s="58"/>
      <c r="C13" s="59">
        <v>3</v>
      </c>
      <c r="D13" s="58" t="s">
        <v>74</v>
      </c>
      <c r="E13" s="58" t="s">
        <v>75</v>
      </c>
    </row>
    <row r="14" spans="1:5" ht="42.75" x14ac:dyDescent="0.2">
      <c r="A14" s="59"/>
      <c r="B14" s="58"/>
      <c r="C14" s="59">
        <v>4</v>
      </c>
      <c r="D14" s="58" t="s">
        <v>76</v>
      </c>
      <c r="E14" s="58" t="s">
        <v>77</v>
      </c>
    </row>
    <row r="15" spans="1:5" ht="42.75" x14ac:dyDescent="0.2">
      <c r="A15" s="59"/>
      <c r="B15" s="58"/>
      <c r="C15" s="59">
        <v>5</v>
      </c>
      <c r="D15" s="58" t="s">
        <v>78</v>
      </c>
      <c r="E15" s="58" t="s">
        <v>79</v>
      </c>
    </row>
    <row r="16" spans="1:5" ht="42.75" x14ac:dyDescent="0.2">
      <c r="A16" s="59"/>
      <c r="B16" s="58"/>
      <c r="C16" s="59">
        <v>6</v>
      </c>
      <c r="D16" s="58" t="s">
        <v>80</v>
      </c>
      <c r="E16" s="58" t="s">
        <v>81</v>
      </c>
    </row>
    <row r="17" spans="1:5" ht="71.25" x14ac:dyDescent="0.2">
      <c r="A17" s="59">
        <v>4</v>
      </c>
      <c r="B17" s="58" t="s">
        <v>35</v>
      </c>
      <c r="C17" s="59">
        <v>1</v>
      </c>
      <c r="D17" s="58" t="s">
        <v>82</v>
      </c>
      <c r="E17" s="58" t="s">
        <v>83</v>
      </c>
    </row>
    <row r="18" spans="1:5" ht="28.5" x14ac:dyDescent="0.2">
      <c r="A18" s="59"/>
      <c r="B18" s="58"/>
      <c r="C18" s="59">
        <v>2</v>
      </c>
      <c r="D18" s="58" t="s">
        <v>84</v>
      </c>
      <c r="E18" s="58" t="s">
        <v>85</v>
      </c>
    </row>
    <row r="19" spans="1:5" ht="42.75" x14ac:dyDescent="0.2">
      <c r="A19" s="59"/>
      <c r="B19" s="58"/>
      <c r="C19" s="59">
        <v>3</v>
      </c>
      <c r="D19" s="58" t="s">
        <v>86</v>
      </c>
      <c r="E19" s="58" t="s">
        <v>87</v>
      </c>
    </row>
    <row r="20" spans="1:5" ht="42.75" x14ac:dyDescent="0.2">
      <c r="A20" s="59"/>
      <c r="B20" s="58"/>
      <c r="C20" s="59">
        <v>4</v>
      </c>
      <c r="D20" s="58" t="s">
        <v>88</v>
      </c>
      <c r="E20" s="58" t="s">
        <v>89</v>
      </c>
    </row>
    <row r="21" spans="1:5" ht="28.5" x14ac:dyDescent="0.2">
      <c r="A21" s="59"/>
      <c r="B21" s="58"/>
      <c r="C21" s="59">
        <v>5</v>
      </c>
      <c r="D21" s="58" t="s">
        <v>90</v>
      </c>
      <c r="E21" s="58" t="s">
        <v>91</v>
      </c>
    </row>
    <row r="22" spans="1:5" ht="42.75" x14ac:dyDescent="0.2">
      <c r="A22" s="59"/>
      <c r="B22" s="58"/>
      <c r="C22" s="59">
        <v>6</v>
      </c>
      <c r="D22" s="58" t="s">
        <v>92</v>
      </c>
      <c r="E22" s="58" t="s">
        <v>93</v>
      </c>
    </row>
    <row r="23" spans="1:5" ht="28.5" x14ac:dyDescent="0.2">
      <c r="A23" s="59"/>
      <c r="B23" s="58"/>
      <c r="C23" s="59">
        <v>7</v>
      </c>
      <c r="D23" s="58" t="s">
        <v>94</v>
      </c>
      <c r="E23" s="58" t="s">
        <v>95</v>
      </c>
    </row>
    <row r="24" spans="1:5" ht="42.75" x14ac:dyDescent="0.2">
      <c r="A24" s="59"/>
      <c r="B24" s="58"/>
      <c r="C24" s="59">
        <v>8</v>
      </c>
      <c r="D24" s="58" t="s">
        <v>96</v>
      </c>
      <c r="E24" s="58" t="s">
        <v>97</v>
      </c>
    </row>
    <row r="25" spans="1:5" ht="28.5" x14ac:dyDescent="0.2">
      <c r="A25" s="59">
        <v>5</v>
      </c>
      <c r="B25" s="58" t="s">
        <v>37</v>
      </c>
      <c r="C25" s="59">
        <v>1</v>
      </c>
      <c r="D25" s="58" t="s">
        <v>98</v>
      </c>
      <c r="E25" s="58" t="s">
        <v>99</v>
      </c>
    </row>
    <row r="26" spans="1:5" ht="42.75" x14ac:dyDescent="0.2">
      <c r="A26" s="59"/>
      <c r="B26" s="58"/>
      <c r="C26" s="59">
        <v>2</v>
      </c>
      <c r="D26" s="58" t="s">
        <v>100</v>
      </c>
      <c r="E26" s="58" t="s">
        <v>101</v>
      </c>
    </row>
    <row r="27" spans="1:5" ht="57" x14ac:dyDescent="0.2">
      <c r="A27" s="59"/>
      <c r="B27" s="58"/>
      <c r="C27" s="59">
        <v>3</v>
      </c>
      <c r="D27" s="58" t="s">
        <v>102</v>
      </c>
      <c r="E27" s="58" t="s">
        <v>103</v>
      </c>
    </row>
    <row r="28" spans="1:5" ht="28.5" x14ac:dyDescent="0.2">
      <c r="A28" s="59"/>
      <c r="B28" s="58"/>
      <c r="C28" s="59">
        <v>4</v>
      </c>
      <c r="D28" s="58" t="s">
        <v>104</v>
      </c>
      <c r="E28" s="58" t="s">
        <v>105</v>
      </c>
    </row>
    <row r="29" spans="1:5" ht="28.5" x14ac:dyDescent="0.2">
      <c r="A29" s="59"/>
      <c r="B29" s="58"/>
      <c r="C29" s="59">
        <v>5</v>
      </c>
      <c r="D29" s="58" t="s">
        <v>106</v>
      </c>
      <c r="E29" s="58" t="s">
        <v>107</v>
      </c>
    </row>
    <row r="30" spans="1:5" ht="28.5" x14ac:dyDescent="0.2">
      <c r="A30" s="59"/>
      <c r="B30" s="58"/>
      <c r="C30" s="59">
        <v>6</v>
      </c>
      <c r="D30" s="58" t="s">
        <v>108</v>
      </c>
      <c r="E30" s="58" t="s">
        <v>109</v>
      </c>
    </row>
    <row r="31" spans="1:5" ht="28.5" x14ac:dyDescent="0.2">
      <c r="A31" s="59"/>
      <c r="B31" s="58"/>
      <c r="C31" s="59">
        <v>7</v>
      </c>
      <c r="D31" s="58" t="s">
        <v>110</v>
      </c>
      <c r="E31" s="58" t="s">
        <v>111</v>
      </c>
    </row>
    <row r="32" spans="1:5" ht="71.25" x14ac:dyDescent="0.2">
      <c r="A32" s="59"/>
      <c r="B32" s="58"/>
      <c r="C32" s="59">
        <v>8</v>
      </c>
      <c r="D32" s="58" t="s">
        <v>112</v>
      </c>
      <c r="E32" s="58" t="s">
        <v>113</v>
      </c>
    </row>
    <row r="33" spans="1:5" ht="28.5" x14ac:dyDescent="0.2">
      <c r="A33" s="59"/>
      <c r="B33" s="58"/>
      <c r="C33" s="59">
        <v>9</v>
      </c>
      <c r="D33" s="58" t="s">
        <v>114</v>
      </c>
      <c r="E33" s="58" t="s">
        <v>115</v>
      </c>
    </row>
    <row r="34" spans="1:5" ht="142.5" x14ac:dyDescent="0.2">
      <c r="A34" s="59"/>
      <c r="B34" s="58"/>
      <c r="C34" s="59">
        <v>10</v>
      </c>
      <c r="D34" s="58" t="s">
        <v>116</v>
      </c>
      <c r="E34" s="58" t="s">
        <v>117</v>
      </c>
    </row>
    <row r="35" spans="1:5" ht="42.75" x14ac:dyDescent="0.2">
      <c r="A35" s="59"/>
      <c r="B35" s="58"/>
      <c r="C35" s="59">
        <v>11</v>
      </c>
      <c r="D35" s="58" t="s">
        <v>118</v>
      </c>
      <c r="E35" s="58" t="s">
        <v>119</v>
      </c>
    </row>
    <row r="36" spans="1:5" ht="28.5" x14ac:dyDescent="0.2">
      <c r="A36" s="59"/>
      <c r="B36" s="58"/>
      <c r="C36" s="59">
        <v>12</v>
      </c>
      <c r="D36" s="58" t="s">
        <v>120</v>
      </c>
      <c r="E36" s="58" t="s">
        <v>121</v>
      </c>
    </row>
    <row r="37" spans="1:5" ht="57" x14ac:dyDescent="0.2">
      <c r="A37" s="59"/>
      <c r="B37" s="58"/>
      <c r="C37" s="59">
        <v>13</v>
      </c>
      <c r="D37" s="58" t="s">
        <v>122</v>
      </c>
      <c r="E37" s="58" t="s">
        <v>123</v>
      </c>
    </row>
    <row r="38" spans="1:5" ht="28.5" x14ac:dyDescent="0.2">
      <c r="A38" s="59"/>
      <c r="B38" s="58"/>
      <c r="C38" s="59">
        <v>14</v>
      </c>
      <c r="D38" s="58" t="s">
        <v>124</v>
      </c>
      <c r="E38" s="58" t="s">
        <v>125</v>
      </c>
    </row>
    <row r="39" spans="1:5" ht="42.75" x14ac:dyDescent="0.2">
      <c r="A39" s="59"/>
      <c r="B39" s="58"/>
      <c r="C39" s="59">
        <v>15</v>
      </c>
      <c r="D39" s="58" t="s">
        <v>126</v>
      </c>
      <c r="E39" s="58" t="s">
        <v>127</v>
      </c>
    </row>
    <row r="40" spans="1:5" ht="85.5" x14ac:dyDescent="0.2">
      <c r="A40" s="59"/>
      <c r="B40" s="58"/>
      <c r="C40" s="59">
        <v>16</v>
      </c>
      <c r="D40" s="58" t="s">
        <v>128</v>
      </c>
      <c r="E40" s="58" t="s">
        <v>129</v>
      </c>
    </row>
    <row r="41" spans="1:5" ht="28.5" x14ac:dyDescent="0.2">
      <c r="A41" s="59"/>
      <c r="B41" s="58"/>
      <c r="C41" s="59">
        <v>17</v>
      </c>
      <c r="D41" s="58" t="s">
        <v>130</v>
      </c>
      <c r="E41" s="58" t="s">
        <v>131</v>
      </c>
    </row>
    <row r="42" spans="1:5" ht="57" x14ac:dyDescent="0.2">
      <c r="A42" s="59">
        <v>6</v>
      </c>
      <c r="B42" s="58" t="s">
        <v>39</v>
      </c>
      <c r="C42" s="59">
        <v>1</v>
      </c>
      <c r="D42" s="58" t="s">
        <v>132</v>
      </c>
      <c r="E42" s="58" t="s">
        <v>133</v>
      </c>
    </row>
    <row r="43" spans="1:5" ht="42.75" x14ac:dyDescent="0.2">
      <c r="A43" s="59"/>
      <c r="B43" s="58"/>
      <c r="C43" s="59">
        <v>2</v>
      </c>
      <c r="D43" s="58" t="s">
        <v>134</v>
      </c>
      <c r="E43" s="58" t="s">
        <v>135</v>
      </c>
    </row>
    <row r="44" spans="1:5" ht="42.75" x14ac:dyDescent="0.2">
      <c r="A44" s="59"/>
      <c r="B44" s="58"/>
      <c r="C44" s="59">
        <v>3</v>
      </c>
      <c r="D44" s="58" t="s">
        <v>136</v>
      </c>
      <c r="E44" s="58" t="s">
        <v>137</v>
      </c>
    </row>
    <row r="45" spans="1:5" ht="28.5" x14ac:dyDescent="0.2">
      <c r="A45" s="59"/>
      <c r="B45" s="58"/>
      <c r="C45" s="59">
        <v>4</v>
      </c>
      <c r="D45" s="58" t="s">
        <v>138</v>
      </c>
      <c r="E45" s="58" t="s">
        <v>139</v>
      </c>
    </row>
    <row r="46" spans="1:5" ht="28.5" x14ac:dyDescent="0.2">
      <c r="A46" s="59"/>
      <c r="B46" s="58"/>
      <c r="C46" s="59">
        <v>5</v>
      </c>
      <c r="D46" s="58" t="s">
        <v>140</v>
      </c>
      <c r="E46" s="58" t="s">
        <v>141</v>
      </c>
    </row>
    <row r="47" spans="1:5" ht="71.25" x14ac:dyDescent="0.2">
      <c r="A47" s="59">
        <v>7</v>
      </c>
      <c r="B47" s="59" t="s">
        <v>41</v>
      </c>
      <c r="C47" s="59">
        <v>1</v>
      </c>
      <c r="D47" s="58" t="s">
        <v>142</v>
      </c>
      <c r="E47" s="58" t="s">
        <v>143</v>
      </c>
    </row>
    <row r="48" spans="1:5" ht="85.5" x14ac:dyDescent="0.2">
      <c r="A48" s="59"/>
      <c r="B48" s="59"/>
      <c r="C48" s="59">
        <v>2</v>
      </c>
      <c r="D48" s="58" t="s">
        <v>144</v>
      </c>
      <c r="E48" s="58" t="s">
        <v>145</v>
      </c>
    </row>
    <row r="49" spans="1:5" ht="57" x14ac:dyDescent="0.2">
      <c r="A49" s="59"/>
      <c r="B49" s="59"/>
      <c r="C49" s="59">
        <v>4</v>
      </c>
      <c r="D49" s="58" t="s">
        <v>146</v>
      </c>
      <c r="E49" s="58" t="s">
        <v>147</v>
      </c>
    </row>
    <row r="50" spans="1:5" ht="28.5" x14ac:dyDescent="0.2">
      <c r="A50" s="59"/>
      <c r="B50" s="59"/>
      <c r="C50" s="59">
        <v>5</v>
      </c>
      <c r="D50" s="58" t="s">
        <v>148</v>
      </c>
      <c r="E50" s="58" t="s">
        <v>149</v>
      </c>
    </row>
    <row r="51" spans="1:5" ht="42.75" x14ac:dyDescent="0.2">
      <c r="A51" s="59">
        <v>8</v>
      </c>
      <c r="B51" s="58" t="s">
        <v>43</v>
      </c>
      <c r="C51" s="59">
        <v>1</v>
      </c>
      <c r="D51" s="58" t="s">
        <v>150</v>
      </c>
      <c r="E51" s="58" t="s">
        <v>151</v>
      </c>
    </row>
    <row r="52" spans="1:5" ht="57" x14ac:dyDescent="0.2">
      <c r="A52" s="59"/>
      <c r="B52" s="58"/>
      <c r="C52" s="59">
        <v>2</v>
      </c>
      <c r="D52" s="58" t="s">
        <v>152</v>
      </c>
      <c r="E52" s="58" t="s">
        <v>153</v>
      </c>
    </row>
    <row r="53" spans="1:5" ht="42.75" x14ac:dyDescent="0.2">
      <c r="A53" s="59"/>
      <c r="B53" s="58"/>
      <c r="C53" s="59">
        <v>3</v>
      </c>
      <c r="D53" s="58" t="s">
        <v>154</v>
      </c>
      <c r="E53" s="58" t="s">
        <v>155</v>
      </c>
    </row>
    <row r="54" spans="1:5" ht="42.75" x14ac:dyDescent="0.2">
      <c r="A54" s="59"/>
      <c r="B54" s="58"/>
      <c r="C54" s="59">
        <v>4</v>
      </c>
      <c r="D54" s="58" t="s">
        <v>156</v>
      </c>
      <c r="E54" s="58" t="s">
        <v>157</v>
      </c>
    </row>
    <row r="55" spans="1:5" ht="28.5" x14ac:dyDescent="0.2">
      <c r="A55" s="59">
        <v>9</v>
      </c>
      <c r="B55" s="58" t="s">
        <v>45</v>
      </c>
      <c r="C55" s="59">
        <v>1</v>
      </c>
      <c r="D55" s="58" t="s">
        <v>158</v>
      </c>
      <c r="E55" s="58" t="s">
        <v>159</v>
      </c>
    </row>
    <row r="56" spans="1:5" ht="28.5" x14ac:dyDescent="0.2">
      <c r="A56" s="59"/>
      <c r="B56" s="58"/>
      <c r="C56" s="59">
        <v>2</v>
      </c>
      <c r="D56" s="58" t="s">
        <v>160</v>
      </c>
      <c r="E56" s="58" t="s">
        <v>161</v>
      </c>
    </row>
    <row r="57" spans="1:5" ht="28.5" x14ac:dyDescent="0.2">
      <c r="A57" s="59"/>
      <c r="B57" s="58"/>
      <c r="C57" s="59">
        <v>3</v>
      </c>
      <c r="D57" s="58" t="s">
        <v>162</v>
      </c>
      <c r="E57" s="58" t="s">
        <v>163</v>
      </c>
    </row>
    <row r="58" spans="1:5" ht="28.5" x14ac:dyDescent="0.2">
      <c r="A58" s="59"/>
      <c r="B58" s="58"/>
      <c r="C58" s="59">
        <v>4</v>
      </c>
      <c r="D58" s="58" t="s">
        <v>164</v>
      </c>
      <c r="E58" s="58" t="s">
        <v>165</v>
      </c>
    </row>
    <row r="59" spans="1:5" ht="28.5" x14ac:dyDescent="0.2">
      <c r="A59" s="59"/>
      <c r="B59" s="58"/>
      <c r="C59" s="59">
        <v>5</v>
      </c>
      <c r="D59" s="58" t="s">
        <v>166</v>
      </c>
      <c r="E59" s="58" t="s">
        <v>167</v>
      </c>
    </row>
  </sheetData>
  <sheetProtection algorithmName="SHA-512" hashValue="qtSz3mEQxHyyWAfz9Rj0Y0QHFtcGl6syubX4VLWJvdCbgrwqE7tvuB7ZYGV4Pi+Rw0cOBwvHjKENmguiMBxjCQ==" saltValue="lR1UuWm+n8ORv2L24dcy3Q=="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U156"/>
  <sheetViews>
    <sheetView tabSelected="1" zoomScale="115" zoomScaleNormal="115" workbookViewId="0">
      <pane ySplit="1" topLeftCell="A2" activePane="bottomLeft" state="frozen"/>
      <selection pane="bottomLeft" activeCell="K4" sqref="K4"/>
    </sheetView>
  </sheetViews>
  <sheetFormatPr defaultColWidth="8.7109375" defaultRowHeight="12.75" x14ac:dyDescent="0.2"/>
  <cols>
    <col min="1" max="1" width="3.28515625" style="2" customWidth="1"/>
    <col min="2" max="2" width="2.28515625" style="2" customWidth="1"/>
    <col min="3" max="3" width="3.28515625" style="2" customWidth="1"/>
    <col min="4" max="4" width="5.28515625" style="2" customWidth="1"/>
    <col min="5" max="5" width="6.42578125" style="1" customWidth="1"/>
    <col min="6" max="6" width="7.28515625" style="1" customWidth="1"/>
    <col min="7" max="7" width="42.42578125" style="1" customWidth="1"/>
    <col min="8" max="8" width="13.7109375" style="15" customWidth="1"/>
    <col min="9" max="9" width="27.42578125" style="15" customWidth="1"/>
    <col min="10" max="10" width="11.28515625" style="1" customWidth="1"/>
    <col min="11" max="14" width="25.28515625" style="1" customWidth="1"/>
    <col min="15" max="15" width="19.7109375" style="61" customWidth="1"/>
    <col min="16" max="16" width="10.7109375" style="1" bestFit="1" customWidth="1"/>
    <col min="17" max="17" width="10.7109375" style="1" customWidth="1"/>
    <col min="18" max="20" width="8.7109375" style="1"/>
    <col min="22" max="16384" width="8.7109375" style="1"/>
  </cols>
  <sheetData>
    <row r="1" spans="1:15" ht="24" x14ac:dyDescent="0.2">
      <c r="A1" s="90" t="s">
        <v>168</v>
      </c>
      <c r="B1" s="90"/>
      <c r="C1" s="90"/>
      <c r="D1" s="90" t="s">
        <v>169</v>
      </c>
      <c r="E1" s="90" t="s">
        <v>170</v>
      </c>
      <c r="F1" s="91" t="s">
        <v>171</v>
      </c>
      <c r="G1" s="91" t="s">
        <v>172</v>
      </c>
      <c r="H1" s="91" t="s">
        <v>234</v>
      </c>
      <c r="I1" s="91" t="s">
        <v>280</v>
      </c>
      <c r="J1" s="91" t="s">
        <v>232</v>
      </c>
      <c r="K1" s="91" t="s">
        <v>173</v>
      </c>
      <c r="L1" s="91" t="s">
        <v>174</v>
      </c>
      <c r="M1" s="91" t="s">
        <v>174</v>
      </c>
      <c r="N1" s="91" t="s">
        <v>175</v>
      </c>
      <c r="O1" s="92" t="s">
        <v>176</v>
      </c>
    </row>
    <row r="2" spans="1:15" ht="14.25" x14ac:dyDescent="0.2">
      <c r="A2" s="62">
        <v>2</v>
      </c>
      <c r="B2" s="62" t="s">
        <v>236</v>
      </c>
      <c r="C2" s="62"/>
      <c r="D2" s="62"/>
      <c r="E2" s="63"/>
      <c r="F2" s="63"/>
      <c r="G2" s="64"/>
      <c r="H2" s="65"/>
      <c r="I2" s="66"/>
      <c r="J2" s="67"/>
      <c r="K2" s="68"/>
      <c r="L2" s="69"/>
      <c r="M2" s="69"/>
      <c r="N2" s="69"/>
      <c r="O2" s="70"/>
    </row>
    <row r="3" spans="1:15" ht="14.25" x14ac:dyDescent="0.2">
      <c r="A3" s="62"/>
      <c r="B3" s="62"/>
      <c r="C3" s="62">
        <v>1</v>
      </c>
      <c r="D3" s="62" t="s">
        <v>64</v>
      </c>
      <c r="E3" s="63"/>
      <c r="F3" s="63"/>
      <c r="G3" s="64"/>
      <c r="H3" s="65"/>
      <c r="I3" s="66"/>
      <c r="J3" s="67"/>
      <c r="K3" s="68"/>
      <c r="L3" s="69"/>
      <c r="M3" s="69"/>
      <c r="N3" s="69"/>
      <c r="O3" s="70"/>
    </row>
    <row r="4" spans="1:15" ht="102" x14ac:dyDescent="0.2">
      <c r="A4" s="62"/>
      <c r="B4" s="62"/>
      <c r="C4" s="62"/>
      <c r="D4" s="62"/>
      <c r="E4" s="63">
        <v>6</v>
      </c>
      <c r="F4" s="63">
        <v>10131</v>
      </c>
      <c r="G4" s="64" t="s">
        <v>251</v>
      </c>
      <c r="H4" s="69" t="s">
        <v>24</v>
      </c>
      <c r="I4" s="69" t="s">
        <v>293</v>
      </c>
      <c r="J4" s="71">
        <v>10</v>
      </c>
      <c r="K4" s="16" t="s">
        <v>25</v>
      </c>
      <c r="L4" s="72" t="str">
        <f>IF(K4&lt;&gt;"",VLOOKUP(K4,Keuzemogelijkheden!$A$2:$E$6,2,FALSE),"")</f>
        <v>Maak een keuze in de kolom 'Antwoord fase'</v>
      </c>
      <c r="M4" s="72" t="str">
        <f>IF(K4&lt;&gt;"",VLOOKUP(K4,Keuzemogelijkheden!$A$2:$E$6,3,FALSE),"")</f>
        <v>Maak een keuze in de kolom 'Antwoord fase'</v>
      </c>
      <c r="N4" s="72" t="str">
        <f>IF(K4&lt;&gt;"",VLOOKUP(K4,Keuzemogelijkheden!$A$2:$E$6,4,FALSE),"")</f>
        <v>Maak een keuze in de kolom 'Antwoord fase'</v>
      </c>
      <c r="O4" s="73" t="str">
        <f>IF(K4=Keuzemogelijkheden!$A$2,$J4*Keuzemogelijkheden!$E$2,IF(K4=Keuzemogelijkheden!$A$3,$J4*Keuzemogelijkheden!$E$3,IF(K4=Keuzemogelijkheden!$A$4,$J4*Keuzemogelijkheden!$E$4,IF(K4=Keuzemogelijkheden!$A$5,$J4*Keuzemogelijkheden!$E$5,"0"))))</f>
        <v>0</v>
      </c>
    </row>
    <row r="5" spans="1:15" ht="14.25" x14ac:dyDescent="0.2">
      <c r="A5" s="62"/>
      <c r="B5" s="62"/>
      <c r="C5" s="62">
        <v>2</v>
      </c>
      <c r="D5" s="62" t="s">
        <v>66</v>
      </c>
      <c r="E5" s="63"/>
      <c r="F5" s="63"/>
      <c r="G5" s="64"/>
      <c r="H5" s="74"/>
      <c r="I5" s="74"/>
      <c r="J5" s="67"/>
      <c r="K5" s="68"/>
      <c r="L5" s="69"/>
      <c r="M5" s="69"/>
      <c r="N5" s="69"/>
      <c r="O5" s="70"/>
    </row>
    <row r="6" spans="1:15" ht="76.5" x14ac:dyDescent="0.2">
      <c r="A6" s="62"/>
      <c r="B6" s="62"/>
      <c r="C6" s="62"/>
      <c r="D6" s="62"/>
      <c r="E6" s="63">
        <v>12</v>
      </c>
      <c r="F6" s="63">
        <v>10116</v>
      </c>
      <c r="G6" s="64" t="s">
        <v>177</v>
      </c>
      <c r="H6" s="69" t="s">
        <v>24</v>
      </c>
      <c r="I6" s="69" t="s">
        <v>293</v>
      </c>
      <c r="J6" s="71">
        <v>5</v>
      </c>
      <c r="K6" s="16" t="s">
        <v>25</v>
      </c>
      <c r="L6" s="72" t="str">
        <f>IF(K6&lt;&gt;"",VLOOKUP(K6,Keuzemogelijkheden!$A$2:$E$6,2,FALSE),"")</f>
        <v>Maak een keuze in de kolom 'Antwoord fase'</v>
      </c>
      <c r="M6" s="72" t="str">
        <f>IF(K6&lt;&gt;"",VLOOKUP(K6,Keuzemogelijkheden!$A$2:$E$6,3,FALSE),"")</f>
        <v>Maak een keuze in de kolom 'Antwoord fase'</v>
      </c>
      <c r="N6" s="72" t="str">
        <f>IF(K6&lt;&gt;"",VLOOKUP(K6,Keuzemogelijkheden!$A$2:$E$6,4,FALSE),"")</f>
        <v>Maak een keuze in de kolom 'Antwoord fase'</v>
      </c>
      <c r="O6" s="73" t="str">
        <f>IF(K6=Keuzemogelijkheden!$A$2,$J6*Keuzemogelijkheden!$E$2,IF(K6=Keuzemogelijkheden!$A$3,$J6*Keuzemogelijkheden!$E$3,IF(K6=Keuzemogelijkheden!$A$4,$J6*Keuzemogelijkheden!$E$4,IF(K6=Keuzemogelijkheden!$A$5,$J6*Keuzemogelijkheden!$E$5,"0"))))</f>
        <v>0</v>
      </c>
    </row>
    <row r="7" spans="1:15" ht="14.25" x14ac:dyDescent="0.2">
      <c r="A7" s="62"/>
      <c r="B7" s="62"/>
      <c r="C7" s="62">
        <v>4</v>
      </c>
      <c r="D7" s="62" t="s">
        <v>252</v>
      </c>
      <c r="E7" s="63"/>
      <c r="F7" s="63"/>
      <c r="G7" s="64"/>
      <c r="H7" s="74"/>
      <c r="I7" s="74"/>
      <c r="J7" s="67"/>
      <c r="K7" s="68"/>
      <c r="L7" s="69"/>
      <c r="M7" s="69"/>
      <c r="N7" s="69"/>
      <c r="O7" s="70"/>
    </row>
    <row r="8" spans="1:15" ht="102" x14ac:dyDescent="0.2">
      <c r="A8" s="62"/>
      <c r="B8" s="62"/>
      <c r="C8" s="62"/>
      <c r="D8" s="62"/>
      <c r="E8" s="63">
        <v>2</v>
      </c>
      <c r="F8" s="63">
        <v>2090</v>
      </c>
      <c r="G8" s="64" t="s">
        <v>281</v>
      </c>
      <c r="H8" s="69" t="s">
        <v>233</v>
      </c>
      <c r="I8" s="69" t="s">
        <v>294</v>
      </c>
      <c r="J8" s="71">
        <v>2</v>
      </c>
      <c r="K8" s="16" t="s">
        <v>25</v>
      </c>
      <c r="L8" s="72" t="str">
        <f>IF(K8&lt;&gt;"",VLOOKUP(K8,Keuzemogelijkheden!$A$2:$E$6,2,FALSE),"")</f>
        <v>Maak een keuze in de kolom 'Antwoord fase'</v>
      </c>
      <c r="M8" s="72" t="str">
        <f>IF(K8&lt;&gt;"",VLOOKUP(K8,Keuzemogelijkheden!$A$2:$E$6,3,FALSE),"")</f>
        <v>Maak een keuze in de kolom 'Antwoord fase'</v>
      </c>
      <c r="N8" s="72" t="str">
        <f>IF(K8&lt;&gt;"",VLOOKUP(K8,Keuzemogelijkheden!$A$2:$E$6,4,FALSE),"")</f>
        <v>Maak een keuze in de kolom 'Antwoord fase'</v>
      </c>
      <c r="O8" s="73" t="str">
        <f>IF(K8=Keuzemogelijkheden!$A$2,$J8*Keuzemogelijkheden!$E$2,IF(K8=Keuzemogelijkheden!$A$3,$J8*Keuzemogelijkheden!$E$3,IF(K8=Keuzemogelijkheden!$A$4,$J8*Keuzemogelijkheden!$E$4,IF(K8=Keuzemogelijkheden!$A$5,$J8*Keuzemogelijkheden!$E$5,"0"))))</f>
        <v>0</v>
      </c>
    </row>
    <row r="9" spans="1:15" ht="14.25" x14ac:dyDescent="0.2">
      <c r="A9" s="62"/>
      <c r="B9" s="62"/>
      <c r="C9" s="62">
        <v>6</v>
      </c>
      <c r="D9" s="62" t="s">
        <v>253</v>
      </c>
      <c r="E9" s="63"/>
      <c r="F9" s="63"/>
      <c r="G9" s="64"/>
      <c r="H9" s="74"/>
      <c r="I9" s="74"/>
      <c r="J9" s="67"/>
      <c r="K9" s="68"/>
      <c r="L9" s="69"/>
      <c r="M9" s="69"/>
      <c r="N9" s="69"/>
      <c r="O9" s="70"/>
    </row>
    <row r="10" spans="1:15" ht="89.25" x14ac:dyDescent="0.2">
      <c r="A10" s="62"/>
      <c r="B10" s="62"/>
      <c r="C10" s="62"/>
      <c r="D10" s="62"/>
      <c r="E10" s="63">
        <v>2</v>
      </c>
      <c r="F10" s="63">
        <v>1970</v>
      </c>
      <c r="G10" s="64" t="s">
        <v>254</v>
      </c>
      <c r="H10" s="69" t="s">
        <v>233</v>
      </c>
      <c r="I10" s="69" t="s">
        <v>295</v>
      </c>
      <c r="J10" s="71">
        <v>5</v>
      </c>
      <c r="K10" s="16" t="s">
        <v>25</v>
      </c>
      <c r="L10" s="72" t="str">
        <f>IF(K10&lt;&gt;"",VLOOKUP(K10,Keuzemogelijkheden!$A$2:$E$6,2,FALSE),"")</f>
        <v>Maak een keuze in de kolom 'Antwoord fase'</v>
      </c>
      <c r="M10" s="72" t="str">
        <f>IF(K10&lt;&gt;"",VLOOKUP(K10,Keuzemogelijkheden!$A$2:$E$6,3,FALSE),"")</f>
        <v>Maak een keuze in de kolom 'Antwoord fase'</v>
      </c>
      <c r="N10" s="72" t="str">
        <f>IF(K10&lt;&gt;"",VLOOKUP(K10,Keuzemogelijkheden!$A$2:$E$6,4,FALSE),"")</f>
        <v>Maak een keuze in de kolom 'Antwoord fase'</v>
      </c>
      <c r="O10" s="73" t="str">
        <f>IF(K10=Keuzemogelijkheden!$A$2,$J10*Keuzemogelijkheden!$E$2,IF(K10=Keuzemogelijkheden!$A$3,$J10*Keuzemogelijkheden!$E$3,IF(K10=Keuzemogelijkheden!$A$4,$J10*Keuzemogelijkheden!$E$4,IF(K10=Keuzemogelijkheden!$A$5,$J10*Keuzemogelijkheden!$E$5,"0"))))</f>
        <v>0</v>
      </c>
    </row>
    <row r="11" spans="1:15" ht="14.25" x14ac:dyDescent="0.2">
      <c r="A11" s="62"/>
      <c r="B11" s="62"/>
      <c r="C11" s="62">
        <v>7</v>
      </c>
      <c r="D11" s="62" t="s">
        <v>255</v>
      </c>
      <c r="E11" s="63"/>
      <c r="F11" s="63"/>
      <c r="G11" s="64"/>
      <c r="H11" s="74"/>
      <c r="I11" s="74"/>
      <c r="J11" s="67"/>
      <c r="K11" s="68"/>
      <c r="L11" s="69"/>
      <c r="M11" s="69"/>
      <c r="N11" s="69"/>
      <c r="O11" s="70"/>
    </row>
    <row r="12" spans="1:15" ht="153" x14ac:dyDescent="0.2">
      <c r="A12" s="62"/>
      <c r="B12" s="62"/>
      <c r="C12" s="62"/>
      <c r="D12" s="62"/>
      <c r="E12" s="63">
        <v>1</v>
      </c>
      <c r="F12" s="63">
        <v>2176</v>
      </c>
      <c r="G12" s="64" t="s">
        <v>256</v>
      </c>
      <c r="H12" s="69" t="s">
        <v>233</v>
      </c>
      <c r="I12" s="69" t="s">
        <v>294</v>
      </c>
      <c r="J12" s="71">
        <v>5</v>
      </c>
      <c r="K12" s="16" t="s">
        <v>25</v>
      </c>
      <c r="L12" s="72" t="str">
        <f>IF(K12&lt;&gt;"",VLOOKUP(K12,Keuzemogelijkheden!$A$2:$E$6,2,FALSE),"")</f>
        <v>Maak een keuze in de kolom 'Antwoord fase'</v>
      </c>
      <c r="M12" s="72" t="str">
        <f>IF(K12&lt;&gt;"",VLOOKUP(K12,Keuzemogelijkheden!$A$2:$E$6,3,FALSE),"")</f>
        <v>Maak een keuze in de kolom 'Antwoord fase'</v>
      </c>
      <c r="N12" s="72" t="str">
        <f>IF(K12&lt;&gt;"",VLOOKUP(K12,Keuzemogelijkheden!$A$2:$E$6,4,FALSE),"")</f>
        <v>Maak een keuze in de kolom 'Antwoord fase'</v>
      </c>
      <c r="O12" s="73" t="str">
        <f>IF(K12=Keuzemogelijkheden!$A$2,$J12*Keuzemogelijkheden!$E$2,IF(K12=Keuzemogelijkheden!$A$3,$J12*Keuzemogelijkheden!$E$3,IF(K12=Keuzemogelijkheden!$A$4,$J12*Keuzemogelijkheden!$E$4,IF(K12=Keuzemogelijkheden!$A$5,$J12*Keuzemogelijkheden!$E$5,"0"))))</f>
        <v>0</v>
      </c>
    </row>
    <row r="13" spans="1:15" ht="14.25" x14ac:dyDescent="0.2">
      <c r="A13" s="62"/>
      <c r="B13" s="62"/>
      <c r="C13" s="62">
        <v>8</v>
      </c>
      <c r="D13" s="62" t="s">
        <v>257</v>
      </c>
      <c r="E13" s="63"/>
      <c r="F13" s="63"/>
      <c r="G13" s="64"/>
      <c r="H13" s="74"/>
      <c r="I13" s="74"/>
      <c r="J13" s="67"/>
      <c r="K13" s="68"/>
      <c r="L13" s="69"/>
      <c r="M13" s="69"/>
      <c r="N13" s="69"/>
      <c r="O13" s="70"/>
    </row>
    <row r="14" spans="1:15" ht="102" x14ac:dyDescent="0.2">
      <c r="A14" s="62"/>
      <c r="B14" s="62"/>
      <c r="C14" s="62"/>
      <c r="D14" s="62"/>
      <c r="E14" s="63">
        <v>3</v>
      </c>
      <c r="F14" s="63">
        <v>2087</v>
      </c>
      <c r="G14" s="64" t="s">
        <v>258</v>
      </c>
      <c r="H14" s="69" t="s">
        <v>24</v>
      </c>
      <c r="I14" s="69" t="s">
        <v>295</v>
      </c>
      <c r="J14" s="71">
        <v>2</v>
      </c>
      <c r="K14" s="16" t="s">
        <v>25</v>
      </c>
      <c r="L14" s="72" t="str">
        <f>IF(K14&lt;&gt;"",VLOOKUP(K14,Keuzemogelijkheden!$A$2:$E$6,2,FALSE),"")</f>
        <v>Maak een keuze in de kolom 'Antwoord fase'</v>
      </c>
      <c r="M14" s="72" t="str">
        <f>IF(K14&lt;&gt;"",VLOOKUP(K14,Keuzemogelijkheden!$A$2:$E$6,3,FALSE),"")</f>
        <v>Maak een keuze in de kolom 'Antwoord fase'</v>
      </c>
      <c r="N14" s="72" t="str">
        <f>IF(K14&lt;&gt;"",VLOOKUP(K14,Keuzemogelijkheden!$A$2:$E$6,4,FALSE),"")</f>
        <v>Maak een keuze in de kolom 'Antwoord fase'</v>
      </c>
      <c r="O14" s="73" t="str">
        <f>IF(K14=Keuzemogelijkheden!$A$2,$J14*Keuzemogelijkheden!$E$2,IF(K14=Keuzemogelijkheden!$A$3,$J14*Keuzemogelijkheden!$E$3,IF(K14=Keuzemogelijkheden!$A$4,$J14*Keuzemogelijkheden!$E$4,IF(K14=Keuzemogelijkheden!$A$5,$J14*Keuzemogelijkheden!$E$5,"0"))))</f>
        <v>0</v>
      </c>
    </row>
    <row r="15" spans="1:15" ht="14.25" x14ac:dyDescent="0.2">
      <c r="A15" s="62"/>
      <c r="B15" s="62"/>
      <c r="C15" s="62">
        <v>9</v>
      </c>
      <c r="D15" s="62" t="s">
        <v>259</v>
      </c>
      <c r="E15" s="63"/>
      <c r="F15" s="63"/>
      <c r="G15" s="64"/>
      <c r="H15" s="69"/>
      <c r="I15" s="69"/>
      <c r="J15" s="71"/>
      <c r="K15" s="68"/>
      <c r="L15" s="69"/>
      <c r="M15" s="69"/>
      <c r="N15" s="69"/>
      <c r="O15" s="70"/>
    </row>
    <row r="16" spans="1:15" ht="51" x14ac:dyDescent="0.2">
      <c r="A16" s="62"/>
      <c r="B16" s="62"/>
      <c r="C16" s="62"/>
      <c r="D16" s="62"/>
      <c r="E16" s="63">
        <v>3</v>
      </c>
      <c r="F16" s="63">
        <v>1975</v>
      </c>
      <c r="G16" s="64" t="s">
        <v>260</v>
      </c>
      <c r="H16" s="74" t="s">
        <v>233</v>
      </c>
      <c r="I16" s="74" t="s">
        <v>294</v>
      </c>
      <c r="J16" s="67">
        <v>1</v>
      </c>
      <c r="K16" s="16" t="s">
        <v>25</v>
      </c>
      <c r="L16" s="72" t="str">
        <f>IF(K16&lt;&gt;"",VLOOKUP(K16,Keuzemogelijkheden!$A$2:$E$6,2,FALSE),"")</f>
        <v>Maak een keuze in de kolom 'Antwoord fase'</v>
      </c>
      <c r="M16" s="72" t="str">
        <f>IF(K16&lt;&gt;"",VLOOKUP(K16,Keuzemogelijkheden!$A$2:$E$6,3,FALSE),"")</f>
        <v>Maak een keuze in de kolom 'Antwoord fase'</v>
      </c>
      <c r="N16" s="72" t="str">
        <f>IF(K16&lt;&gt;"",VLOOKUP(K16,Keuzemogelijkheden!$A$2:$E$6,4,FALSE),"")</f>
        <v>Maak een keuze in de kolom 'Antwoord fase'</v>
      </c>
      <c r="O16" s="73" t="str">
        <f>IF(K16=Keuzemogelijkheden!$A$2,$J16*Keuzemogelijkheden!$E$2,IF(K16=Keuzemogelijkheden!$A$3,$J16*Keuzemogelijkheden!$E$3,IF(K16=Keuzemogelijkheden!$A$4,$J16*Keuzemogelijkheden!$E$4,IF(K16=Keuzemogelijkheden!$A$5,$J16*Keuzemogelijkheden!$E$5,"0"))))</f>
        <v>0</v>
      </c>
    </row>
    <row r="17" spans="1:15" ht="14.25" x14ac:dyDescent="0.2">
      <c r="A17" s="62">
        <v>3</v>
      </c>
      <c r="B17" s="62" t="s">
        <v>31</v>
      </c>
      <c r="C17" s="62"/>
      <c r="D17" s="62"/>
      <c r="E17" s="63"/>
      <c r="F17" s="63"/>
      <c r="G17" s="64"/>
      <c r="H17" s="69"/>
      <c r="I17" s="69"/>
      <c r="J17" s="71"/>
      <c r="K17" s="68"/>
      <c r="L17" s="69"/>
      <c r="M17" s="69"/>
      <c r="N17" s="69"/>
      <c r="O17" s="70"/>
    </row>
    <row r="18" spans="1:15" ht="14.25" x14ac:dyDescent="0.2">
      <c r="A18" s="62"/>
      <c r="B18" s="62"/>
      <c r="C18" s="62">
        <v>1</v>
      </c>
      <c r="D18" s="62" t="s">
        <v>70</v>
      </c>
      <c r="E18" s="63"/>
      <c r="F18" s="63"/>
      <c r="G18" s="64"/>
      <c r="H18" s="69"/>
      <c r="I18" s="69"/>
      <c r="J18" s="71"/>
      <c r="K18" s="68"/>
      <c r="L18" s="69"/>
      <c r="M18" s="69"/>
      <c r="N18" s="69"/>
      <c r="O18" s="70"/>
    </row>
    <row r="19" spans="1:15" ht="102" x14ac:dyDescent="0.2">
      <c r="A19" s="62"/>
      <c r="B19" s="62"/>
      <c r="C19" s="62"/>
      <c r="D19" s="62"/>
      <c r="E19" s="63">
        <v>5</v>
      </c>
      <c r="F19" s="63">
        <v>10147</v>
      </c>
      <c r="G19" s="64" t="s">
        <v>300</v>
      </c>
      <c r="H19" s="74" t="s">
        <v>24</v>
      </c>
      <c r="I19" s="74" t="s">
        <v>293</v>
      </c>
      <c r="J19" s="67">
        <v>2</v>
      </c>
      <c r="K19" s="16" t="s">
        <v>25</v>
      </c>
      <c r="L19" s="72" t="str">
        <f>IF(K19&lt;&gt;"",VLOOKUP(K19,Keuzemogelijkheden!$A$2:$E$6,2,FALSE),"")</f>
        <v>Maak een keuze in de kolom 'Antwoord fase'</v>
      </c>
      <c r="M19" s="72" t="str">
        <f>IF(K19&lt;&gt;"",VLOOKUP(K19,Keuzemogelijkheden!$A$2:$E$6,3,FALSE),"")</f>
        <v>Maak een keuze in de kolom 'Antwoord fase'</v>
      </c>
      <c r="N19" s="72" t="str">
        <f>IF(K19&lt;&gt;"",VLOOKUP(K19,Keuzemogelijkheden!$A$2:$E$6,4,FALSE),"")</f>
        <v>Maak een keuze in de kolom 'Antwoord fase'</v>
      </c>
      <c r="O19" s="73" t="str">
        <f>IF(K19=Keuzemogelijkheden!$A$2,$J19*Keuzemogelijkheden!$E$2,IF(K19=Keuzemogelijkheden!$A$3,$J19*Keuzemogelijkheden!$E$3,IF(K19=Keuzemogelijkheden!$A$4,$J19*Keuzemogelijkheden!$E$4,IF(K19=Keuzemogelijkheden!$A$5,$J19*Keuzemogelijkheden!$E$5,"0"))))</f>
        <v>0</v>
      </c>
    </row>
    <row r="20" spans="1:15" ht="14.25" x14ac:dyDescent="0.2">
      <c r="A20" s="62"/>
      <c r="B20" s="62"/>
      <c r="C20" s="62">
        <v>6</v>
      </c>
      <c r="D20" s="62" t="s">
        <v>80</v>
      </c>
      <c r="E20" s="63"/>
      <c r="F20" s="63"/>
      <c r="G20" s="64"/>
      <c r="H20" s="74"/>
      <c r="I20" s="74"/>
      <c r="J20" s="67"/>
      <c r="K20" s="68"/>
      <c r="L20" s="69"/>
      <c r="M20" s="69"/>
      <c r="N20" s="69"/>
      <c r="O20" s="70"/>
    </row>
    <row r="21" spans="1:15" ht="127.5" x14ac:dyDescent="0.2">
      <c r="A21" s="62"/>
      <c r="B21" s="62"/>
      <c r="C21" s="62"/>
      <c r="D21" s="62"/>
      <c r="E21" s="63">
        <v>1</v>
      </c>
      <c r="F21" s="63">
        <v>2219</v>
      </c>
      <c r="G21" s="64" t="s">
        <v>301</v>
      </c>
      <c r="H21" s="69" t="s">
        <v>24</v>
      </c>
      <c r="I21" s="69" t="s">
        <v>293</v>
      </c>
      <c r="J21" s="71">
        <v>10</v>
      </c>
      <c r="K21" s="16" t="s">
        <v>25</v>
      </c>
      <c r="L21" s="72" t="str">
        <f>IF(K21&lt;&gt;"",VLOOKUP(K21,Keuzemogelijkheden!$A$2:$E$6,2,FALSE),"")</f>
        <v>Maak een keuze in de kolom 'Antwoord fase'</v>
      </c>
      <c r="M21" s="72" t="str">
        <f>IF(K21&lt;&gt;"",VLOOKUP(K21,Keuzemogelijkheden!$A$2:$E$6,3,FALSE),"")</f>
        <v>Maak een keuze in de kolom 'Antwoord fase'</v>
      </c>
      <c r="N21" s="72" t="str">
        <f>IF(K21&lt;&gt;"",VLOOKUP(K21,Keuzemogelijkheden!$A$2:$E$6,4,FALSE),"")</f>
        <v>Maak een keuze in de kolom 'Antwoord fase'</v>
      </c>
      <c r="O21" s="73" t="str">
        <f>IF(K21=Keuzemogelijkheden!$A$2,$J21*Keuzemogelijkheden!$E$2,IF(K21=Keuzemogelijkheden!$A$3,$J21*Keuzemogelijkheden!$E$3,IF(K21=Keuzemogelijkheden!$A$4,$J21*Keuzemogelijkheden!$E$4,IF(K21=Keuzemogelijkheden!$A$5,$J21*Keuzemogelijkheden!$E$5,"0"))))</f>
        <v>0</v>
      </c>
    </row>
    <row r="22" spans="1:15" ht="38.25" x14ac:dyDescent="0.2">
      <c r="A22" s="62"/>
      <c r="B22" s="62"/>
      <c r="C22" s="62"/>
      <c r="D22" s="62"/>
      <c r="E22" s="63">
        <v>7</v>
      </c>
      <c r="F22" s="63">
        <v>2211</v>
      </c>
      <c r="G22" s="64" t="s">
        <v>282</v>
      </c>
      <c r="H22" s="74" t="s">
        <v>24</v>
      </c>
      <c r="I22" s="74" t="s">
        <v>293</v>
      </c>
      <c r="J22" s="67">
        <v>2</v>
      </c>
      <c r="K22" s="16" t="s">
        <v>25</v>
      </c>
      <c r="L22" s="72" t="str">
        <f>IF(K22&lt;&gt;"",VLOOKUP(K22,Keuzemogelijkheden!$A$2:$E$6,2,FALSE),"")</f>
        <v>Maak een keuze in de kolom 'Antwoord fase'</v>
      </c>
      <c r="M22" s="72" t="str">
        <f>IF(K22&lt;&gt;"",VLOOKUP(K22,Keuzemogelijkheden!$A$2:$E$6,3,FALSE),"")</f>
        <v>Maak een keuze in de kolom 'Antwoord fase'</v>
      </c>
      <c r="N22" s="72" t="str">
        <f>IF(K22&lt;&gt;"",VLOOKUP(K22,Keuzemogelijkheden!$A$2:$E$6,4,FALSE),"")</f>
        <v>Maak een keuze in de kolom 'Antwoord fase'</v>
      </c>
      <c r="O22" s="73" t="str">
        <f>IF(K22=Keuzemogelijkheden!$A$2,$J22*Keuzemogelijkheden!$E$2,IF(K22=Keuzemogelijkheden!$A$3,$J22*Keuzemogelijkheden!$E$3,IF(K22=Keuzemogelijkheden!$A$4,$J22*Keuzemogelijkheden!$E$4,IF(K22=Keuzemogelijkheden!$A$5,$J22*Keuzemogelijkheden!$E$5,"0"))))</f>
        <v>0</v>
      </c>
    </row>
    <row r="23" spans="1:15" ht="14.25" x14ac:dyDescent="0.2">
      <c r="A23" s="62">
        <v>4</v>
      </c>
      <c r="B23" s="62" t="s">
        <v>35</v>
      </c>
      <c r="C23" s="62"/>
      <c r="D23" s="62"/>
      <c r="E23" s="63"/>
      <c r="F23" s="63"/>
      <c r="G23" s="64"/>
      <c r="H23" s="69"/>
      <c r="I23" s="69"/>
      <c r="J23" s="71"/>
      <c r="K23" s="68"/>
      <c r="L23" s="69"/>
      <c r="M23" s="69"/>
      <c r="N23" s="69"/>
      <c r="O23" s="70"/>
    </row>
    <row r="24" spans="1:15" ht="14.25" x14ac:dyDescent="0.2">
      <c r="A24" s="62"/>
      <c r="B24" s="62"/>
      <c r="C24" s="62">
        <v>1</v>
      </c>
      <c r="D24" s="62" t="s">
        <v>82</v>
      </c>
      <c r="E24" s="63"/>
      <c r="F24" s="63"/>
      <c r="G24" s="64"/>
      <c r="H24" s="74"/>
      <c r="I24" s="74"/>
      <c r="J24" s="67"/>
      <c r="K24" s="68"/>
      <c r="L24" s="69"/>
      <c r="M24" s="69"/>
      <c r="N24" s="69"/>
      <c r="O24" s="70"/>
    </row>
    <row r="25" spans="1:15" ht="51" x14ac:dyDescent="0.2">
      <c r="A25" s="62"/>
      <c r="B25" s="62"/>
      <c r="C25" s="62"/>
      <c r="D25" s="62"/>
      <c r="E25" s="63">
        <v>12</v>
      </c>
      <c r="F25" s="63">
        <v>1329</v>
      </c>
      <c r="G25" s="64" t="s">
        <v>261</v>
      </c>
      <c r="H25" s="69" t="s">
        <v>24</v>
      </c>
      <c r="I25" s="69" t="s">
        <v>293</v>
      </c>
      <c r="J25" s="71">
        <v>1</v>
      </c>
      <c r="K25" s="16" t="s">
        <v>25</v>
      </c>
      <c r="L25" s="72" t="str">
        <f>IF(K25&lt;&gt;"",VLOOKUP(K25,Keuzemogelijkheden!$A$2:$E$6,2,FALSE),"")</f>
        <v>Maak een keuze in de kolom 'Antwoord fase'</v>
      </c>
      <c r="M25" s="72" t="str">
        <f>IF(K25&lt;&gt;"",VLOOKUP(K25,Keuzemogelijkheden!$A$2:$E$6,3,FALSE),"")</f>
        <v>Maak een keuze in de kolom 'Antwoord fase'</v>
      </c>
      <c r="N25" s="72" t="str">
        <f>IF(K25&lt;&gt;"",VLOOKUP(K25,Keuzemogelijkheden!$A$2:$E$6,4,FALSE),"")</f>
        <v>Maak een keuze in de kolom 'Antwoord fase'</v>
      </c>
      <c r="O25" s="73" t="str">
        <f>IF(K25=Keuzemogelijkheden!$A$2,$J25*Keuzemogelijkheden!$E$2,IF(K25=Keuzemogelijkheden!$A$3,$J25*Keuzemogelijkheden!$E$3,IF(K25=Keuzemogelijkheden!$A$4,$J25*Keuzemogelijkheden!$E$4,IF(K25=Keuzemogelijkheden!$A$5,$J25*Keuzemogelijkheden!$E$5,"0"))))</f>
        <v>0</v>
      </c>
    </row>
    <row r="26" spans="1:15" ht="14.25" x14ac:dyDescent="0.2">
      <c r="A26" s="62"/>
      <c r="B26" s="62"/>
      <c r="C26" s="62">
        <v>2</v>
      </c>
      <c r="D26" s="62" t="s">
        <v>84</v>
      </c>
      <c r="E26" s="63"/>
      <c r="F26" s="63"/>
      <c r="G26" s="64"/>
      <c r="H26" s="69"/>
      <c r="I26" s="69"/>
      <c r="J26" s="71"/>
      <c r="K26" s="68"/>
      <c r="L26" s="69"/>
      <c r="M26" s="69"/>
      <c r="N26" s="69"/>
      <c r="O26" s="70"/>
    </row>
    <row r="27" spans="1:15" ht="153" x14ac:dyDescent="0.2">
      <c r="A27" s="62"/>
      <c r="B27" s="62"/>
      <c r="C27" s="62"/>
      <c r="D27" s="62"/>
      <c r="E27" s="63">
        <v>10</v>
      </c>
      <c r="F27" s="63">
        <v>10157</v>
      </c>
      <c r="G27" s="64" t="s">
        <v>182</v>
      </c>
      <c r="H27" s="69" t="s">
        <v>24</v>
      </c>
      <c r="I27" s="69" t="s">
        <v>293</v>
      </c>
      <c r="J27" s="71">
        <v>10</v>
      </c>
      <c r="K27" s="16" t="s">
        <v>25</v>
      </c>
      <c r="L27" s="72" t="str">
        <f>IF(K27&lt;&gt;"",VLOOKUP(K27,Keuzemogelijkheden!$A$2:$E$6,2,FALSE),"")</f>
        <v>Maak een keuze in de kolom 'Antwoord fase'</v>
      </c>
      <c r="M27" s="72" t="str">
        <f>IF(K27&lt;&gt;"",VLOOKUP(K27,Keuzemogelijkheden!$A$2:$E$6,3,FALSE),"")</f>
        <v>Maak een keuze in de kolom 'Antwoord fase'</v>
      </c>
      <c r="N27" s="72" t="str">
        <f>IF(K27&lt;&gt;"",VLOOKUP(K27,Keuzemogelijkheden!$A$2:$E$6,4,FALSE),"")</f>
        <v>Maak een keuze in de kolom 'Antwoord fase'</v>
      </c>
      <c r="O27" s="73" t="str">
        <f>IF(K27=Keuzemogelijkheden!$A$2,$J27*Keuzemogelijkheden!$E$2,IF(K27=Keuzemogelijkheden!$A$3,$J27*Keuzemogelijkheden!$E$3,IF(K27=Keuzemogelijkheden!$A$4,$J27*Keuzemogelijkheden!$E$4,IF(K27=Keuzemogelijkheden!$A$5,$J27*Keuzemogelijkheden!$E$5,"0"))))</f>
        <v>0</v>
      </c>
    </row>
    <row r="28" spans="1:15" ht="38.25" x14ac:dyDescent="0.2">
      <c r="A28" s="62"/>
      <c r="B28" s="62"/>
      <c r="C28" s="62"/>
      <c r="D28" s="62"/>
      <c r="E28" s="63">
        <v>11</v>
      </c>
      <c r="F28" s="63">
        <v>10164</v>
      </c>
      <c r="G28" s="64" t="s">
        <v>181</v>
      </c>
      <c r="H28" s="74" t="s">
        <v>24</v>
      </c>
      <c r="I28" s="74" t="s">
        <v>293</v>
      </c>
      <c r="J28" s="67">
        <v>1</v>
      </c>
      <c r="K28" s="16" t="s">
        <v>25</v>
      </c>
      <c r="L28" s="72" t="str">
        <f>IF(K28&lt;&gt;"",VLOOKUP(K28,Keuzemogelijkheden!$A$2:$E$6,2,FALSE),"")</f>
        <v>Maak een keuze in de kolom 'Antwoord fase'</v>
      </c>
      <c r="M28" s="72" t="str">
        <f>IF(K28&lt;&gt;"",VLOOKUP(K28,Keuzemogelijkheden!$A$2:$E$6,3,FALSE),"")</f>
        <v>Maak een keuze in de kolom 'Antwoord fase'</v>
      </c>
      <c r="N28" s="72" t="str">
        <f>IF(K28&lt;&gt;"",VLOOKUP(K28,Keuzemogelijkheden!$A$2:$E$6,4,FALSE),"")</f>
        <v>Maak een keuze in de kolom 'Antwoord fase'</v>
      </c>
      <c r="O28" s="73" t="str">
        <f>IF(K28=Keuzemogelijkheden!$A$2,$J28*Keuzemogelijkheden!$E$2,IF(K28=Keuzemogelijkheden!$A$3,$J28*Keuzemogelijkheden!$E$3,IF(K28=Keuzemogelijkheden!$A$4,$J28*Keuzemogelijkheden!$E$4,IF(K28=Keuzemogelijkheden!$A$5,$J28*Keuzemogelijkheden!$E$5,"0"))))</f>
        <v>0</v>
      </c>
    </row>
    <row r="29" spans="1:15" ht="38.25" x14ac:dyDescent="0.2">
      <c r="A29" s="62"/>
      <c r="B29" s="62"/>
      <c r="C29" s="62"/>
      <c r="D29" s="62"/>
      <c r="E29" s="63">
        <v>13</v>
      </c>
      <c r="F29" s="63">
        <v>2207</v>
      </c>
      <c r="G29" s="64" t="s">
        <v>283</v>
      </c>
      <c r="H29" s="69" t="s">
        <v>24</v>
      </c>
      <c r="I29" s="69" t="s">
        <v>293</v>
      </c>
      <c r="J29" s="71">
        <v>5</v>
      </c>
      <c r="K29" s="16" t="s">
        <v>25</v>
      </c>
      <c r="L29" s="72" t="str">
        <f>IF(K29&lt;&gt;"",VLOOKUP(K29,Keuzemogelijkheden!$A$2:$E$6,2,FALSE),"")</f>
        <v>Maak een keuze in de kolom 'Antwoord fase'</v>
      </c>
      <c r="M29" s="72" t="str">
        <f>IF(K29&lt;&gt;"",VLOOKUP(K29,Keuzemogelijkheden!$A$2:$E$6,3,FALSE),"")</f>
        <v>Maak een keuze in de kolom 'Antwoord fase'</v>
      </c>
      <c r="N29" s="72" t="str">
        <f>IF(K29&lt;&gt;"",VLOOKUP(K29,Keuzemogelijkheden!$A$2:$E$6,4,FALSE),"")</f>
        <v>Maak een keuze in de kolom 'Antwoord fase'</v>
      </c>
      <c r="O29" s="73" t="str">
        <f>IF(K29=Keuzemogelijkheden!$A$2,$J29*Keuzemogelijkheden!$E$2,IF(K29=Keuzemogelijkheden!$A$3,$J29*Keuzemogelijkheden!$E$3,IF(K29=Keuzemogelijkheden!$A$4,$J29*Keuzemogelijkheden!$E$4,IF(K29=Keuzemogelijkheden!$A$5,$J29*Keuzemogelijkheden!$E$5,"0"))))</f>
        <v>0</v>
      </c>
    </row>
    <row r="30" spans="1:15" ht="14.25" x14ac:dyDescent="0.2">
      <c r="A30" s="62"/>
      <c r="B30" s="62"/>
      <c r="C30" s="62">
        <v>3</v>
      </c>
      <c r="D30" s="62" t="s">
        <v>86</v>
      </c>
      <c r="E30" s="63"/>
      <c r="F30" s="63"/>
      <c r="G30" s="64"/>
      <c r="H30" s="74"/>
      <c r="I30" s="74"/>
      <c r="J30" s="67"/>
      <c r="K30" s="68"/>
      <c r="L30" s="69"/>
      <c r="M30" s="69"/>
      <c r="N30" s="69"/>
      <c r="O30" s="70"/>
    </row>
    <row r="31" spans="1:15" ht="38.25" x14ac:dyDescent="0.2">
      <c r="A31" s="62"/>
      <c r="B31" s="62"/>
      <c r="C31" s="62"/>
      <c r="D31" s="62"/>
      <c r="E31" s="63">
        <v>1</v>
      </c>
      <c r="F31" s="63">
        <v>2214</v>
      </c>
      <c r="G31" s="64" t="s">
        <v>284</v>
      </c>
      <c r="H31" s="69" t="s">
        <v>24</v>
      </c>
      <c r="I31" s="69" t="s">
        <v>293</v>
      </c>
      <c r="J31" s="71">
        <v>2</v>
      </c>
      <c r="K31" s="16" t="s">
        <v>25</v>
      </c>
      <c r="L31" s="72" t="str">
        <f>IF(K31&lt;&gt;"",VLOOKUP(K31,Keuzemogelijkheden!$A$2:$E$6,2,FALSE),"")</f>
        <v>Maak een keuze in de kolom 'Antwoord fase'</v>
      </c>
      <c r="M31" s="72" t="str">
        <f>IF(K31&lt;&gt;"",VLOOKUP(K31,Keuzemogelijkheden!$A$2:$E$6,3,FALSE),"")</f>
        <v>Maak een keuze in de kolom 'Antwoord fase'</v>
      </c>
      <c r="N31" s="72" t="str">
        <f>IF(K31&lt;&gt;"",VLOOKUP(K31,Keuzemogelijkheden!$A$2:$E$6,4,FALSE),"")</f>
        <v>Maak een keuze in de kolom 'Antwoord fase'</v>
      </c>
      <c r="O31" s="73" t="str">
        <f>IF(K31=Keuzemogelijkheden!$A$2,$J31*Keuzemogelijkheden!$E$2,IF(K31=Keuzemogelijkheden!$A$3,$J31*Keuzemogelijkheden!$E$3,IF(K31=Keuzemogelijkheden!$A$4,$J31*Keuzemogelijkheden!$E$4,IF(K31=Keuzemogelijkheden!$A$5,$J31*Keuzemogelijkheden!$E$5,"0"))))</f>
        <v>0</v>
      </c>
    </row>
    <row r="32" spans="1:15" ht="14.25" x14ac:dyDescent="0.2">
      <c r="A32" s="62"/>
      <c r="B32" s="62"/>
      <c r="C32" s="62">
        <v>4</v>
      </c>
      <c r="D32" s="62" t="s">
        <v>88</v>
      </c>
      <c r="E32" s="63"/>
      <c r="F32" s="63"/>
      <c r="G32" s="64"/>
      <c r="H32" s="74"/>
      <c r="I32" s="74"/>
      <c r="J32" s="67"/>
      <c r="K32" s="68"/>
      <c r="L32" s="69"/>
      <c r="M32" s="69"/>
      <c r="N32" s="69"/>
      <c r="O32" s="70"/>
    </row>
    <row r="33" spans="1:15" ht="140.25" x14ac:dyDescent="0.2">
      <c r="A33" s="62"/>
      <c r="B33" s="62"/>
      <c r="C33" s="62"/>
      <c r="D33" s="62"/>
      <c r="E33" s="63">
        <v>1</v>
      </c>
      <c r="F33" s="63">
        <v>1883</v>
      </c>
      <c r="G33" s="64" t="s">
        <v>262</v>
      </c>
      <c r="H33" s="69" t="s">
        <v>233</v>
      </c>
      <c r="I33" s="69" t="s">
        <v>293</v>
      </c>
      <c r="J33" s="71">
        <v>5</v>
      </c>
      <c r="K33" s="16" t="s">
        <v>25</v>
      </c>
      <c r="L33" s="72" t="str">
        <f>IF(K33&lt;&gt;"",VLOOKUP(K33,Keuzemogelijkheden!$A$2:$E$6,2,FALSE),"")</f>
        <v>Maak een keuze in de kolom 'Antwoord fase'</v>
      </c>
      <c r="M33" s="72" t="str">
        <f>IF(K33&lt;&gt;"",VLOOKUP(K33,Keuzemogelijkheden!$A$2:$E$6,3,FALSE),"")</f>
        <v>Maak een keuze in de kolom 'Antwoord fase'</v>
      </c>
      <c r="N33" s="72" t="str">
        <f>IF(K33&lt;&gt;"",VLOOKUP(K33,Keuzemogelijkheden!$A$2:$E$6,4,FALSE),"")</f>
        <v>Maak een keuze in de kolom 'Antwoord fase'</v>
      </c>
      <c r="O33" s="73" t="str">
        <f>IF(K33=Keuzemogelijkheden!$A$2,$J33*Keuzemogelijkheden!$E$2,IF(K33=Keuzemogelijkheden!$A$3,$J33*Keuzemogelijkheden!$E$3,IF(K33=Keuzemogelijkheden!$A$4,$J33*Keuzemogelijkheden!$E$4,IF(K33=Keuzemogelijkheden!$A$5,$J33*Keuzemogelijkheden!$E$5,"0"))))</f>
        <v>0</v>
      </c>
    </row>
    <row r="34" spans="1:15" ht="14.25" x14ac:dyDescent="0.2">
      <c r="A34" s="62"/>
      <c r="B34" s="62"/>
      <c r="C34" s="62">
        <v>5</v>
      </c>
      <c r="D34" s="62" t="s">
        <v>96</v>
      </c>
      <c r="E34" s="63"/>
      <c r="F34" s="63"/>
      <c r="G34" s="64"/>
      <c r="H34" s="74"/>
      <c r="I34" s="74"/>
      <c r="J34" s="67"/>
      <c r="K34" s="68"/>
      <c r="L34" s="69"/>
      <c r="M34" s="69"/>
      <c r="N34" s="69"/>
      <c r="O34" s="70"/>
    </row>
    <row r="35" spans="1:15" ht="76.5" x14ac:dyDescent="0.2">
      <c r="A35" s="62"/>
      <c r="B35" s="62"/>
      <c r="C35" s="62"/>
      <c r="D35" s="62"/>
      <c r="E35" s="63">
        <v>2</v>
      </c>
      <c r="F35" s="63">
        <v>2206</v>
      </c>
      <c r="G35" s="64" t="s">
        <v>285</v>
      </c>
      <c r="H35" s="69" t="s">
        <v>24</v>
      </c>
      <c r="I35" s="69" t="s">
        <v>293</v>
      </c>
      <c r="J35" s="71">
        <v>5</v>
      </c>
      <c r="K35" s="16" t="s">
        <v>25</v>
      </c>
      <c r="L35" s="72" t="str">
        <f>IF(K35&lt;&gt;"",VLOOKUP(K35,Keuzemogelijkheden!$A$2:$E$6,2,FALSE),"")</f>
        <v>Maak een keuze in de kolom 'Antwoord fase'</v>
      </c>
      <c r="M35" s="72" t="str">
        <f>IF(K35&lt;&gt;"",VLOOKUP(K35,Keuzemogelijkheden!$A$2:$E$6,3,FALSE),"")</f>
        <v>Maak een keuze in de kolom 'Antwoord fase'</v>
      </c>
      <c r="N35" s="72" t="str">
        <f>IF(K35&lt;&gt;"",VLOOKUP(K35,Keuzemogelijkheden!$A$2:$E$6,4,FALSE),"")</f>
        <v>Maak een keuze in de kolom 'Antwoord fase'</v>
      </c>
      <c r="O35" s="73" t="str">
        <f>IF(K35=Keuzemogelijkheden!$A$2,$J35*Keuzemogelijkheden!$E$2,IF(K35=Keuzemogelijkheden!$A$3,$J35*Keuzemogelijkheden!$E$3,IF(K35=Keuzemogelijkheden!$A$4,$J35*Keuzemogelijkheden!$E$4,IF(K35=Keuzemogelijkheden!$A$5,$J35*Keuzemogelijkheden!$E$5,"0"))))</f>
        <v>0</v>
      </c>
    </row>
    <row r="36" spans="1:15" ht="63.75" x14ac:dyDescent="0.2">
      <c r="A36" s="62"/>
      <c r="B36" s="62"/>
      <c r="C36" s="62"/>
      <c r="D36" s="62"/>
      <c r="E36" s="63">
        <v>6</v>
      </c>
      <c r="F36" s="63">
        <v>2209</v>
      </c>
      <c r="G36" s="64" t="s">
        <v>286</v>
      </c>
      <c r="H36" s="74" t="s">
        <v>24</v>
      </c>
      <c r="I36" s="74" t="s">
        <v>293</v>
      </c>
      <c r="J36" s="67">
        <v>5</v>
      </c>
      <c r="K36" s="16" t="s">
        <v>25</v>
      </c>
      <c r="L36" s="72" t="str">
        <f>IF(K36&lt;&gt;"",VLOOKUP(K36,Keuzemogelijkheden!$A$2:$E$6,2,FALSE),"")</f>
        <v>Maak een keuze in de kolom 'Antwoord fase'</v>
      </c>
      <c r="M36" s="72" t="str">
        <f>IF(K36&lt;&gt;"",VLOOKUP(K36,Keuzemogelijkheden!$A$2:$E$6,3,FALSE),"")</f>
        <v>Maak een keuze in de kolom 'Antwoord fase'</v>
      </c>
      <c r="N36" s="72" t="str">
        <f>IF(K36&lt;&gt;"",VLOOKUP(K36,Keuzemogelijkheden!$A$2:$E$6,4,FALSE),"")</f>
        <v>Maak een keuze in de kolom 'Antwoord fase'</v>
      </c>
      <c r="O36" s="73" t="str">
        <f>IF(K36=Keuzemogelijkheden!$A$2,$J36*Keuzemogelijkheden!$E$2,IF(K36=Keuzemogelijkheden!$A$3,$J36*Keuzemogelijkheden!$E$3,IF(K36=Keuzemogelijkheden!$A$4,$J36*Keuzemogelijkheden!$E$4,IF(K36=Keuzemogelijkheden!$A$5,$J36*Keuzemogelijkheden!$E$5,"0"))))</f>
        <v>0</v>
      </c>
    </row>
    <row r="37" spans="1:15" ht="14.25" x14ac:dyDescent="0.2">
      <c r="A37" s="62"/>
      <c r="B37" s="62"/>
      <c r="C37" s="62">
        <v>6</v>
      </c>
      <c r="D37" s="62" t="s">
        <v>92</v>
      </c>
      <c r="E37" s="63"/>
      <c r="F37" s="63"/>
      <c r="G37" s="64"/>
      <c r="H37" s="74"/>
      <c r="I37" s="74"/>
      <c r="J37" s="67"/>
      <c r="K37" s="68"/>
      <c r="L37" s="69"/>
      <c r="M37" s="69"/>
      <c r="N37" s="69"/>
      <c r="O37" s="70"/>
    </row>
    <row r="38" spans="1:15" ht="51" x14ac:dyDescent="0.2">
      <c r="A38" s="62"/>
      <c r="B38" s="62"/>
      <c r="C38" s="62"/>
      <c r="D38" s="62"/>
      <c r="E38" s="63">
        <v>2</v>
      </c>
      <c r="F38" s="63">
        <v>2213</v>
      </c>
      <c r="G38" s="64" t="s">
        <v>287</v>
      </c>
      <c r="H38" s="69" t="s">
        <v>24</v>
      </c>
      <c r="I38" s="69" t="s">
        <v>293</v>
      </c>
      <c r="J38" s="71">
        <v>2</v>
      </c>
      <c r="K38" s="16" t="s">
        <v>25</v>
      </c>
      <c r="L38" s="72" t="str">
        <f>IF(K38&lt;&gt;"",VLOOKUP(K38,Keuzemogelijkheden!$A$2:$E$6,2,FALSE),"")</f>
        <v>Maak een keuze in de kolom 'Antwoord fase'</v>
      </c>
      <c r="M38" s="72" t="str">
        <f>IF(K38&lt;&gt;"",VLOOKUP(K38,Keuzemogelijkheden!$A$2:$E$6,3,FALSE),"")</f>
        <v>Maak een keuze in de kolom 'Antwoord fase'</v>
      </c>
      <c r="N38" s="72" t="str">
        <f>IF(K38&lt;&gt;"",VLOOKUP(K38,Keuzemogelijkheden!$A$2:$E$6,4,FALSE),"")</f>
        <v>Maak een keuze in de kolom 'Antwoord fase'</v>
      </c>
      <c r="O38" s="73" t="str">
        <f>IF(K38=Keuzemogelijkheden!$A$2,$J38*Keuzemogelijkheden!$E$2,IF(K38=Keuzemogelijkheden!$A$3,$J38*Keuzemogelijkheden!$E$3,IF(K38=Keuzemogelijkheden!$A$4,$J38*Keuzemogelijkheden!$E$4,IF(K38=Keuzemogelijkheden!$A$5,$J38*Keuzemogelijkheden!$E$5,"0"))))</f>
        <v>0</v>
      </c>
    </row>
    <row r="39" spans="1:15" ht="14.25" x14ac:dyDescent="0.2">
      <c r="A39" s="62"/>
      <c r="B39" s="62"/>
      <c r="C39" s="62">
        <v>7</v>
      </c>
      <c r="D39" s="62" t="s">
        <v>94</v>
      </c>
      <c r="E39" s="63"/>
      <c r="F39" s="63"/>
      <c r="G39" s="64"/>
      <c r="H39" s="74"/>
      <c r="I39" s="74"/>
      <c r="J39" s="67"/>
      <c r="K39" s="68"/>
      <c r="L39" s="69"/>
      <c r="M39" s="69"/>
      <c r="N39" s="69"/>
      <c r="O39" s="70"/>
    </row>
    <row r="40" spans="1:15" ht="63.75" x14ac:dyDescent="0.2">
      <c r="A40" s="62"/>
      <c r="B40" s="62"/>
      <c r="C40" s="62"/>
      <c r="D40" s="62"/>
      <c r="E40" s="63">
        <v>2</v>
      </c>
      <c r="F40" s="63">
        <v>1748</v>
      </c>
      <c r="G40" s="64" t="s">
        <v>263</v>
      </c>
      <c r="H40" s="69" t="s">
        <v>24</v>
      </c>
      <c r="I40" s="69" t="s">
        <v>296</v>
      </c>
      <c r="J40" s="71">
        <v>1</v>
      </c>
      <c r="K40" s="16" t="s">
        <v>25</v>
      </c>
      <c r="L40" s="72" t="str">
        <f>IF(K40&lt;&gt;"",VLOOKUP(K40,Keuzemogelijkheden!$A$2:$E$6,2,FALSE),"")</f>
        <v>Maak een keuze in de kolom 'Antwoord fase'</v>
      </c>
      <c r="M40" s="72" t="str">
        <f>IF(K40&lt;&gt;"",VLOOKUP(K40,Keuzemogelijkheden!$A$2:$E$6,3,FALSE),"")</f>
        <v>Maak een keuze in de kolom 'Antwoord fase'</v>
      </c>
      <c r="N40" s="72" t="str">
        <f>IF(K40&lt;&gt;"",VLOOKUP(K40,Keuzemogelijkheden!$A$2:$E$6,4,FALSE),"")</f>
        <v>Maak een keuze in de kolom 'Antwoord fase'</v>
      </c>
      <c r="O40" s="73" t="str">
        <f>IF(K40=Keuzemogelijkheden!$A$2,$J40*Keuzemogelijkheden!$E$2,IF(K40=Keuzemogelijkheden!$A$3,$J40*Keuzemogelijkheden!$E$3,IF(K40=Keuzemogelijkheden!$A$4,$J40*Keuzemogelijkheden!$E$4,IF(K40=Keuzemogelijkheden!$A$5,$J40*Keuzemogelijkheden!$E$5,"0"))))</f>
        <v>0</v>
      </c>
    </row>
    <row r="41" spans="1:15" ht="14.25" x14ac:dyDescent="0.2">
      <c r="A41" s="62"/>
      <c r="B41" s="62"/>
      <c r="C41" s="62">
        <v>8</v>
      </c>
      <c r="D41" s="62" t="s">
        <v>90</v>
      </c>
      <c r="E41" s="63"/>
      <c r="F41" s="63"/>
      <c r="G41" s="64"/>
      <c r="H41" s="69"/>
      <c r="I41" s="69"/>
      <c r="J41" s="71"/>
      <c r="K41" s="68"/>
      <c r="L41" s="69"/>
      <c r="M41" s="69"/>
      <c r="N41" s="69"/>
      <c r="O41" s="70"/>
    </row>
    <row r="42" spans="1:15" ht="76.5" x14ac:dyDescent="0.2">
      <c r="A42" s="62"/>
      <c r="B42" s="62"/>
      <c r="C42" s="62"/>
      <c r="D42" s="62"/>
      <c r="E42" s="63">
        <v>1</v>
      </c>
      <c r="F42" s="63">
        <v>2208</v>
      </c>
      <c r="G42" s="64" t="s">
        <v>288</v>
      </c>
      <c r="H42" s="74" t="s">
        <v>24</v>
      </c>
      <c r="I42" s="74" t="s">
        <v>293</v>
      </c>
      <c r="J42" s="67">
        <v>5</v>
      </c>
      <c r="K42" s="16" t="s">
        <v>25</v>
      </c>
      <c r="L42" s="72" t="str">
        <f>IF(K42&lt;&gt;"",VLOOKUP(K42,Keuzemogelijkheden!$A$2:$E$6,2,FALSE),"")</f>
        <v>Maak een keuze in de kolom 'Antwoord fase'</v>
      </c>
      <c r="M42" s="72" t="str">
        <f>IF(K42&lt;&gt;"",VLOOKUP(K42,Keuzemogelijkheden!$A$2:$E$6,3,FALSE),"")</f>
        <v>Maak een keuze in de kolom 'Antwoord fase'</v>
      </c>
      <c r="N42" s="72" t="str">
        <f>IF(K42&lt;&gt;"",VLOOKUP(K42,Keuzemogelijkheden!$A$2:$E$6,4,FALSE),"")</f>
        <v>Maak een keuze in de kolom 'Antwoord fase'</v>
      </c>
      <c r="O42" s="73" t="str">
        <f>IF(K42=Keuzemogelijkheden!$A$2,$J42*Keuzemogelijkheden!$E$2,IF(K42=Keuzemogelijkheden!$A$3,$J42*Keuzemogelijkheden!$E$3,IF(K42=Keuzemogelijkheden!$A$4,$J42*Keuzemogelijkheden!$E$4,IF(K42=Keuzemogelijkheden!$A$5,$J42*Keuzemogelijkheden!$E$5,"0"))))</f>
        <v>0</v>
      </c>
    </row>
    <row r="43" spans="1:15" ht="14.25" x14ac:dyDescent="0.2">
      <c r="A43" s="62"/>
      <c r="B43" s="62"/>
      <c r="C43" s="62">
        <v>10</v>
      </c>
      <c r="D43" s="62" t="s">
        <v>183</v>
      </c>
      <c r="E43" s="63"/>
      <c r="F43" s="63"/>
      <c r="G43" s="64"/>
      <c r="H43" s="69"/>
      <c r="I43" s="69"/>
      <c r="J43" s="71"/>
      <c r="K43" s="68"/>
      <c r="L43" s="69"/>
      <c r="M43" s="69"/>
      <c r="N43" s="69"/>
      <c r="O43" s="70"/>
    </row>
    <row r="44" spans="1:15" ht="51" x14ac:dyDescent="0.2">
      <c r="A44" s="62"/>
      <c r="B44" s="62"/>
      <c r="C44" s="62"/>
      <c r="D44" s="62"/>
      <c r="E44" s="63">
        <v>3</v>
      </c>
      <c r="F44" s="63">
        <v>2093</v>
      </c>
      <c r="G44" s="64" t="s">
        <v>184</v>
      </c>
      <c r="H44" s="69" t="s">
        <v>24</v>
      </c>
      <c r="I44" s="69" t="s">
        <v>293</v>
      </c>
      <c r="J44" s="71">
        <v>2</v>
      </c>
      <c r="K44" s="16" t="s">
        <v>25</v>
      </c>
      <c r="L44" s="72" t="str">
        <f>IF(K44&lt;&gt;"",VLOOKUP(K44,Keuzemogelijkheden!$A$2:$E$6,2,FALSE),"")</f>
        <v>Maak een keuze in de kolom 'Antwoord fase'</v>
      </c>
      <c r="M44" s="72" t="str">
        <f>IF(K44&lt;&gt;"",VLOOKUP(K44,Keuzemogelijkheden!$A$2:$E$6,3,FALSE),"")</f>
        <v>Maak een keuze in de kolom 'Antwoord fase'</v>
      </c>
      <c r="N44" s="72" t="str">
        <f>IF(K44&lt;&gt;"",VLOOKUP(K44,Keuzemogelijkheden!$A$2:$E$6,4,FALSE),"")</f>
        <v>Maak een keuze in de kolom 'Antwoord fase'</v>
      </c>
      <c r="O44" s="73" t="str">
        <f>IF(K44=Keuzemogelijkheden!$A$2,$J44*Keuzemogelijkheden!$E$2,IF(K44=Keuzemogelijkheden!$A$3,$J44*Keuzemogelijkheden!$E$3,IF(K44=Keuzemogelijkheden!$A$4,$J44*Keuzemogelijkheden!$E$4,IF(K44=Keuzemogelijkheden!$A$5,$J44*Keuzemogelijkheden!$E$5,"0"))))</f>
        <v>0</v>
      </c>
    </row>
    <row r="45" spans="1:15" ht="14.25" x14ac:dyDescent="0.2">
      <c r="A45" s="62"/>
      <c r="B45" s="62"/>
      <c r="C45" s="62">
        <v>12</v>
      </c>
      <c r="D45" s="62" t="s">
        <v>179</v>
      </c>
      <c r="E45" s="63"/>
      <c r="F45" s="63"/>
      <c r="G45" s="64"/>
      <c r="H45" s="69"/>
      <c r="I45" s="69"/>
      <c r="J45" s="71"/>
      <c r="K45" s="68"/>
      <c r="L45" s="69"/>
      <c r="M45" s="69"/>
      <c r="N45" s="69"/>
      <c r="O45" s="70"/>
    </row>
    <row r="46" spans="1:15" ht="38.25" x14ac:dyDescent="0.2">
      <c r="A46" s="62"/>
      <c r="B46" s="62"/>
      <c r="C46" s="62"/>
      <c r="D46" s="62"/>
      <c r="E46" s="63">
        <v>13</v>
      </c>
      <c r="F46" s="63">
        <v>2116</v>
      </c>
      <c r="G46" s="64" t="s">
        <v>180</v>
      </c>
      <c r="H46" s="69" t="s">
        <v>24</v>
      </c>
      <c r="I46" s="69" t="s">
        <v>293</v>
      </c>
      <c r="J46" s="71">
        <v>2</v>
      </c>
      <c r="K46" s="16" t="s">
        <v>25</v>
      </c>
      <c r="L46" s="72" t="str">
        <f>IF(K46&lt;&gt;"",VLOOKUP(K46,Keuzemogelijkheden!$A$2:$E$6,2,FALSE),"")</f>
        <v>Maak een keuze in de kolom 'Antwoord fase'</v>
      </c>
      <c r="M46" s="72" t="str">
        <f>IF(K46&lt;&gt;"",VLOOKUP(K46,Keuzemogelijkheden!$A$2:$E$6,3,FALSE),"")</f>
        <v>Maak een keuze in de kolom 'Antwoord fase'</v>
      </c>
      <c r="N46" s="72" t="str">
        <f>IF(K46&lt;&gt;"",VLOOKUP(K46,Keuzemogelijkheden!$A$2:$E$6,4,FALSE),"")</f>
        <v>Maak een keuze in de kolom 'Antwoord fase'</v>
      </c>
      <c r="O46" s="73" t="str">
        <f>IF(K46=Keuzemogelijkheden!$A$2,$J46*Keuzemogelijkheden!$E$2,IF(K46=Keuzemogelijkheden!$A$3,$J46*Keuzemogelijkheden!$E$3,IF(K46=Keuzemogelijkheden!$A$4,$J46*Keuzemogelijkheden!$E$4,IF(K46=Keuzemogelijkheden!$A$5,$J46*Keuzemogelijkheden!$E$5,"0"))))</f>
        <v>0</v>
      </c>
    </row>
    <row r="47" spans="1:15" ht="14.25" x14ac:dyDescent="0.2">
      <c r="A47" s="62">
        <v>5</v>
      </c>
      <c r="B47" s="62" t="s">
        <v>37</v>
      </c>
      <c r="C47" s="62"/>
      <c r="D47" s="62"/>
      <c r="E47" s="63"/>
      <c r="F47" s="63"/>
      <c r="G47" s="64"/>
      <c r="H47" s="69"/>
      <c r="I47" s="69"/>
      <c r="J47" s="71"/>
      <c r="K47" s="68"/>
      <c r="L47" s="69"/>
      <c r="M47" s="69"/>
      <c r="N47" s="69"/>
      <c r="O47" s="70"/>
    </row>
    <row r="48" spans="1:15" ht="14.25" x14ac:dyDescent="0.2">
      <c r="A48" s="62"/>
      <c r="B48" s="62"/>
      <c r="C48" s="62">
        <v>1</v>
      </c>
      <c r="D48" s="62" t="s">
        <v>237</v>
      </c>
      <c r="E48" s="63"/>
      <c r="F48" s="63"/>
      <c r="G48" s="64"/>
      <c r="H48" s="69"/>
      <c r="I48" s="69"/>
      <c r="J48" s="71"/>
      <c r="K48" s="68"/>
      <c r="L48" s="69"/>
      <c r="M48" s="69"/>
      <c r="N48" s="69"/>
      <c r="O48" s="70"/>
    </row>
    <row r="49" spans="1:15" ht="216.75" x14ac:dyDescent="0.2">
      <c r="A49" s="62"/>
      <c r="B49" s="62"/>
      <c r="C49" s="62"/>
      <c r="D49" s="62"/>
      <c r="E49" s="63">
        <v>4</v>
      </c>
      <c r="F49" s="63">
        <v>1902</v>
      </c>
      <c r="G49" s="64" t="s">
        <v>185</v>
      </c>
      <c r="H49" s="69" t="s">
        <v>24</v>
      </c>
      <c r="I49" s="69" t="s">
        <v>293</v>
      </c>
      <c r="J49" s="71">
        <v>2</v>
      </c>
      <c r="K49" s="16" t="s">
        <v>25</v>
      </c>
      <c r="L49" s="72" t="str">
        <f>IF(K49&lt;&gt;"",VLOOKUP(K49,Keuzemogelijkheden!$A$2:$E$6,2,FALSE),"")</f>
        <v>Maak een keuze in de kolom 'Antwoord fase'</v>
      </c>
      <c r="M49" s="72" t="str">
        <f>IF(K49&lt;&gt;"",VLOOKUP(K49,Keuzemogelijkheden!$A$2:$E$6,3,FALSE),"")</f>
        <v>Maak een keuze in de kolom 'Antwoord fase'</v>
      </c>
      <c r="N49" s="72" t="str">
        <f>IF(K49&lt;&gt;"",VLOOKUP(K49,Keuzemogelijkheden!$A$2:$E$6,4,FALSE),"")</f>
        <v>Maak een keuze in de kolom 'Antwoord fase'</v>
      </c>
      <c r="O49" s="73" t="str">
        <f>IF(K49=Keuzemogelijkheden!$A$2,$J49*Keuzemogelijkheden!$E$2,IF(K49=Keuzemogelijkheden!$A$3,$J49*Keuzemogelijkheden!$E$3,IF(K49=Keuzemogelijkheden!$A$4,$J49*Keuzemogelijkheden!$E$4,IF(K49=Keuzemogelijkheden!$A$5,$J49*Keuzemogelijkheden!$E$5,"0"))))</f>
        <v>0</v>
      </c>
    </row>
    <row r="50" spans="1:15" ht="14.25" x14ac:dyDescent="0.2">
      <c r="A50" s="62"/>
      <c r="B50" s="62"/>
      <c r="C50" s="62">
        <v>2</v>
      </c>
      <c r="D50" s="62" t="s">
        <v>100</v>
      </c>
      <c r="E50" s="63"/>
      <c r="F50" s="63"/>
      <c r="G50" s="64"/>
      <c r="H50" s="69"/>
      <c r="I50" s="69"/>
      <c r="J50" s="71"/>
      <c r="K50" s="68"/>
      <c r="L50" s="69"/>
      <c r="M50" s="69"/>
      <c r="N50" s="69"/>
      <c r="O50" s="70"/>
    </row>
    <row r="51" spans="1:15" ht="38.25" x14ac:dyDescent="0.2">
      <c r="A51" s="62"/>
      <c r="B51" s="62"/>
      <c r="C51" s="62"/>
      <c r="D51" s="62"/>
      <c r="E51" s="63">
        <v>1</v>
      </c>
      <c r="F51" s="63">
        <v>10091</v>
      </c>
      <c r="G51" s="64" t="s">
        <v>186</v>
      </c>
      <c r="H51" s="69" t="s">
        <v>24</v>
      </c>
      <c r="I51" s="69" t="s">
        <v>293</v>
      </c>
      <c r="J51" s="71">
        <v>2</v>
      </c>
      <c r="K51" s="16" t="s">
        <v>25</v>
      </c>
      <c r="L51" s="72" t="str">
        <f>IF(K51&lt;&gt;"",VLOOKUP(K51,Keuzemogelijkheden!$A$2:$E$6,2,FALSE),"")</f>
        <v>Maak een keuze in de kolom 'Antwoord fase'</v>
      </c>
      <c r="M51" s="72" t="str">
        <f>IF(K51&lt;&gt;"",VLOOKUP(K51,Keuzemogelijkheden!$A$2:$E$6,3,FALSE),"")</f>
        <v>Maak een keuze in de kolom 'Antwoord fase'</v>
      </c>
      <c r="N51" s="72" t="str">
        <f>IF(K51&lt;&gt;"",VLOOKUP(K51,Keuzemogelijkheden!$A$2:$E$6,4,FALSE),"")</f>
        <v>Maak een keuze in de kolom 'Antwoord fase'</v>
      </c>
      <c r="O51" s="73" t="str">
        <f>IF(K51=Keuzemogelijkheden!$A$2,$J51*Keuzemogelijkheden!$E$2,IF(K51=Keuzemogelijkheden!$A$3,$J51*Keuzemogelijkheden!$E$3,IF(K51=Keuzemogelijkheden!$A$4,$J51*Keuzemogelijkheden!$E$4,IF(K51=Keuzemogelijkheden!$A$5,$J51*Keuzemogelijkheden!$E$5,"0"))))</f>
        <v>0</v>
      </c>
    </row>
    <row r="52" spans="1:15" ht="114.75" x14ac:dyDescent="0.2">
      <c r="A52" s="62"/>
      <c r="B52" s="62"/>
      <c r="C52" s="62"/>
      <c r="D52" s="62"/>
      <c r="E52" s="63">
        <v>3</v>
      </c>
      <c r="F52" s="63">
        <v>2210</v>
      </c>
      <c r="G52" s="64" t="s">
        <v>289</v>
      </c>
      <c r="H52" s="69" t="s">
        <v>24</v>
      </c>
      <c r="I52" s="69" t="s">
        <v>293</v>
      </c>
      <c r="J52" s="71">
        <v>10</v>
      </c>
      <c r="K52" s="16" t="s">
        <v>25</v>
      </c>
      <c r="L52" s="72" t="str">
        <f>IF(K52&lt;&gt;"",VLOOKUP(K52,Keuzemogelijkheden!$A$2:$E$6,2,FALSE),"")</f>
        <v>Maak een keuze in de kolom 'Antwoord fase'</v>
      </c>
      <c r="M52" s="72" t="str">
        <f>IF(K52&lt;&gt;"",VLOOKUP(K52,Keuzemogelijkheden!$A$2:$E$6,3,FALSE),"")</f>
        <v>Maak een keuze in de kolom 'Antwoord fase'</v>
      </c>
      <c r="N52" s="72" t="str">
        <f>IF(K52&lt;&gt;"",VLOOKUP(K52,Keuzemogelijkheden!$A$2:$E$6,4,FALSE),"")</f>
        <v>Maak een keuze in de kolom 'Antwoord fase'</v>
      </c>
      <c r="O52" s="73" t="str">
        <f>IF(K52=Keuzemogelijkheden!$A$2,$J52*Keuzemogelijkheden!$E$2,IF(K52=Keuzemogelijkheden!$A$3,$J52*Keuzemogelijkheden!$E$3,IF(K52=Keuzemogelijkheden!$A$4,$J52*Keuzemogelijkheden!$E$4,IF(K52=Keuzemogelijkheden!$A$5,$J52*Keuzemogelijkheden!$E$5,"0"))))</f>
        <v>0</v>
      </c>
    </row>
    <row r="53" spans="1:15" ht="14.25" x14ac:dyDescent="0.2">
      <c r="A53" s="62"/>
      <c r="B53" s="62"/>
      <c r="C53" s="62">
        <v>3</v>
      </c>
      <c r="D53" s="62" t="s">
        <v>102</v>
      </c>
      <c r="E53" s="63"/>
      <c r="F53" s="63"/>
      <c r="G53" s="64"/>
      <c r="H53" s="74"/>
      <c r="I53" s="74"/>
      <c r="J53" s="67"/>
      <c r="K53" s="68"/>
      <c r="L53" s="69"/>
      <c r="M53" s="69"/>
      <c r="N53" s="69"/>
      <c r="O53" s="70"/>
    </row>
    <row r="54" spans="1:15" ht="38.25" x14ac:dyDescent="0.2">
      <c r="A54" s="62"/>
      <c r="B54" s="62"/>
      <c r="C54" s="62"/>
      <c r="D54" s="62"/>
      <c r="E54" s="63">
        <v>5</v>
      </c>
      <c r="F54" s="63">
        <v>1420</v>
      </c>
      <c r="G54" s="64" t="s">
        <v>187</v>
      </c>
      <c r="H54" s="69" t="s">
        <v>233</v>
      </c>
      <c r="I54" s="69" t="s">
        <v>293</v>
      </c>
      <c r="J54" s="71">
        <v>1</v>
      </c>
      <c r="K54" s="16" t="s">
        <v>25</v>
      </c>
      <c r="L54" s="72" t="str">
        <f>IF(K54&lt;&gt;"",VLOOKUP(K54,Keuzemogelijkheden!$A$2:$E$6,2,FALSE),"")</f>
        <v>Maak een keuze in de kolom 'Antwoord fase'</v>
      </c>
      <c r="M54" s="72" t="str">
        <f>IF(K54&lt;&gt;"",VLOOKUP(K54,Keuzemogelijkheden!$A$2:$E$6,3,FALSE),"")</f>
        <v>Maak een keuze in de kolom 'Antwoord fase'</v>
      </c>
      <c r="N54" s="72" t="str">
        <f>IF(K54&lt;&gt;"",VLOOKUP(K54,Keuzemogelijkheden!$A$2:$E$6,4,FALSE),"")</f>
        <v>Maak een keuze in de kolom 'Antwoord fase'</v>
      </c>
      <c r="O54" s="73" t="str">
        <f>IF(K54=Keuzemogelijkheden!$A$2,$J54*Keuzemogelijkheden!$E$2,IF(K54=Keuzemogelijkheden!$A$3,$J54*Keuzemogelijkheden!$E$3,IF(K54=Keuzemogelijkheden!$A$4,$J54*Keuzemogelijkheden!$E$4,IF(K54=Keuzemogelijkheden!$A$5,$J54*Keuzemogelijkheden!$E$5,"0"))))</f>
        <v>0</v>
      </c>
    </row>
    <row r="55" spans="1:15" ht="102" x14ac:dyDescent="0.2">
      <c r="A55" s="62"/>
      <c r="B55" s="62"/>
      <c r="C55" s="62"/>
      <c r="D55" s="62"/>
      <c r="E55" s="63">
        <v>12</v>
      </c>
      <c r="F55" s="63">
        <v>1652</v>
      </c>
      <c r="G55" s="64" t="s">
        <v>188</v>
      </c>
      <c r="H55" s="69" t="s">
        <v>233</v>
      </c>
      <c r="I55" s="69" t="s">
        <v>293</v>
      </c>
      <c r="J55" s="71">
        <v>2</v>
      </c>
      <c r="K55" s="16" t="s">
        <v>25</v>
      </c>
      <c r="L55" s="72" t="str">
        <f>IF(K55&lt;&gt;"",VLOOKUP(K55,Keuzemogelijkheden!$A$2:$E$6,2,FALSE),"")</f>
        <v>Maak een keuze in de kolom 'Antwoord fase'</v>
      </c>
      <c r="M55" s="72" t="str">
        <f>IF(K55&lt;&gt;"",VLOOKUP(K55,Keuzemogelijkheden!$A$2:$E$6,3,FALSE),"")</f>
        <v>Maak een keuze in de kolom 'Antwoord fase'</v>
      </c>
      <c r="N55" s="72" t="str">
        <f>IF(K55&lt;&gt;"",VLOOKUP(K55,Keuzemogelijkheden!$A$2:$E$6,4,FALSE),"")</f>
        <v>Maak een keuze in de kolom 'Antwoord fase'</v>
      </c>
      <c r="O55" s="73" t="str">
        <f>IF(K55=Keuzemogelijkheden!$A$2,$J55*Keuzemogelijkheden!$E$2,IF(K55=Keuzemogelijkheden!$A$3,$J55*Keuzemogelijkheden!$E$3,IF(K55=Keuzemogelijkheden!$A$4,$J55*Keuzemogelijkheden!$E$4,IF(K55=Keuzemogelijkheden!$A$5,$J55*Keuzemogelijkheden!$E$5,"0"))))</f>
        <v>0</v>
      </c>
    </row>
    <row r="56" spans="1:15" ht="76.5" x14ac:dyDescent="0.2">
      <c r="A56" s="62"/>
      <c r="B56" s="62"/>
      <c r="C56" s="62"/>
      <c r="D56" s="62"/>
      <c r="E56" s="63">
        <v>13</v>
      </c>
      <c r="F56" s="63">
        <v>1171</v>
      </c>
      <c r="G56" s="64" t="s">
        <v>189</v>
      </c>
      <c r="H56" s="69" t="s">
        <v>233</v>
      </c>
      <c r="I56" s="69" t="s">
        <v>293</v>
      </c>
      <c r="J56" s="71">
        <v>1</v>
      </c>
      <c r="K56" s="16" t="s">
        <v>25</v>
      </c>
      <c r="L56" s="72" t="str">
        <f>IF(K56&lt;&gt;"",VLOOKUP(K56,Keuzemogelijkheden!$A$2:$E$6,2,FALSE),"")</f>
        <v>Maak een keuze in de kolom 'Antwoord fase'</v>
      </c>
      <c r="M56" s="72" t="str">
        <f>IF(K56&lt;&gt;"",VLOOKUP(K56,Keuzemogelijkheden!$A$2:$E$6,3,FALSE),"")</f>
        <v>Maak een keuze in de kolom 'Antwoord fase'</v>
      </c>
      <c r="N56" s="72" t="str">
        <f>IF(K56&lt;&gt;"",VLOOKUP(K56,Keuzemogelijkheden!$A$2:$E$6,4,FALSE),"")</f>
        <v>Maak een keuze in de kolom 'Antwoord fase'</v>
      </c>
      <c r="O56" s="73" t="str">
        <f>IF(K56=Keuzemogelijkheden!$A$2,$J56*Keuzemogelijkheden!$E$2,IF(K56=Keuzemogelijkheden!$A$3,$J56*Keuzemogelijkheden!$E$3,IF(K56=Keuzemogelijkheden!$A$4,$J56*Keuzemogelijkheden!$E$4,IF(K56=Keuzemogelijkheden!$A$5,$J56*Keuzemogelijkheden!$E$5,"0"))))</f>
        <v>0</v>
      </c>
    </row>
    <row r="57" spans="1:15" ht="102" x14ac:dyDescent="0.2">
      <c r="A57" s="62"/>
      <c r="B57" s="62"/>
      <c r="C57" s="62"/>
      <c r="D57" s="62"/>
      <c r="E57" s="63">
        <v>15</v>
      </c>
      <c r="F57" s="63">
        <v>130</v>
      </c>
      <c r="G57" s="64" t="s">
        <v>190</v>
      </c>
      <c r="H57" s="74" t="s">
        <v>233</v>
      </c>
      <c r="I57" s="74" t="s">
        <v>293</v>
      </c>
      <c r="J57" s="67">
        <v>2</v>
      </c>
      <c r="K57" s="16" t="s">
        <v>25</v>
      </c>
      <c r="L57" s="72" t="str">
        <f>IF(K57&lt;&gt;"",VLOOKUP(K57,Keuzemogelijkheden!$A$2:$E$6,2,FALSE),"")</f>
        <v>Maak een keuze in de kolom 'Antwoord fase'</v>
      </c>
      <c r="M57" s="72" t="str">
        <f>IF(K57&lt;&gt;"",VLOOKUP(K57,Keuzemogelijkheden!$A$2:$E$6,3,FALSE),"")</f>
        <v>Maak een keuze in de kolom 'Antwoord fase'</v>
      </c>
      <c r="N57" s="72" t="str">
        <f>IF(K57&lt;&gt;"",VLOOKUP(K57,Keuzemogelijkheden!$A$2:$E$6,4,FALSE),"")</f>
        <v>Maak een keuze in de kolom 'Antwoord fase'</v>
      </c>
      <c r="O57" s="73" t="str">
        <f>IF(K57=Keuzemogelijkheden!$A$2,$J57*Keuzemogelijkheden!$E$2,IF(K57=Keuzemogelijkheden!$A$3,$J57*Keuzemogelijkheden!$E$3,IF(K57=Keuzemogelijkheden!$A$4,$J57*Keuzemogelijkheden!$E$4,IF(K57=Keuzemogelijkheden!$A$5,$J57*Keuzemogelijkheden!$E$5,"0"))))</f>
        <v>0</v>
      </c>
    </row>
    <row r="58" spans="1:15" ht="51" x14ac:dyDescent="0.2">
      <c r="A58" s="62"/>
      <c r="B58" s="62"/>
      <c r="C58" s="62"/>
      <c r="D58" s="62"/>
      <c r="E58" s="63">
        <v>16</v>
      </c>
      <c r="F58" s="63">
        <v>10130</v>
      </c>
      <c r="G58" s="64" t="s">
        <v>191</v>
      </c>
      <c r="H58" s="69" t="s">
        <v>233</v>
      </c>
      <c r="I58" s="69" t="s">
        <v>293</v>
      </c>
      <c r="J58" s="71">
        <v>5</v>
      </c>
      <c r="K58" s="16" t="s">
        <v>25</v>
      </c>
      <c r="L58" s="72" t="str">
        <f>IF(K58&lt;&gt;"",VLOOKUP(K58,Keuzemogelijkheden!$A$2:$E$6,2,FALSE),"")</f>
        <v>Maak een keuze in de kolom 'Antwoord fase'</v>
      </c>
      <c r="M58" s="72" t="str">
        <f>IF(K58&lt;&gt;"",VLOOKUP(K58,Keuzemogelijkheden!$A$2:$E$6,3,FALSE),"")</f>
        <v>Maak een keuze in de kolom 'Antwoord fase'</v>
      </c>
      <c r="N58" s="72" t="str">
        <f>IF(K58&lt;&gt;"",VLOOKUP(K58,Keuzemogelijkheden!$A$2:$E$6,4,FALSE),"")</f>
        <v>Maak een keuze in de kolom 'Antwoord fase'</v>
      </c>
      <c r="O58" s="73" t="str">
        <f>IF(K58=Keuzemogelijkheden!$A$2,$J58*Keuzemogelijkheden!$E$2,IF(K58=Keuzemogelijkheden!$A$3,$J58*Keuzemogelijkheden!$E$3,IF(K58=Keuzemogelijkheden!$A$4,$J58*Keuzemogelijkheden!$E$4,IF(K58=Keuzemogelijkheden!$A$5,$J58*Keuzemogelijkheden!$E$5,"0"))))</f>
        <v>0</v>
      </c>
    </row>
    <row r="59" spans="1:15" ht="63.75" x14ac:dyDescent="0.2">
      <c r="A59" s="62"/>
      <c r="B59" s="62"/>
      <c r="C59" s="62"/>
      <c r="D59" s="62"/>
      <c r="E59" s="63">
        <v>18</v>
      </c>
      <c r="F59" s="63">
        <v>2086</v>
      </c>
      <c r="G59" s="64" t="s">
        <v>192</v>
      </c>
      <c r="H59" s="69" t="s">
        <v>24</v>
      </c>
      <c r="I59" s="69" t="s">
        <v>293</v>
      </c>
      <c r="J59" s="71">
        <v>1</v>
      </c>
      <c r="K59" s="16" t="s">
        <v>25</v>
      </c>
      <c r="L59" s="72" t="str">
        <f>IF(K59&lt;&gt;"",VLOOKUP(K59,Keuzemogelijkheden!$A$2:$E$6,2,FALSE),"")</f>
        <v>Maak een keuze in de kolom 'Antwoord fase'</v>
      </c>
      <c r="M59" s="72" t="str">
        <f>IF(K59&lt;&gt;"",VLOOKUP(K59,Keuzemogelijkheden!$A$2:$E$6,3,FALSE),"")</f>
        <v>Maak een keuze in de kolom 'Antwoord fase'</v>
      </c>
      <c r="N59" s="72" t="str">
        <f>IF(K59&lt;&gt;"",VLOOKUP(K59,Keuzemogelijkheden!$A$2:$E$6,4,FALSE),"")</f>
        <v>Maak een keuze in de kolom 'Antwoord fase'</v>
      </c>
      <c r="O59" s="73" t="str">
        <f>IF(K59=Keuzemogelijkheden!$A$2,$J59*Keuzemogelijkheden!$E$2,IF(K59=Keuzemogelijkheden!$A$3,$J59*Keuzemogelijkheden!$E$3,IF(K59=Keuzemogelijkheden!$A$4,$J59*Keuzemogelijkheden!$E$4,IF(K59=Keuzemogelijkheden!$A$5,$J59*Keuzemogelijkheden!$E$5,"0"))))</f>
        <v>0</v>
      </c>
    </row>
    <row r="60" spans="1:15" ht="63.75" x14ac:dyDescent="0.2">
      <c r="A60" s="62"/>
      <c r="B60" s="62"/>
      <c r="C60" s="62"/>
      <c r="D60" s="62"/>
      <c r="E60" s="63"/>
      <c r="F60" s="63">
        <v>2197</v>
      </c>
      <c r="G60" s="64" t="s">
        <v>264</v>
      </c>
      <c r="H60" s="69" t="s">
        <v>233</v>
      </c>
      <c r="I60" s="69" t="s">
        <v>293</v>
      </c>
      <c r="J60" s="71">
        <v>2</v>
      </c>
      <c r="K60" s="16" t="s">
        <v>25</v>
      </c>
      <c r="L60" s="72" t="str">
        <f>IF(K60&lt;&gt;"",VLOOKUP(K60,Keuzemogelijkheden!$A$2:$E$6,2,FALSE),"")</f>
        <v>Maak een keuze in de kolom 'Antwoord fase'</v>
      </c>
      <c r="M60" s="72" t="str">
        <f>IF(K60&lt;&gt;"",VLOOKUP(K60,Keuzemogelijkheden!$A$2:$E$6,3,FALSE),"")</f>
        <v>Maak een keuze in de kolom 'Antwoord fase'</v>
      </c>
      <c r="N60" s="72" t="str">
        <f>IF(K60&lt;&gt;"",VLOOKUP(K60,Keuzemogelijkheden!$A$2:$E$6,4,FALSE),"")</f>
        <v>Maak een keuze in de kolom 'Antwoord fase'</v>
      </c>
      <c r="O60" s="73" t="str">
        <f>IF(K60=Keuzemogelijkheden!$A$2,$J60*Keuzemogelijkheden!$E$2,IF(K60=Keuzemogelijkheden!$A$3,$J60*Keuzemogelijkheden!$E$3,IF(K60=Keuzemogelijkheden!$A$4,$J60*Keuzemogelijkheden!$E$4,IF(K60=Keuzemogelijkheden!$A$5,$J60*Keuzemogelijkheden!$E$5,"0"))))</f>
        <v>0</v>
      </c>
    </row>
    <row r="61" spans="1:15" ht="76.5" x14ac:dyDescent="0.2">
      <c r="A61" s="62"/>
      <c r="B61" s="62"/>
      <c r="C61" s="62"/>
      <c r="D61" s="62"/>
      <c r="E61" s="63">
        <v>19</v>
      </c>
      <c r="F61" s="63">
        <v>2139</v>
      </c>
      <c r="G61" s="64" t="s">
        <v>238</v>
      </c>
      <c r="H61" s="69" t="s">
        <v>24</v>
      </c>
      <c r="I61" s="69" t="s">
        <v>293</v>
      </c>
      <c r="J61" s="71">
        <v>2</v>
      </c>
      <c r="K61" s="16" t="s">
        <v>25</v>
      </c>
      <c r="L61" s="72" t="str">
        <f>IF(K61&lt;&gt;"",VLOOKUP(K61,Keuzemogelijkheden!$A$2:$E$6,2,FALSE),"")</f>
        <v>Maak een keuze in de kolom 'Antwoord fase'</v>
      </c>
      <c r="M61" s="72" t="str">
        <f>IF(K61&lt;&gt;"",VLOOKUP(K61,Keuzemogelijkheden!$A$2:$E$6,3,FALSE),"")</f>
        <v>Maak een keuze in de kolom 'Antwoord fase'</v>
      </c>
      <c r="N61" s="72" t="str">
        <f>IF(K61&lt;&gt;"",VLOOKUP(K61,Keuzemogelijkheden!$A$2:$E$6,4,FALSE),"")</f>
        <v>Maak een keuze in de kolom 'Antwoord fase'</v>
      </c>
      <c r="O61" s="73" t="str">
        <f>IF(K61=Keuzemogelijkheden!$A$2,$J61*Keuzemogelijkheden!$E$2,IF(K61=Keuzemogelijkheden!$A$3,$J61*Keuzemogelijkheden!$E$3,IF(K61=Keuzemogelijkheden!$A$4,$J61*Keuzemogelijkheden!$E$4,IF(K61=Keuzemogelijkheden!$A$5,$J61*Keuzemogelijkheden!$E$5,"0"))))</f>
        <v>0</v>
      </c>
    </row>
    <row r="62" spans="1:15" ht="38.25" x14ac:dyDescent="0.2">
      <c r="A62" s="62"/>
      <c r="B62" s="62"/>
      <c r="C62" s="62"/>
      <c r="D62" s="62"/>
      <c r="E62" s="63">
        <v>20</v>
      </c>
      <c r="F62" s="63">
        <v>2140</v>
      </c>
      <c r="G62" s="64" t="s">
        <v>239</v>
      </c>
      <c r="H62" s="69" t="s">
        <v>24</v>
      </c>
      <c r="I62" s="69" t="s">
        <v>293</v>
      </c>
      <c r="J62" s="71">
        <v>1</v>
      </c>
      <c r="K62" s="16" t="s">
        <v>25</v>
      </c>
      <c r="L62" s="72" t="str">
        <f>IF(K62&lt;&gt;"",VLOOKUP(K62,Keuzemogelijkheden!$A$2:$E$6,2,FALSE),"")</f>
        <v>Maak een keuze in de kolom 'Antwoord fase'</v>
      </c>
      <c r="M62" s="72" t="str">
        <f>IF(K62&lt;&gt;"",VLOOKUP(K62,Keuzemogelijkheden!$A$2:$E$6,3,FALSE),"")</f>
        <v>Maak een keuze in de kolom 'Antwoord fase'</v>
      </c>
      <c r="N62" s="72" t="str">
        <f>IF(K62&lt;&gt;"",VLOOKUP(K62,Keuzemogelijkheden!$A$2:$E$6,4,FALSE),"")</f>
        <v>Maak een keuze in de kolom 'Antwoord fase'</v>
      </c>
      <c r="O62" s="73" t="str">
        <f>IF(K62=Keuzemogelijkheden!$A$2,$J62*Keuzemogelijkheden!$E$2,IF(K62=Keuzemogelijkheden!$A$3,$J62*Keuzemogelijkheden!$E$3,IF(K62=Keuzemogelijkheden!$A$4,$J62*Keuzemogelijkheden!$E$4,IF(K62=Keuzemogelijkheden!$A$5,$J62*Keuzemogelijkheden!$E$5,"0"))))</f>
        <v>0</v>
      </c>
    </row>
    <row r="63" spans="1:15" ht="51" x14ac:dyDescent="0.2">
      <c r="A63" s="62"/>
      <c r="B63" s="62"/>
      <c r="C63" s="62"/>
      <c r="D63" s="62"/>
      <c r="E63" s="63">
        <v>22</v>
      </c>
      <c r="F63" s="63">
        <v>2179</v>
      </c>
      <c r="G63" s="64" t="s">
        <v>265</v>
      </c>
      <c r="H63" s="69" t="s">
        <v>233</v>
      </c>
      <c r="I63" s="69" t="s">
        <v>293</v>
      </c>
      <c r="J63" s="71">
        <v>5</v>
      </c>
      <c r="K63" s="16" t="s">
        <v>25</v>
      </c>
      <c r="L63" s="72" t="str">
        <f>IF(K63&lt;&gt;"",VLOOKUP(K63,Keuzemogelijkheden!$A$2:$E$6,2,FALSE),"")</f>
        <v>Maak een keuze in de kolom 'Antwoord fase'</v>
      </c>
      <c r="M63" s="72" t="str">
        <f>IF(K63&lt;&gt;"",VLOOKUP(K63,Keuzemogelijkheden!$A$2:$E$6,3,FALSE),"")</f>
        <v>Maak een keuze in de kolom 'Antwoord fase'</v>
      </c>
      <c r="N63" s="72" t="str">
        <f>IF(K63&lt;&gt;"",VLOOKUP(K63,Keuzemogelijkheden!$A$2:$E$6,4,FALSE),"")</f>
        <v>Maak een keuze in de kolom 'Antwoord fase'</v>
      </c>
      <c r="O63" s="73" t="str">
        <f>IF(K63=Keuzemogelijkheden!$A$2,$J63*Keuzemogelijkheden!$E$2,IF(K63=Keuzemogelijkheden!$A$3,$J63*Keuzemogelijkheden!$E$3,IF(K63=Keuzemogelijkheden!$A$4,$J63*Keuzemogelijkheden!$E$4,IF(K63=Keuzemogelijkheden!$A$5,$J63*Keuzemogelijkheden!$E$5,"0"))))</f>
        <v>0</v>
      </c>
    </row>
    <row r="64" spans="1:15" ht="14.25" x14ac:dyDescent="0.2">
      <c r="A64" s="62"/>
      <c r="B64" s="62"/>
      <c r="C64" s="62">
        <v>4</v>
      </c>
      <c r="D64" s="62" t="s">
        <v>104</v>
      </c>
      <c r="E64" s="63"/>
      <c r="F64" s="63"/>
      <c r="G64" s="64"/>
      <c r="H64" s="69"/>
      <c r="I64" s="69"/>
      <c r="J64" s="71"/>
      <c r="K64" s="68"/>
      <c r="L64" s="69"/>
      <c r="M64" s="69"/>
      <c r="N64" s="69"/>
      <c r="O64" s="70"/>
    </row>
    <row r="65" spans="1:15" ht="114.75" x14ac:dyDescent="0.2">
      <c r="A65" s="62"/>
      <c r="B65" s="62"/>
      <c r="C65" s="62"/>
      <c r="D65" s="62"/>
      <c r="E65" s="63">
        <v>1</v>
      </c>
      <c r="F65" s="63">
        <v>1218</v>
      </c>
      <c r="G65" s="64" t="s">
        <v>243</v>
      </c>
      <c r="H65" s="69" t="s">
        <v>24</v>
      </c>
      <c r="I65" s="69" t="s">
        <v>293</v>
      </c>
      <c r="J65" s="71">
        <v>10</v>
      </c>
      <c r="K65" s="16" t="s">
        <v>25</v>
      </c>
      <c r="L65" s="72" t="str">
        <f>IF(K65&lt;&gt;"",VLOOKUP(K65,Keuzemogelijkheden!$A$2:$E$6,2,FALSE),"")</f>
        <v>Maak een keuze in de kolom 'Antwoord fase'</v>
      </c>
      <c r="M65" s="72" t="str">
        <f>IF(K65&lt;&gt;"",VLOOKUP(K65,Keuzemogelijkheden!$A$2:$E$6,3,FALSE),"")</f>
        <v>Maak een keuze in de kolom 'Antwoord fase'</v>
      </c>
      <c r="N65" s="72" t="str">
        <f>IF(K65&lt;&gt;"",VLOOKUP(K65,Keuzemogelijkheden!$A$2:$E$6,4,FALSE),"")</f>
        <v>Maak een keuze in de kolom 'Antwoord fase'</v>
      </c>
      <c r="O65" s="73" t="str">
        <f>IF(K65=Keuzemogelijkheden!$A$2,$J65*Keuzemogelijkheden!$E$2,IF(K65=Keuzemogelijkheden!$A$3,$J65*Keuzemogelijkheden!$E$3,IF(K65=Keuzemogelijkheden!$A$4,$J65*Keuzemogelijkheden!$E$4,IF(K65=Keuzemogelijkheden!$A$5,$J65*Keuzemogelijkheden!$E$5,"0"))))</f>
        <v>0</v>
      </c>
    </row>
    <row r="66" spans="1:15" ht="114.75" x14ac:dyDescent="0.2">
      <c r="A66" s="62"/>
      <c r="B66" s="62"/>
      <c r="C66" s="62"/>
      <c r="D66" s="62"/>
      <c r="E66" s="63">
        <v>3</v>
      </c>
      <c r="F66" s="63">
        <v>10143</v>
      </c>
      <c r="G66" s="64" t="s">
        <v>193</v>
      </c>
      <c r="H66" s="69" t="s">
        <v>24</v>
      </c>
      <c r="I66" s="69" t="s">
        <v>293</v>
      </c>
      <c r="J66" s="71">
        <v>10</v>
      </c>
      <c r="K66" s="16" t="s">
        <v>25</v>
      </c>
      <c r="L66" s="72" t="str">
        <f>IF(K66&lt;&gt;"",VLOOKUP(K66,Keuzemogelijkheden!$A$2:$E$6,2,FALSE),"")</f>
        <v>Maak een keuze in de kolom 'Antwoord fase'</v>
      </c>
      <c r="M66" s="72" t="str">
        <f>IF(K66&lt;&gt;"",VLOOKUP(K66,Keuzemogelijkheden!$A$2:$E$6,3,FALSE),"")</f>
        <v>Maak een keuze in de kolom 'Antwoord fase'</v>
      </c>
      <c r="N66" s="72" t="str">
        <f>IF(K66&lt;&gt;"",VLOOKUP(K66,Keuzemogelijkheden!$A$2:$E$6,4,FALSE),"")</f>
        <v>Maak een keuze in de kolom 'Antwoord fase'</v>
      </c>
      <c r="O66" s="73" t="str">
        <f>IF(K66=Keuzemogelijkheden!$A$2,$J66*Keuzemogelijkheden!$E$2,IF(K66=Keuzemogelijkheden!$A$3,$J66*Keuzemogelijkheden!$E$3,IF(K66=Keuzemogelijkheden!$A$4,$J66*Keuzemogelijkheden!$E$4,IF(K66=Keuzemogelijkheden!$A$5,$J66*Keuzemogelijkheden!$E$5,"0"))))</f>
        <v>0</v>
      </c>
    </row>
    <row r="67" spans="1:15" ht="140.25" x14ac:dyDescent="0.2">
      <c r="A67" s="62"/>
      <c r="B67" s="62"/>
      <c r="C67" s="62"/>
      <c r="D67" s="62"/>
      <c r="E67" s="63">
        <v>17</v>
      </c>
      <c r="F67" s="63">
        <v>2204</v>
      </c>
      <c r="G67" s="64" t="s">
        <v>290</v>
      </c>
      <c r="H67" s="69" t="s">
        <v>24</v>
      </c>
      <c r="I67" s="69" t="s">
        <v>293</v>
      </c>
      <c r="J67" s="71">
        <v>5</v>
      </c>
      <c r="K67" s="16" t="s">
        <v>25</v>
      </c>
      <c r="L67" s="72" t="str">
        <f>IF(K67&lt;&gt;"",VLOOKUP(K67,Keuzemogelijkheden!$A$2:$E$6,2,FALSE),"")</f>
        <v>Maak een keuze in de kolom 'Antwoord fase'</v>
      </c>
      <c r="M67" s="72" t="str">
        <f>IF(K67&lt;&gt;"",VLOOKUP(K67,Keuzemogelijkheden!$A$2:$E$6,3,FALSE),"")</f>
        <v>Maak een keuze in de kolom 'Antwoord fase'</v>
      </c>
      <c r="N67" s="72" t="str">
        <f>IF(K67&lt;&gt;"",VLOOKUP(K67,Keuzemogelijkheden!$A$2:$E$6,4,FALSE),"")</f>
        <v>Maak een keuze in de kolom 'Antwoord fase'</v>
      </c>
      <c r="O67" s="73" t="str">
        <f>IF(K67=Keuzemogelijkheden!$A$2,$J67*Keuzemogelijkheden!$E$2,IF(K67=Keuzemogelijkheden!$A$3,$J67*Keuzemogelijkheden!$E$3,IF(K67=Keuzemogelijkheden!$A$4,$J67*Keuzemogelijkheden!$E$4,IF(K67=Keuzemogelijkheden!$A$5,$J67*Keuzemogelijkheden!$E$5,"0"))))</f>
        <v>0</v>
      </c>
    </row>
    <row r="68" spans="1:15" ht="127.5" x14ac:dyDescent="0.2">
      <c r="A68" s="62"/>
      <c r="B68" s="62"/>
      <c r="C68" s="62"/>
      <c r="D68" s="62"/>
      <c r="E68" s="63">
        <v>19</v>
      </c>
      <c r="F68" s="63">
        <v>2141</v>
      </c>
      <c r="G68" s="64" t="s">
        <v>266</v>
      </c>
      <c r="H68" s="74" t="s">
        <v>233</v>
      </c>
      <c r="I68" s="74" t="s">
        <v>293</v>
      </c>
      <c r="J68" s="67">
        <v>10</v>
      </c>
      <c r="K68" s="16" t="s">
        <v>25</v>
      </c>
      <c r="L68" s="72" t="str">
        <f>IF(K68&lt;&gt;"",VLOOKUP(K68,Keuzemogelijkheden!$A$2:$E$6,2,FALSE),"")</f>
        <v>Maak een keuze in de kolom 'Antwoord fase'</v>
      </c>
      <c r="M68" s="72" t="str">
        <f>IF(K68&lt;&gt;"",VLOOKUP(K68,Keuzemogelijkheden!$A$2:$E$6,3,FALSE),"")</f>
        <v>Maak een keuze in de kolom 'Antwoord fase'</v>
      </c>
      <c r="N68" s="72" t="str">
        <f>IF(K68&lt;&gt;"",VLOOKUP(K68,Keuzemogelijkheden!$A$2:$E$6,4,FALSE),"")</f>
        <v>Maak een keuze in de kolom 'Antwoord fase'</v>
      </c>
      <c r="O68" s="73" t="str">
        <f>IF(K68=Keuzemogelijkheden!$A$2,$J68*Keuzemogelijkheden!$E$2,IF(K68=Keuzemogelijkheden!$A$3,$J68*Keuzemogelijkheden!$E$3,IF(K68=Keuzemogelijkheden!$A$4,$J68*Keuzemogelijkheden!$E$4,IF(K68=Keuzemogelijkheden!$A$5,$J68*Keuzemogelijkheden!$E$5,"0"))))</f>
        <v>0</v>
      </c>
    </row>
    <row r="69" spans="1:15" ht="14.25" x14ac:dyDescent="0.2">
      <c r="A69" s="62"/>
      <c r="B69" s="62"/>
      <c r="C69" s="62">
        <v>6</v>
      </c>
      <c r="D69" s="62" t="s">
        <v>108</v>
      </c>
      <c r="E69" s="63"/>
      <c r="F69" s="63"/>
      <c r="G69" s="64"/>
      <c r="H69" s="69"/>
      <c r="I69" s="69"/>
      <c r="J69" s="71"/>
      <c r="K69" s="68"/>
      <c r="L69" s="69"/>
      <c r="M69" s="69"/>
      <c r="N69" s="69"/>
      <c r="O69" s="70"/>
    </row>
    <row r="70" spans="1:15" ht="51" x14ac:dyDescent="0.2">
      <c r="A70" s="62"/>
      <c r="B70" s="62"/>
      <c r="C70" s="62"/>
      <c r="D70" s="62"/>
      <c r="E70" s="63">
        <v>3</v>
      </c>
      <c r="F70" s="63">
        <v>1518</v>
      </c>
      <c r="G70" s="64" t="s">
        <v>240</v>
      </c>
      <c r="H70" s="69" t="s">
        <v>24</v>
      </c>
      <c r="I70" s="69" t="s">
        <v>293</v>
      </c>
      <c r="J70" s="71">
        <v>5</v>
      </c>
      <c r="K70" s="16" t="s">
        <v>25</v>
      </c>
      <c r="L70" s="72" t="str">
        <f>IF(K70&lt;&gt;"",VLOOKUP(K70,Keuzemogelijkheden!$A$2:$E$6,2,FALSE),"")</f>
        <v>Maak een keuze in de kolom 'Antwoord fase'</v>
      </c>
      <c r="M70" s="72" t="str">
        <f>IF(K70&lt;&gt;"",VLOOKUP(K70,Keuzemogelijkheden!$A$2:$E$6,3,FALSE),"")</f>
        <v>Maak een keuze in de kolom 'Antwoord fase'</v>
      </c>
      <c r="N70" s="72" t="str">
        <f>IF(K70&lt;&gt;"",VLOOKUP(K70,Keuzemogelijkheden!$A$2:$E$6,4,FALSE),"")</f>
        <v>Maak een keuze in de kolom 'Antwoord fase'</v>
      </c>
      <c r="O70" s="73" t="str">
        <f>IF(K70=Keuzemogelijkheden!$A$2,$J70*Keuzemogelijkheden!$E$2,IF(K70=Keuzemogelijkheden!$A$3,$J70*Keuzemogelijkheden!$E$3,IF(K70=Keuzemogelijkheden!$A$4,$J70*Keuzemogelijkheden!$E$4,IF(K70=Keuzemogelijkheden!$A$5,$J70*Keuzemogelijkheden!$E$5,"0"))))</f>
        <v>0</v>
      </c>
    </row>
    <row r="71" spans="1:15" ht="38.25" x14ac:dyDescent="0.2">
      <c r="A71" s="62"/>
      <c r="B71" s="62"/>
      <c r="C71" s="62"/>
      <c r="D71" s="62"/>
      <c r="E71" s="63">
        <v>4</v>
      </c>
      <c r="F71" s="63">
        <v>10071</v>
      </c>
      <c r="G71" s="64" t="s">
        <v>194</v>
      </c>
      <c r="H71" s="69" t="s">
        <v>233</v>
      </c>
      <c r="I71" s="69" t="s">
        <v>293</v>
      </c>
      <c r="J71" s="71">
        <v>2</v>
      </c>
      <c r="K71" s="16" t="s">
        <v>25</v>
      </c>
      <c r="L71" s="72" t="str">
        <f>IF(K71&lt;&gt;"",VLOOKUP(K71,Keuzemogelijkheden!$A$2:$E$6,2,FALSE),"")</f>
        <v>Maak een keuze in de kolom 'Antwoord fase'</v>
      </c>
      <c r="M71" s="72" t="str">
        <f>IF(K71&lt;&gt;"",VLOOKUP(K71,Keuzemogelijkheden!$A$2:$E$6,3,FALSE),"")</f>
        <v>Maak een keuze in de kolom 'Antwoord fase'</v>
      </c>
      <c r="N71" s="72" t="str">
        <f>IF(K71&lt;&gt;"",VLOOKUP(K71,Keuzemogelijkheden!$A$2:$E$6,4,FALSE),"")</f>
        <v>Maak een keuze in de kolom 'Antwoord fase'</v>
      </c>
      <c r="O71" s="73" t="str">
        <f>IF(K71=Keuzemogelijkheden!$A$2,$J71*Keuzemogelijkheden!$E$2,IF(K71=Keuzemogelijkheden!$A$3,$J71*Keuzemogelijkheden!$E$3,IF(K71=Keuzemogelijkheden!$A$4,$J71*Keuzemogelijkheden!$E$4,IF(K71=Keuzemogelijkheden!$A$5,$J71*Keuzemogelijkheden!$E$5,"0"))))</f>
        <v>0</v>
      </c>
    </row>
    <row r="72" spans="1:15" ht="51" x14ac:dyDescent="0.2">
      <c r="A72" s="62"/>
      <c r="B72" s="62"/>
      <c r="C72" s="62"/>
      <c r="D72" s="62"/>
      <c r="E72" s="63">
        <v>5</v>
      </c>
      <c r="F72" s="63">
        <v>1836</v>
      </c>
      <c r="G72" s="64" t="s">
        <v>195</v>
      </c>
      <c r="H72" s="69" t="s">
        <v>233</v>
      </c>
      <c r="I72" s="69" t="s">
        <v>293</v>
      </c>
      <c r="J72" s="71">
        <v>2</v>
      </c>
      <c r="K72" s="16" t="s">
        <v>25</v>
      </c>
      <c r="L72" s="72" t="str">
        <f>IF(K72&lt;&gt;"",VLOOKUP(K72,Keuzemogelijkheden!$A$2:$E$6,2,FALSE),"")</f>
        <v>Maak een keuze in de kolom 'Antwoord fase'</v>
      </c>
      <c r="M72" s="72" t="str">
        <f>IF(K72&lt;&gt;"",VLOOKUP(K72,Keuzemogelijkheden!$A$2:$E$6,3,FALSE),"")</f>
        <v>Maak een keuze in de kolom 'Antwoord fase'</v>
      </c>
      <c r="N72" s="72" t="str">
        <f>IF(K72&lt;&gt;"",VLOOKUP(K72,Keuzemogelijkheden!$A$2:$E$6,4,FALSE),"")</f>
        <v>Maak een keuze in de kolom 'Antwoord fase'</v>
      </c>
      <c r="O72" s="73" t="str">
        <f>IF(K72=Keuzemogelijkheden!$A$2,$J72*Keuzemogelijkheden!$E$2,IF(K72=Keuzemogelijkheden!$A$3,$J72*Keuzemogelijkheden!$E$3,IF(K72=Keuzemogelijkheden!$A$4,$J72*Keuzemogelijkheden!$E$4,IF(K72=Keuzemogelijkheden!$A$5,$J72*Keuzemogelijkheden!$E$5,"0"))))</f>
        <v>0</v>
      </c>
    </row>
    <row r="73" spans="1:15" ht="38.25" x14ac:dyDescent="0.2">
      <c r="A73" s="62"/>
      <c r="B73" s="62"/>
      <c r="C73" s="62"/>
      <c r="D73" s="62"/>
      <c r="E73" s="63">
        <v>6</v>
      </c>
      <c r="F73" s="63">
        <v>10072</v>
      </c>
      <c r="G73" s="64" t="s">
        <v>196</v>
      </c>
      <c r="H73" s="74" t="s">
        <v>24</v>
      </c>
      <c r="I73" s="74" t="s">
        <v>293</v>
      </c>
      <c r="J73" s="67">
        <v>2</v>
      </c>
      <c r="K73" s="16" t="s">
        <v>25</v>
      </c>
      <c r="L73" s="72" t="str">
        <f>IF(K73&lt;&gt;"",VLOOKUP(K73,Keuzemogelijkheden!$A$2:$E$6,2,FALSE),"")</f>
        <v>Maak een keuze in de kolom 'Antwoord fase'</v>
      </c>
      <c r="M73" s="72" t="str">
        <f>IF(K73&lt;&gt;"",VLOOKUP(K73,Keuzemogelijkheden!$A$2:$E$6,3,FALSE),"")</f>
        <v>Maak een keuze in de kolom 'Antwoord fase'</v>
      </c>
      <c r="N73" s="72" t="str">
        <f>IF(K73&lt;&gt;"",VLOOKUP(K73,Keuzemogelijkheden!$A$2:$E$6,4,FALSE),"")</f>
        <v>Maak een keuze in de kolom 'Antwoord fase'</v>
      </c>
      <c r="O73" s="73" t="str">
        <f>IF(K73=Keuzemogelijkheden!$A$2,$J73*Keuzemogelijkheden!$E$2,IF(K73=Keuzemogelijkheden!$A$3,$J73*Keuzemogelijkheden!$E$3,IF(K73=Keuzemogelijkheden!$A$4,$J73*Keuzemogelijkheden!$E$4,IF(K73=Keuzemogelijkheden!$A$5,$J73*Keuzemogelijkheden!$E$5,"0"))))</f>
        <v>0</v>
      </c>
    </row>
    <row r="74" spans="1:15" ht="38.25" x14ac:dyDescent="0.2">
      <c r="A74" s="62"/>
      <c r="B74" s="62"/>
      <c r="C74" s="62"/>
      <c r="D74" s="62"/>
      <c r="E74" s="63">
        <v>7</v>
      </c>
      <c r="F74" s="63">
        <v>10073</v>
      </c>
      <c r="G74" s="64" t="s">
        <v>197</v>
      </c>
      <c r="H74" s="69" t="s">
        <v>24</v>
      </c>
      <c r="I74" s="69" t="s">
        <v>293</v>
      </c>
      <c r="J74" s="71">
        <v>2</v>
      </c>
      <c r="K74" s="16" t="s">
        <v>25</v>
      </c>
      <c r="L74" s="72" t="str">
        <f>IF(K74&lt;&gt;"",VLOOKUP(K74,Keuzemogelijkheden!$A$2:$E$6,2,FALSE),"")</f>
        <v>Maak een keuze in de kolom 'Antwoord fase'</v>
      </c>
      <c r="M74" s="72" t="str">
        <f>IF(K74&lt;&gt;"",VLOOKUP(K74,Keuzemogelijkheden!$A$2:$E$6,3,FALSE),"")</f>
        <v>Maak een keuze in de kolom 'Antwoord fase'</v>
      </c>
      <c r="N74" s="72" t="str">
        <f>IF(K74&lt;&gt;"",VLOOKUP(K74,Keuzemogelijkheden!$A$2:$E$6,4,FALSE),"")</f>
        <v>Maak een keuze in de kolom 'Antwoord fase'</v>
      </c>
      <c r="O74" s="73" t="str">
        <f>IF(K74=Keuzemogelijkheden!$A$2,$J74*Keuzemogelijkheden!$E$2,IF(K74=Keuzemogelijkheden!$A$3,$J74*Keuzemogelijkheden!$E$3,IF(K74=Keuzemogelijkheden!$A$4,$J74*Keuzemogelijkheden!$E$4,IF(K74=Keuzemogelijkheden!$A$5,$J74*Keuzemogelijkheden!$E$5,"0"))))</f>
        <v>0</v>
      </c>
    </row>
    <row r="75" spans="1:15" ht="38.25" x14ac:dyDescent="0.2">
      <c r="A75" s="62"/>
      <c r="B75" s="62"/>
      <c r="C75" s="62"/>
      <c r="D75" s="62"/>
      <c r="E75" s="63">
        <v>8</v>
      </c>
      <c r="F75" s="63">
        <v>10079</v>
      </c>
      <c r="G75" s="64" t="s">
        <v>198</v>
      </c>
      <c r="H75" s="74" t="s">
        <v>24</v>
      </c>
      <c r="I75" s="74" t="s">
        <v>293</v>
      </c>
      <c r="J75" s="67">
        <v>2</v>
      </c>
      <c r="K75" s="16" t="s">
        <v>25</v>
      </c>
      <c r="L75" s="72" t="str">
        <f>IF(K75&lt;&gt;"",VLOOKUP(K75,Keuzemogelijkheden!$A$2:$E$6,2,FALSE),"")</f>
        <v>Maak een keuze in de kolom 'Antwoord fase'</v>
      </c>
      <c r="M75" s="72" t="str">
        <f>IF(K75&lt;&gt;"",VLOOKUP(K75,Keuzemogelijkheden!$A$2:$E$6,3,FALSE),"")</f>
        <v>Maak een keuze in de kolom 'Antwoord fase'</v>
      </c>
      <c r="N75" s="72" t="str">
        <f>IF(K75&lt;&gt;"",VLOOKUP(K75,Keuzemogelijkheden!$A$2:$E$6,4,FALSE),"")</f>
        <v>Maak een keuze in de kolom 'Antwoord fase'</v>
      </c>
      <c r="O75" s="73" t="str">
        <f>IF(K75=Keuzemogelijkheden!$A$2,$J75*Keuzemogelijkheden!$E$2,IF(K75=Keuzemogelijkheden!$A$3,$J75*Keuzemogelijkheden!$E$3,IF(K75=Keuzemogelijkheden!$A$4,$J75*Keuzemogelijkheden!$E$4,IF(K75=Keuzemogelijkheden!$A$5,$J75*Keuzemogelijkheden!$E$5,"0"))))</f>
        <v>0</v>
      </c>
    </row>
    <row r="76" spans="1:15" ht="76.5" x14ac:dyDescent="0.2">
      <c r="A76" s="62"/>
      <c r="B76" s="62"/>
      <c r="C76" s="62"/>
      <c r="D76" s="62"/>
      <c r="E76" s="63">
        <v>10</v>
      </c>
      <c r="F76" s="63">
        <v>1945</v>
      </c>
      <c r="G76" s="64" t="s">
        <v>199</v>
      </c>
      <c r="H76" s="69" t="s">
        <v>24</v>
      </c>
      <c r="I76" s="69" t="s">
        <v>293</v>
      </c>
      <c r="J76" s="71">
        <v>5</v>
      </c>
      <c r="K76" s="16" t="s">
        <v>25</v>
      </c>
      <c r="L76" s="72" t="str">
        <f>IF(K76&lt;&gt;"",VLOOKUP(K76,Keuzemogelijkheden!$A$2:$E$6,2,FALSE),"")</f>
        <v>Maak een keuze in de kolom 'Antwoord fase'</v>
      </c>
      <c r="M76" s="72" t="str">
        <f>IF(K76&lt;&gt;"",VLOOKUP(K76,Keuzemogelijkheden!$A$2:$E$6,3,FALSE),"")</f>
        <v>Maak een keuze in de kolom 'Antwoord fase'</v>
      </c>
      <c r="N76" s="72" t="str">
        <f>IF(K76&lt;&gt;"",VLOOKUP(K76,Keuzemogelijkheden!$A$2:$E$6,4,FALSE),"")</f>
        <v>Maak een keuze in de kolom 'Antwoord fase'</v>
      </c>
      <c r="O76" s="73" t="str">
        <f>IF(K76=Keuzemogelijkheden!$A$2,$J76*Keuzemogelijkheden!$E$2,IF(K76=Keuzemogelijkheden!$A$3,$J76*Keuzemogelijkheden!$E$3,IF(K76=Keuzemogelijkheden!$A$4,$J76*Keuzemogelijkheden!$E$4,IF(K76=Keuzemogelijkheden!$A$5,$J76*Keuzemogelijkheden!$E$5,"0"))))</f>
        <v>0</v>
      </c>
    </row>
    <row r="77" spans="1:15" ht="127.5" x14ac:dyDescent="0.2">
      <c r="A77" s="62"/>
      <c r="B77" s="62"/>
      <c r="C77" s="62"/>
      <c r="D77" s="62"/>
      <c r="E77" s="63">
        <v>11</v>
      </c>
      <c r="F77" s="63">
        <v>2189</v>
      </c>
      <c r="G77" s="64" t="s">
        <v>267</v>
      </c>
      <c r="H77" s="69" t="s">
        <v>233</v>
      </c>
      <c r="I77" s="69" t="s">
        <v>293</v>
      </c>
      <c r="J77" s="71">
        <v>2</v>
      </c>
      <c r="K77" s="16" t="s">
        <v>25</v>
      </c>
      <c r="L77" s="72" t="str">
        <f>IF(K77&lt;&gt;"",VLOOKUP(K77,Keuzemogelijkheden!$A$2:$E$6,2,FALSE),"")</f>
        <v>Maak een keuze in de kolom 'Antwoord fase'</v>
      </c>
      <c r="M77" s="72" t="str">
        <f>IF(K77&lt;&gt;"",VLOOKUP(K77,Keuzemogelijkheden!$A$2:$E$6,3,FALSE),"")</f>
        <v>Maak een keuze in de kolom 'Antwoord fase'</v>
      </c>
      <c r="N77" s="72" t="str">
        <f>IF(K77&lt;&gt;"",VLOOKUP(K77,Keuzemogelijkheden!$A$2:$E$6,4,FALSE),"")</f>
        <v>Maak een keuze in de kolom 'Antwoord fase'</v>
      </c>
      <c r="O77" s="73" t="str">
        <f>IF(K77=Keuzemogelijkheden!$A$2,$J77*Keuzemogelijkheden!$E$2,IF(K77=Keuzemogelijkheden!$A$3,$J77*Keuzemogelijkheden!$E$3,IF(K77=Keuzemogelijkheden!$A$4,$J77*Keuzemogelijkheden!$E$4,IF(K77=Keuzemogelijkheden!$A$5,$J77*Keuzemogelijkheden!$E$5,"0"))))</f>
        <v>0</v>
      </c>
    </row>
    <row r="78" spans="1:15" ht="153" x14ac:dyDescent="0.2">
      <c r="A78" s="62"/>
      <c r="B78" s="62"/>
      <c r="C78" s="62"/>
      <c r="D78" s="62"/>
      <c r="E78" s="63">
        <v>12</v>
      </c>
      <c r="F78" s="63">
        <v>10089</v>
      </c>
      <c r="G78" s="64" t="s">
        <v>268</v>
      </c>
      <c r="H78" s="69" t="s">
        <v>233</v>
      </c>
      <c r="I78" s="69" t="s">
        <v>293</v>
      </c>
      <c r="J78" s="71">
        <v>5</v>
      </c>
      <c r="K78" s="16" t="s">
        <v>25</v>
      </c>
      <c r="L78" s="72" t="str">
        <f>IF(K78&lt;&gt;"",VLOOKUP(K78,Keuzemogelijkheden!$A$2:$E$6,2,FALSE),"")</f>
        <v>Maak een keuze in de kolom 'Antwoord fase'</v>
      </c>
      <c r="M78" s="72" t="str">
        <f>IF(K78&lt;&gt;"",VLOOKUP(K78,Keuzemogelijkheden!$A$2:$E$6,3,FALSE),"")</f>
        <v>Maak een keuze in de kolom 'Antwoord fase'</v>
      </c>
      <c r="N78" s="72" t="str">
        <f>IF(K78&lt;&gt;"",VLOOKUP(K78,Keuzemogelijkheden!$A$2:$E$6,4,FALSE),"")</f>
        <v>Maak een keuze in de kolom 'Antwoord fase'</v>
      </c>
      <c r="O78" s="73" t="str">
        <f>IF(K78=Keuzemogelijkheden!$A$2,$J78*Keuzemogelijkheden!$E$2,IF(K78=Keuzemogelijkheden!$A$3,$J78*Keuzemogelijkheden!$E$3,IF(K78=Keuzemogelijkheden!$A$4,$J78*Keuzemogelijkheden!$E$4,IF(K78=Keuzemogelijkheden!$A$5,$J78*Keuzemogelijkheden!$E$5,"0"))))</f>
        <v>0</v>
      </c>
    </row>
    <row r="79" spans="1:15" ht="76.5" x14ac:dyDescent="0.2">
      <c r="A79" s="62"/>
      <c r="B79" s="62"/>
      <c r="C79" s="62"/>
      <c r="D79" s="62"/>
      <c r="E79" s="63">
        <v>14</v>
      </c>
      <c r="F79" s="63">
        <v>2193</v>
      </c>
      <c r="G79" s="64" t="s">
        <v>269</v>
      </c>
      <c r="H79" s="74" t="s">
        <v>233</v>
      </c>
      <c r="I79" s="74" t="s">
        <v>293</v>
      </c>
      <c r="J79" s="67">
        <v>5</v>
      </c>
      <c r="K79" s="16" t="s">
        <v>25</v>
      </c>
      <c r="L79" s="72" t="str">
        <f>IF(K79&lt;&gt;"",VLOOKUP(K79,Keuzemogelijkheden!$A$2:$E$6,2,FALSE),"")</f>
        <v>Maak een keuze in de kolom 'Antwoord fase'</v>
      </c>
      <c r="M79" s="72" t="str">
        <f>IF(K79&lt;&gt;"",VLOOKUP(K79,Keuzemogelijkheden!$A$2:$E$6,3,FALSE),"")</f>
        <v>Maak een keuze in de kolom 'Antwoord fase'</v>
      </c>
      <c r="N79" s="72" t="str">
        <f>IF(K79&lt;&gt;"",VLOOKUP(K79,Keuzemogelijkheden!$A$2:$E$6,4,FALSE),"")</f>
        <v>Maak een keuze in de kolom 'Antwoord fase'</v>
      </c>
      <c r="O79" s="73" t="str">
        <f>IF(K79=Keuzemogelijkheden!$A$2,$J79*Keuzemogelijkheden!$E$2,IF(K79=Keuzemogelijkheden!$A$3,$J79*Keuzemogelijkheden!$E$3,IF(K79=Keuzemogelijkheden!$A$4,$J79*Keuzemogelijkheden!$E$4,IF(K79=Keuzemogelijkheden!$A$5,$J79*Keuzemogelijkheden!$E$5,"0"))))</f>
        <v>0</v>
      </c>
    </row>
    <row r="80" spans="1:15" ht="14.25" x14ac:dyDescent="0.2">
      <c r="A80" s="62"/>
      <c r="B80" s="62"/>
      <c r="C80" s="62">
        <v>7</v>
      </c>
      <c r="D80" s="62" t="s">
        <v>110</v>
      </c>
      <c r="E80" s="63"/>
      <c r="F80" s="63"/>
      <c r="G80" s="64"/>
      <c r="H80" s="69"/>
      <c r="I80" s="69"/>
      <c r="J80" s="71"/>
      <c r="K80" s="68"/>
      <c r="L80" s="69"/>
      <c r="M80" s="69"/>
      <c r="N80" s="69"/>
      <c r="O80" s="70"/>
    </row>
    <row r="81" spans="1:15" ht="229.5" x14ac:dyDescent="0.2">
      <c r="A81" s="62"/>
      <c r="B81" s="62"/>
      <c r="C81" s="62"/>
      <c r="D81" s="62"/>
      <c r="E81" s="63">
        <v>3</v>
      </c>
      <c r="F81" s="63">
        <v>1408</v>
      </c>
      <c r="G81" s="64" t="s">
        <v>297</v>
      </c>
      <c r="H81" s="69" t="s">
        <v>24</v>
      </c>
      <c r="I81" s="69" t="s">
        <v>293</v>
      </c>
      <c r="J81" s="71">
        <v>2</v>
      </c>
      <c r="K81" s="16" t="s">
        <v>25</v>
      </c>
      <c r="L81" s="72" t="str">
        <f>IF(K81&lt;&gt;"",VLOOKUP(K81,Keuzemogelijkheden!$A$2:$E$6,2,FALSE),"")</f>
        <v>Maak een keuze in de kolom 'Antwoord fase'</v>
      </c>
      <c r="M81" s="72" t="str">
        <f>IF(K81&lt;&gt;"",VLOOKUP(K81,Keuzemogelijkheden!$A$2:$E$6,3,FALSE),"")</f>
        <v>Maak een keuze in de kolom 'Antwoord fase'</v>
      </c>
      <c r="N81" s="72" t="str">
        <f>IF(K81&lt;&gt;"",VLOOKUP(K81,Keuzemogelijkheden!$A$2:$E$6,4,FALSE),"")</f>
        <v>Maak een keuze in de kolom 'Antwoord fase'</v>
      </c>
      <c r="O81" s="73" t="str">
        <f>IF(K81=Keuzemogelijkheden!$A$2,$J81*Keuzemogelijkheden!$E$2,IF(K81=Keuzemogelijkheden!$A$3,$J81*Keuzemogelijkheden!$E$3,IF(K81=Keuzemogelijkheden!$A$4,$J81*Keuzemogelijkheden!$E$4,IF(K81=Keuzemogelijkheden!$A$5,$J81*Keuzemogelijkheden!$E$5,"0"))))</f>
        <v>0</v>
      </c>
    </row>
    <row r="82" spans="1:15" ht="51" x14ac:dyDescent="0.2">
      <c r="A82" s="62"/>
      <c r="B82" s="62"/>
      <c r="C82" s="62"/>
      <c r="D82" s="62"/>
      <c r="E82" s="63">
        <v>10</v>
      </c>
      <c r="F82" s="63">
        <v>10076</v>
      </c>
      <c r="G82" s="64" t="s">
        <v>200</v>
      </c>
      <c r="H82" s="69" t="s">
        <v>24</v>
      </c>
      <c r="I82" s="69" t="s">
        <v>293</v>
      </c>
      <c r="J82" s="71">
        <v>2</v>
      </c>
      <c r="K82" s="16" t="s">
        <v>25</v>
      </c>
      <c r="L82" s="72" t="str">
        <f>IF(K82&lt;&gt;"",VLOOKUP(K82,Keuzemogelijkheden!$A$2:$E$6,2,FALSE),"")</f>
        <v>Maak een keuze in de kolom 'Antwoord fase'</v>
      </c>
      <c r="M82" s="72" t="str">
        <f>IF(K82&lt;&gt;"",VLOOKUP(K82,Keuzemogelijkheden!$A$2:$E$6,3,FALSE),"")</f>
        <v>Maak een keuze in de kolom 'Antwoord fase'</v>
      </c>
      <c r="N82" s="72" t="str">
        <f>IF(K82&lt;&gt;"",VLOOKUP(K82,Keuzemogelijkheden!$A$2:$E$6,4,FALSE),"")</f>
        <v>Maak een keuze in de kolom 'Antwoord fase'</v>
      </c>
      <c r="O82" s="73" t="str">
        <f>IF(K82=Keuzemogelijkheden!$A$2,$J82*Keuzemogelijkheden!$E$2,IF(K82=Keuzemogelijkheden!$A$3,$J82*Keuzemogelijkheden!$E$3,IF(K82=Keuzemogelijkheden!$A$4,$J82*Keuzemogelijkheden!$E$4,IF(K82=Keuzemogelijkheden!$A$5,$J82*Keuzemogelijkheden!$E$5,"0"))))</f>
        <v>0</v>
      </c>
    </row>
    <row r="83" spans="1:15" ht="63.75" x14ac:dyDescent="0.2">
      <c r="A83" s="62"/>
      <c r="B83" s="62"/>
      <c r="C83" s="62"/>
      <c r="D83" s="62"/>
      <c r="E83" s="63">
        <v>12</v>
      </c>
      <c r="F83" s="63">
        <v>10159</v>
      </c>
      <c r="G83" s="64" t="s">
        <v>201</v>
      </c>
      <c r="H83" s="69" t="s">
        <v>233</v>
      </c>
      <c r="I83" s="69" t="s">
        <v>293</v>
      </c>
      <c r="J83" s="71">
        <v>2</v>
      </c>
      <c r="K83" s="16" t="s">
        <v>25</v>
      </c>
      <c r="L83" s="72" t="str">
        <f>IF(K83&lt;&gt;"",VLOOKUP(K83,Keuzemogelijkheden!$A$2:$E$6,2,FALSE),"")</f>
        <v>Maak een keuze in de kolom 'Antwoord fase'</v>
      </c>
      <c r="M83" s="72" t="str">
        <f>IF(K83&lt;&gt;"",VLOOKUP(K83,Keuzemogelijkheden!$A$2:$E$6,3,FALSE),"")</f>
        <v>Maak een keuze in de kolom 'Antwoord fase'</v>
      </c>
      <c r="N83" s="72" t="str">
        <f>IF(K83&lt;&gt;"",VLOOKUP(K83,Keuzemogelijkheden!$A$2:$E$6,4,FALSE),"")</f>
        <v>Maak een keuze in de kolom 'Antwoord fase'</v>
      </c>
      <c r="O83" s="73" t="str">
        <f>IF(K83=Keuzemogelijkheden!$A$2,$J83*Keuzemogelijkheden!$E$2,IF(K83=Keuzemogelijkheden!$A$3,$J83*Keuzemogelijkheden!$E$3,IF(K83=Keuzemogelijkheden!$A$4,$J83*Keuzemogelijkheden!$E$4,IF(K83=Keuzemogelijkheden!$A$5,$J83*Keuzemogelijkheden!$E$5,"0"))))</f>
        <v>0</v>
      </c>
    </row>
    <row r="84" spans="1:15" ht="76.5" x14ac:dyDescent="0.2">
      <c r="A84" s="62"/>
      <c r="B84" s="62"/>
      <c r="C84" s="62"/>
      <c r="D84" s="62"/>
      <c r="E84" s="63">
        <v>13</v>
      </c>
      <c r="F84" s="63">
        <v>2192</v>
      </c>
      <c r="G84" s="64" t="s">
        <v>270</v>
      </c>
      <c r="H84" s="74" t="s">
        <v>233</v>
      </c>
      <c r="I84" s="74" t="s">
        <v>293</v>
      </c>
      <c r="J84" s="67">
        <v>5</v>
      </c>
      <c r="K84" s="16" t="s">
        <v>25</v>
      </c>
      <c r="L84" s="72" t="str">
        <f>IF(K84&lt;&gt;"",VLOOKUP(K84,Keuzemogelijkheden!$A$2:$E$6,2,FALSE),"")</f>
        <v>Maak een keuze in de kolom 'Antwoord fase'</v>
      </c>
      <c r="M84" s="72" t="str">
        <f>IF(K84&lt;&gt;"",VLOOKUP(K84,Keuzemogelijkheden!$A$2:$E$6,3,FALSE),"")</f>
        <v>Maak een keuze in de kolom 'Antwoord fase'</v>
      </c>
      <c r="N84" s="72" t="str">
        <f>IF(K84&lt;&gt;"",VLOOKUP(K84,Keuzemogelijkheden!$A$2:$E$6,4,FALSE),"")</f>
        <v>Maak een keuze in de kolom 'Antwoord fase'</v>
      </c>
      <c r="O84" s="73" t="str">
        <f>IF(K84=Keuzemogelijkheden!$A$2,$J84*Keuzemogelijkheden!$E$2,IF(K84=Keuzemogelijkheden!$A$3,$J84*Keuzemogelijkheden!$E$3,IF(K84=Keuzemogelijkheden!$A$4,$J84*Keuzemogelijkheden!$E$4,IF(K84=Keuzemogelijkheden!$A$5,$J84*Keuzemogelijkheden!$E$5,"0"))))</f>
        <v>0</v>
      </c>
    </row>
    <row r="85" spans="1:15" ht="14.25" x14ac:dyDescent="0.2">
      <c r="A85" s="62"/>
      <c r="B85" s="62"/>
      <c r="C85" s="62">
        <v>8</v>
      </c>
      <c r="D85" s="62" t="s">
        <v>112</v>
      </c>
      <c r="E85" s="63"/>
      <c r="F85" s="63"/>
      <c r="G85" s="64"/>
      <c r="H85" s="69"/>
      <c r="I85" s="69"/>
      <c r="J85" s="71"/>
      <c r="K85" s="68"/>
      <c r="L85" s="69"/>
      <c r="M85" s="69"/>
      <c r="N85" s="69"/>
      <c r="O85" s="70"/>
    </row>
    <row r="86" spans="1:15" ht="127.5" x14ac:dyDescent="0.2">
      <c r="A86" s="62"/>
      <c r="B86" s="62"/>
      <c r="C86" s="62"/>
      <c r="D86" s="62"/>
      <c r="E86" s="63">
        <v>3</v>
      </c>
      <c r="F86" s="63">
        <v>1135</v>
      </c>
      <c r="G86" s="64" t="s">
        <v>202</v>
      </c>
      <c r="H86" s="69" t="s">
        <v>233</v>
      </c>
      <c r="I86" s="69" t="s">
        <v>293</v>
      </c>
      <c r="J86" s="71">
        <v>2</v>
      </c>
      <c r="K86" s="16" t="s">
        <v>25</v>
      </c>
      <c r="L86" s="72" t="str">
        <f>IF(K86&lt;&gt;"",VLOOKUP(K86,Keuzemogelijkheden!$A$2:$E$6,2,FALSE),"")</f>
        <v>Maak een keuze in de kolom 'Antwoord fase'</v>
      </c>
      <c r="M86" s="72" t="str">
        <f>IF(K86&lt;&gt;"",VLOOKUP(K86,Keuzemogelijkheden!$A$2:$E$6,3,FALSE),"")</f>
        <v>Maak een keuze in de kolom 'Antwoord fase'</v>
      </c>
      <c r="N86" s="72" t="str">
        <f>IF(K86&lt;&gt;"",VLOOKUP(K86,Keuzemogelijkheden!$A$2:$E$6,4,FALSE),"")</f>
        <v>Maak een keuze in de kolom 'Antwoord fase'</v>
      </c>
      <c r="O86" s="73" t="str">
        <f>IF(K86=Keuzemogelijkheden!$A$2,$J86*Keuzemogelijkheden!$E$2,IF(K86=Keuzemogelijkheden!$A$3,$J86*Keuzemogelijkheden!$E$3,IF(K86=Keuzemogelijkheden!$A$4,$J86*Keuzemogelijkheden!$E$4,IF(K86=Keuzemogelijkheden!$A$5,$J86*Keuzemogelijkheden!$E$5,"0"))))</f>
        <v>0</v>
      </c>
    </row>
    <row r="87" spans="1:15" ht="14.25" x14ac:dyDescent="0.2">
      <c r="A87" s="62"/>
      <c r="B87" s="62"/>
      <c r="C87" s="62">
        <v>9</v>
      </c>
      <c r="D87" s="62" t="s">
        <v>114</v>
      </c>
      <c r="E87" s="63"/>
      <c r="F87" s="63"/>
      <c r="G87" s="64"/>
      <c r="H87" s="74"/>
      <c r="I87" s="74"/>
      <c r="J87" s="67"/>
      <c r="K87" s="68"/>
      <c r="L87" s="69"/>
      <c r="M87" s="69"/>
      <c r="N87" s="69"/>
      <c r="O87" s="70"/>
    </row>
    <row r="88" spans="1:15" ht="63.75" x14ac:dyDescent="0.2">
      <c r="A88" s="62"/>
      <c r="B88" s="62"/>
      <c r="C88" s="62"/>
      <c r="D88" s="62"/>
      <c r="E88" s="63">
        <v>1</v>
      </c>
      <c r="F88" s="63">
        <v>2147</v>
      </c>
      <c r="G88" s="64" t="s">
        <v>271</v>
      </c>
      <c r="H88" s="69" t="s">
        <v>24</v>
      </c>
      <c r="I88" s="69" t="s">
        <v>293</v>
      </c>
      <c r="J88" s="71">
        <v>1</v>
      </c>
      <c r="K88" s="16" t="s">
        <v>25</v>
      </c>
      <c r="L88" s="72" t="str">
        <f>IF(K88&lt;&gt;"",VLOOKUP(K88,Keuzemogelijkheden!$A$2:$E$6,2,FALSE),"")</f>
        <v>Maak een keuze in de kolom 'Antwoord fase'</v>
      </c>
      <c r="M88" s="72" t="str">
        <f>IF(K88&lt;&gt;"",VLOOKUP(K88,Keuzemogelijkheden!$A$2:$E$6,3,FALSE),"")</f>
        <v>Maak een keuze in de kolom 'Antwoord fase'</v>
      </c>
      <c r="N88" s="72" t="str">
        <f>IF(K88&lt;&gt;"",VLOOKUP(K88,Keuzemogelijkheden!$A$2:$E$6,4,FALSE),"")</f>
        <v>Maak een keuze in de kolom 'Antwoord fase'</v>
      </c>
      <c r="O88" s="73" t="str">
        <f>IF(K88=Keuzemogelijkheden!$A$2,$J88*Keuzemogelijkheden!$E$2,IF(K88=Keuzemogelijkheden!$A$3,$J88*Keuzemogelijkheden!$E$3,IF(K88=Keuzemogelijkheden!$A$4,$J88*Keuzemogelijkheden!$E$4,IF(K88=Keuzemogelijkheden!$A$5,$J88*Keuzemogelijkheden!$E$5,"0"))))</f>
        <v>0</v>
      </c>
    </row>
    <row r="89" spans="1:15" ht="102" x14ac:dyDescent="0.2">
      <c r="A89" s="62"/>
      <c r="B89" s="62"/>
      <c r="C89" s="62"/>
      <c r="D89" s="62"/>
      <c r="E89" s="63">
        <v>3</v>
      </c>
      <c r="F89" s="63">
        <v>2059</v>
      </c>
      <c r="G89" s="64" t="s">
        <v>241</v>
      </c>
      <c r="H89" s="74" t="s">
        <v>24</v>
      </c>
      <c r="I89" s="74" t="s">
        <v>293</v>
      </c>
      <c r="J89" s="67">
        <v>2</v>
      </c>
      <c r="K89" s="16" t="s">
        <v>25</v>
      </c>
      <c r="L89" s="72" t="str">
        <f>IF(K89&lt;&gt;"",VLOOKUP(K89,Keuzemogelijkheden!$A$2:$E$6,2,FALSE),"")</f>
        <v>Maak een keuze in de kolom 'Antwoord fase'</v>
      </c>
      <c r="M89" s="72" t="str">
        <f>IF(K89&lt;&gt;"",VLOOKUP(K89,Keuzemogelijkheden!$A$2:$E$6,3,FALSE),"")</f>
        <v>Maak een keuze in de kolom 'Antwoord fase'</v>
      </c>
      <c r="N89" s="72" t="str">
        <f>IF(K89&lt;&gt;"",VLOOKUP(K89,Keuzemogelijkheden!$A$2:$E$6,4,FALSE),"")</f>
        <v>Maak een keuze in de kolom 'Antwoord fase'</v>
      </c>
      <c r="O89" s="73" t="str">
        <f>IF(K89=Keuzemogelijkheden!$A$2,$J89*Keuzemogelijkheden!$E$2,IF(K89=Keuzemogelijkheden!$A$3,$J89*Keuzemogelijkheden!$E$3,IF(K89=Keuzemogelijkheden!$A$4,$J89*Keuzemogelijkheden!$E$4,IF(K89=Keuzemogelijkheden!$A$5,$J89*Keuzemogelijkheden!$E$5,"0"))))</f>
        <v>0</v>
      </c>
    </row>
    <row r="90" spans="1:15" ht="38.25" x14ac:dyDescent="0.2">
      <c r="A90" s="62"/>
      <c r="B90" s="62"/>
      <c r="C90" s="62"/>
      <c r="D90" s="62"/>
      <c r="E90" s="63">
        <v>5</v>
      </c>
      <c r="F90" s="63">
        <v>1895</v>
      </c>
      <c r="G90" s="64" t="s">
        <v>203</v>
      </c>
      <c r="H90" s="69" t="s">
        <v>233</v>
      </c>
      <c r="I90" s="69" t="s">
        <v>293</v>
      </c>
      <c r="J90" s="71">
        <v>1</v>
      </c>
      <c r="K90" s="16" t="s">
        <v>25</v>
      </c>
      <c r="L90" s="72" t="str">
        <f>IF(K90&lt;&gt;"",VLOOKUP(K90,Keuzemogelijkheden!$A$2:$E$6,2,FALSE),"")</f>
        <v>Maak een keuze in de kolom 'Antwoord fase'</v>
      </c>
      <c r="M90" s="72" t="str">
        <f>IF(K90&lt;&gt;"",VLOOKUP(K90,Keuzemogelijkheden!$A$2:$E$6,3,FALSE),"")</f>
        <v>Maak een keuze in de kolom 'Antwoord fase'</v>
      </c>
      <c r="N90" s="72" t="str">
        <f>IF(K90&lt;&gt;"",VLOOKUP(K90,Keuzemogelijkheden!$A$2:$E$6,4,FALSE),"")</f>
        <v>Maak een keuze in de kolom 'Antwoord fase'</v>
      </c>
      <c r="O90" s="73" t="str">
        <f>IF(K90=Keuzemogelijkheden!$A$2,$J90*Keuzemogelijkheden!$E$2,IF(K90=Keuzemogelijkheden!$A$3,$J90*Keuzemogelijkheden!$E$3,IF(K90=Keuzemogelijkheden!$A$4,$J90*Keuzemogelijkheden!$E$4,IF(K90=Keuzemogelijkheden!$A$5,$J90*Keuzemogelijkheden!$E$5,"0"))))</f>
        <v>0</v>
      </c>
    </row>
    <row r="91" spans="1:15" ht="14.25" x14ac:dyDescent="0.2">
      <c r="A91" s="62"/>
      <c r="B91" s="62"/>
      <c r="C91" s="62">
        <v>10</v>
      </c>
      <c r="D91" s="62" t="s">
        <v>116</v>
      </c>
      <c r="E91" s="63"/>
      <c r="F91" s="63"/>
      <c r="G91" s="64"/>
      <c r="H91" s="69"/>
      <c r="I91" s="69"/>
      <c r="J91" s="71"/>
      <c r="K91" s="68"/>
      <c r="L91" s="69"/>
      <c r="M91" s="69"/>
      <c r="N91" s="69"/>
      <c r="O91" s="70"/>
    </row>
    <row r="92" spans="1:15" ht="51" x14ac:dyDescent="0.2">
      <c r="A92" s="62"/>
      <c r="B92" s="62"/>
      <c r="C92" s="62"/>
      <c r="D92" s="62"/>
      <c r="E92" s="63">
        <v>9</v>
      </c>
      <c r="F92" s="63">
        <v>407</v>
      </c>
      <c r="G92" s="64" t="s">
        <v>204</v>
      </c>
      <c r="H92" s="69" t="s">
        <v>24</v>
      </c>
      <c r="I92" s="69" t="s">
        <v>293</v>
      </c>
      <c r="J92" s="71">
        <v>1</v>
      </c>
      <c r="K92" s="16" t="s">
        <v>25</v>
      </c>
      <c r="L92" s="72" t="str">
        <f>IF(K92&lt;&gt;"",VLOOKUP(K92,Keuzemogelijkheden!$A$2:$E$6,2,FALSE),"")</f>
        <v>Maak een keuze in de kolom 'Antwoord fase'</v>
      </c>
      <c r="M92" s="72" t="str">
        <f>IF(K92&lt;&gt;"",VLOOKUP(K92,Keuzemogelijkheden!$A$2:$E$6,3,FALSE),"")</f>
        <v>Maak een keuze in de kolom 'Antwoord fase'</v>
      </c>
      <c r="N92" s="72" t="str">
        <f>IF(K92&lt;&gt;"",VLOOKUP(K92,Keuzemogelijkheden!$A$2:$E$6,4,FALSE),"")</f>
        <v>Maak een keuze in de kolom 'Antwoord fase'</v>
      </c>
      <c r="O92" s="73" t="str">
        <f>IF(K92=Keuzemogelijkheden!$A$2,$J92*Keuzemogelijkheden!$E$2,IF(K92=Keuzemogelijkheden!$A$3,$J92*Keuzemogelijkheden!$E$3,IF(K92=Keuzemogelijkheden!$A$4,$J92*Keuzemogelijkheden!$E$4,IF(K92=Keuzemogelijkheden!$A$5,$J92*Keuzemogelijkheden!$E$5,"0"))))</f>
        <v>0</v>
      </c>
    </row>
    <row r="93" spans="1:15" ht="102" x14ac:dyDescent="0.2">
      <c r="A93" s="62"/>
      <c r="B93" s="62"/>
      <c r="C93" s="62"/>
      <c r="D93" s="62"/>
      <c r="E93" s="63">
        <v>11</v>
      </c>
      <c r="F93" s="63">
        <v>2159</v>
      </c>
      <c r="G93" s="64" t="s">
        <v>272</v>
      </c>
      <c r="H93" s="69" t="s">
        <v>233</v>
      </c>
      <c r="I93" s="69" t="s">
        <v>293</v>
      </c>
      <c r="J93" s="71">
        <v>5</v>
      </c>
      <c r="K93" s="16" t="s">
        <v>25</v>
      </c>
      <c r="L93" s="72" t="str">
        <f>IF(K93&lt;&gt;"",VLOOKUP(K93,Keuzemogelijkheden!$A$2:$E$6,2,FALSE),"")</f>
        <v>Maak een keuze in de kolom 'Antwoord fase'</v>
      </c>
      <c r="M93" s="72" t="str">
        <f>IF(K93&lt;&gt;"",VLOOKUP(K93,Keuzemogelijkheden!$A$2:$E$6,3,FALSE),"")</f>
        <v>Maak een keuze in de kolom 'Antwoord fase'</v>
      </c>
      <c r="N93" s="72" t="str">
        <f>IF(K93&lt;&gt;"",VLOOKUP(K93,Keuzemogelijkheden!$A$2:$E$6,4,FALSE),"")</f>
        <v>Maak een keuze in de kolom 'Antwoord fase'</v>
      </c>
      <c r="O93" s="73" t="str">
        <f>IF(K93=Keuzemogelijkheden!$A$2,$J93*Keuzemogelijkheden!$E$2,IF(K93=Keuzemogelijkheden!$A$3,$J93*Keuzemogelijkheden!$E$3,IF(K93=Keuzemogelijkheden!$A$4,$J93*Keuzemogelijkheden!$E$4,IF(K93=Keuzemogelijkheden!$A$5,$J93*Keuzemogelijkheden!$E$5,"0"))))</f>
        <v>0</v>
      </c>
    </row>
    <row r="94" spans="1:15" ht="51" x14ac:dyDescent="0.2">
      <c r="A94" s="62"/>
      <c r="B94" s="62"/>
      <c r="C94" s="62"/>
      <c r="D94" s="62"/>
      <c r="E94" s="63">
        <v>12</v>
      </c>
      <c r="F94" s="63">
        <v>10144</v>
      </c>
      <c r="G94" s="64" t="s">
        <v>205</v>
      </c>
      <c r="H94" s="74" t="s">
        <v>24</v>
      </c>
      <c r="I94" s="74" t="s">
        <v>293</v>
      </c>
      <c r="J94" s="67">
        <v>10</v>
      </c>
      <c r="K94" s="16" t="s">
        <v>25</v>
      </c>
      <c r="L94" s="72" t="str">
        <f>IF(K94&lt;&gt;"",VLOOKUP(K94,Keuzemogelijkheden!$A$2:$E$6,2,FALSE),"")</f>
        <v>Maak een keuze in de kolom 'Antwoord fase'</v>
      </c>
      <c r="M94" s="72" t="str">
        <f>IF(K94&lt;&gt;"",VLOOKUP(K94,Keuzemogelijkheden!$A$2:$E$6,3,FALSE),"")</f>
        <v>Maak een keuze in de kolom 'Antwoord fase'</v>
      </c>
      <c r="N94" s="72" t="str">
        <f>IF(K94&lt;&gt;"",VLOOKUP(K94,Keuzemogelijkheden!$A$2:$E$6,4,FALSE),"")</f>
        <v>Maak een keuze in de kolom 'Antwoord fase'</v>
      </c>
      <c r="O94" s="73" t="str">
        <f>IF(K94=Keuzemogelijkheden!$A$2,$J94*Keuzemogelijkheden!$E$2,IF(K94=Keuzemogelijkheden!$A$3,$J94*Keuzemogelijkheden!$E$3,IF(K94=Keuzemogelijkheden!$A$4,$J94*Keuzemogelijkheden!$E$4,IF(K94=Keuzemogelijkheden!$A$5,$J94*Keuzemogelijkheden!$E$5,"0"))))</f>
        <v>0</v>
      </c>
    </row>
    <row r="95" spans="1:15" ht="14.25" x14ac:dyDescent="0.2">
      <c r="A95" s="62"/>
      <c r="B95" s="62"/>
      <c r="C95" s="62">
        <v>11</v>
      </c>
      <c r="D95" s="62" t="s">
        <v>118</v>
      </c>
      <c r="E95" s="63"/>
      <c r="F95" s="63"/>
      <c r="G95" s="64"/>
      <c r="H95" s="69"/>
      <c r="I95" s="69"/>
      <c r="J95" s="71"/>
      <c r="K95" s="68"/>
      <c r="L95" s="69"/>
      <c r="M95" s="69"/>
      <c r="N95" s="69"/>
      <c r="O95" s="70"/>
    </row>
    <row r="96" spans="1:15" ht="51" x14ac:dyDescent="0.2">
      <c r="A96" s="62"/>
      <c r="B96" s="62"/>
      <c r="C96" s="62"/>
      <c r="D96" s="62"/>
      <c r="E96" s="63">
        <v>3</v>
      </c>
      <c r="F96" s="63">
        <v>1195</v>
      </c>
      <c r="G96" s="64" t="s">
        <v>206</v>
      </c>
      <c r="H96" s="69" t="s">
        <v>24</v>
      </c>
      <c r="I96" s="69" t="s">
        <v>293</v>
      </c>
      <c r="J96" s="71">
        <v>10</v>
      </c>
      <c r="K96" s="16" t="s">
        <v>25</v>
      </c>
      <c r="L96" s="72" t="str">
        <f>IF(K96&lt;&gt;"",VLOOKUP(K96,Keuzemogelijkheden!$A$2:$E$6,2,FALSE),"")</f>
        <v>Maak een keuze in de kolom 'Antwoord fase'</v>
      </c>
      <c r="M96" s="72" t="str">
        <f>IF(K96&lt;&gt;"",VLOOKUP(K96,Keuzemogelijkheden!$A$2:$E$6,3,FALSE),"")</f>
        <v>Maak een keuze in de kolom 'Antwoord fase'</v>
      </c>
      <c r="N96" s="72" t="str">
        <f>IF(K96&lt;&gt;"",VLOOKUP(K96,Keuzemogelijkheden!$A$2:$E$6,4,FALSE),"")</f>
        <v>Maak een keuze in de kolom 'Antwoord fase'</v>
      </c>
      <c r="O96" s="73" t="str">
        <f>IF(K96=Keuzemogelijkheden!$A$2,$J96*Keuzemogelijkheden!$E$2,IF(K96=Keuzemogelijkheden!$A$3,$J96*Keuzemogelijkheden!$E$3,IF(K96=Keuzemogelijkheden!$A$4,$J96*Keuzemogelijkheden!$E$4,IF(K96=Keuzemogelijkheden!$A$5,$J96*Keuzemogelijkheden!$E$5,"0"))))</f>
        <v>0</v>
      </c>
    </row>
    <row r="97" spans="1:15" ht="89.25" x14ac:dyDescent="0.2">
      <c r="A97" s="75"/>
      <c r="B97" s="75"/>
      <c r="C97" s="75"/>
      <c r="D97" s="75"/>
      <c r="E97" s="76">
        <v>4</v>
      </c>
      <c r="F97" s="76">
        <v>1925</v>
      </c>
      <c r="G97" s="77" t="s">
        <v>207</v>
      </c>
      <c r="H97" s="78" t="s">
        <v>24</v>
      </c>
      <c r="I97" s="78" t="s">
        <v>293</v>
      </c>
      <c r="J97" s="79">
        <v>10</v>
      </c>
      <c r="K97" s="16" t="s">
        <v>25</v>
      </c>
      <c r="L97" s="72" t="str">
        <f>IF(K97&lt;&gt;"",VLOOKUP(K97,Keuzemogelijkheden!$A$2:$E$6,2,FALSE),"")</f>
        <v>Maak een keuze in de kolom 'Antwoord fase'</v>
      </c>
      <c r="M97" s="72" t="str">
        <f>IF(K97&lt;&gt;"",VLOOKUP(K97,Keuzemogelijkheden!$A$2:$E$6,3,FALSE),"")</f>
        <v>Maak een keuze in de kolom 'Antwoord fase'</v>
      </c>
      <c r="N97" s="72" t="str">
        <f>IF(K97&lt;&gt;"",VLOOKUP(K97,Keuzemogelijkheden!$A$2:$E$6,4,FALSE),"")</f>
        <v>Maak een keuze in de kolom 'Antwoord fase'</v>
      </c>
      <c r="O97" s="73" t="str">
        <f>IF(K97=Keuzemogelijkheden!$A$2,$J97*Keuzemogelijkheden!$E$2,IF(K97=Keuzemogelijkheden!$A$3,$J97*Keuzemogelijkheden!$E$3,IF(K97=Keuzemogelijkheden!$A$4,$J97*Keuzemogelijkheden!$E$4,IF(K97=Keuzemogelijkheden!$A$5,$J97*Keuzemogelijkheden!$E$5,"0"))))</f>
        <v>0</v>
      </c>
    </row>
    <row r="98" spans="1:15" ht="14.25" x14ac:dyDescent="0.2">
      <c r="A98" s="62"/>
      <c r="B98" s="62"/>
      <c r="C98" s="62">
        <v>12</v>
      </c>
      <c r="D98" s="62" t="s">
        <v>120</v>
      </c>
      <c r="E98" s="63"/>
      <c r="F98" s="63"/>
      <c r="G98" s="64"/>
      <c r="H98" s="69"/>
      <c r="I98" s="69"/>
      <c r="J98" s="71"/>
      <c r="K98" s="68"/>
      <c r="L98" s="69"/>
      <c r="M98" s="69"/>
      <c r="N98" s="69"/>
      <c r="O98" s="70"/>
    </row>
    <row r="99" spans="1:15" ht="76.5" x14ac:dyDescent="0.2">
      <c r="A99" s="75"/>
      <c r="B99" s="75"/>
      <c r="C99" s="75"/>
      <c r="D99" s="75"/>
      <c r="E99" s="76">
        <v>10</v>
      </c>
      <c r="F99" s="76">
        <v>314</v>
      </c>
      <c r="G99" s="77" t="s">
        <v>208</v>
      </c>
      <c r="H99" s="78" t="s">
        <v>24</v>
      </c>
      <c r="I99" s="78" t="s">
        <v>293</v>
      </c>
      <c r="J99" s="67">
        <v>1</v>
      </c>
      <c r="K99" s="16" t="s">
        <v>25</v>
      </c>
      <c r="L99" s="72" t="str">
        <f>IF(K99&lt;&gt;"",VLOOKUP(K99,Keuzemogelijkheden!$A$2:$E$6,2,FALSE),"")</f>
        <v>Maak een keuze in de kolom 'Antwoord fase'</v>
      </c>
      <c r="M99" s="72" t="str">
        <f>IF(K99&lt;&gt;"",VLOOKUP(K99,Keuzemogelijkheden!$A$2:$E$6,3,FALSE),"")</f>
        <v>Maak een keuze in de kolom 'Antwoord fase'</v>
      </c>
      <c r="N99" s="72" t="str">
        <f>IF(K99&lt;&gt;"",VLOOKUP(K99,Keuzemogelijkheden!$A$2:$E$6,4,FALSE),"")</f>
        <v>Maak een keuze in de kolom 'Antwoord fase'</v>
      </c>
      <c r="O99" s="73" t="str">
        <f>IF(K99=Keuzemogelijkheden!$A$2,$J99*Keuzemogelijkheden!$E$2,IF(K99=Keuzemogelijkheden!$A$3,$J99*Keuzemogelijkheden!$E$3,IF(K99=Keuzemogelijkheden!$A$4,$J99*Keuzemogelijkheden!$E$4,IF(K99=Keuzemogelijkheden!$A$5,$J99*Keuzemogelijkheden!$E$5,"0"))))</f>
        <v>0</v>
      </c>
    </row>
    <row r="100" spans="1:15" ht="14.25" x14ac:dyDescent="0.2">
      <c r="A100" s="62"/>
      <c r="B100" s="62"/>
      <c r="C100" s="62">
        <v>14</v>
      </c>
      <c r="D100" s="62" t="s">
        <v>124</v>
      </c>
      <c r="E100" s="63"/>
      <c r="F100" s="63"/>
      <c r="G100" s="64"/>
      <c r="H100" s="69"/>
      <c r="I100" s="69"/>
      <c r="J100" s="71"/>
      <c r="K100" s="68"/>
      <c r="L100" s="69"/>
      <c r="M100" s="69"/>
      <c r="N100" s="69"/>
      <c r="O100" s="70"/>
    </row>
    <row r="101" spans="1:15" ht="38.25" x14ac:dyDescent="0.2">
      <c r="A101" s="62"/>
      <c r="B101" s="62"/>
      <c r="C101" s="62"/>
      <c r="D101" s="62"/>
      <c r="E101" s="63">
        <v>1</v>
      </c>
      <c r="F101" s="63">
        <v>38</v>
      </c>
      <c r="G101" s="64" t="s">
        <v>291</v>
      </c>
      <c r="H101" s="69" t="s">
        <v>24</v>
      </c>
      <c r="I101" s="69" t="s">
        <v>294</v>
      </c>
      <c r="J101" s="71">
        <v>10</v>
      </c>
      <c r="K101" s="16" t="s">
        <v>25</v>
      </c>
      <c r="L101" s="72" t="str">
        <f>IF(K101&lt;&gt;"",VLOOKUP(K101,Keuzemogelijkheden!$A$2:$E$6,2,FALSE),"")</f>
        <v>Maak een keuze in de kolom 'Antwoord fase'</v>
      </c>
      <c r="M101" s="72" t="str">
        <f>IF(K101&lt;&gt;"",VLOOKUP(K101,Keuzemogelijkheden!$A$2:$E$6,3,FALSE),"")</f>
        <v>Maak een keuze in de kolom 'Antwoord fase'</v>
      </c>
      <c r="N101" s="72" t="str">
        <f>IF(K101&lt;&gt;"",VLOOKUP(K101,Keuzemogelijkheden!$A$2:$E$6,4,FALSE),"")</f>
        <v>Maak een keuze in de kolom 'Antwoord fase'</v>
      </c>
      <c r="O101" s="73" t="str">
        <f>IF(K101=Keuzemogelijkheden!$A$2,$J101*Keuzemogelijkheden!$E$2,IF(K101=Keuzemogelijkheden!$A$3,$J101*Keuzemogelijkheden!$E$3,IF(K101=Keuzemogelijkheden!$A$4,$J101*Keuzemogelijkheden!$E$4,IF(K101=Keuzemogelijkheden!$A$5,$J101*Keuzemogelijkheden!$E$5,"0"))))</f>
        <v>0</v>
      </c>
    </row>
    <row r="102" spans="1:15" ht="63.75" x14ac:dyDescent="0.2">
      <c r="A102" s="62"/>
      <c r="B102" s="62"/>
      <c r="C102" s="62"/>
      <c r="D102" s="62"/>
      <c r="E102" s="63">
        <v>2</v>
      </c>
      <c r="F102" s="63">
        <v>257</v>
      </c>
      <c r="G102" s="64" t="s">
        <v>209</v>
      </c>
      <c r="H102" s="69" t="s">
        <v>24</v>
      </c>
      <c r="I102" s="69" t="s">
        <v>294</v>
      </c>
      <c r="J102" s="71">
        <v>1</v>
      </c>
      <c r="K102" s="16" t="s">
        <v>25</v>
      </c>
      <c r="L102" s="72" t="str">
        <f>IF(K102&lt;&gt;"",VLOOKUP(K102,Keuzemogelijkheden!$A$2:$E$6,2,FALSE),"")</f>
        <v>Maak een keuze in de kolom 'Antwoord fase'</v>
      </c>
      <c r="M102" s="72" t="str">
        <f>IF(K102&lt;&gt;"",VLOOKUP(K102,Keuzemogelijkheden!$A$2:$E$6,3,FALSE),"")</f>
        <v>Maak een keuze in de kolom 'Antwoord fase'</v>
      </c>
      <c r="N102" s="72" t="str">
        <f>IF(K102&lt;&gt;"",VLOOKUP(K102,Keuzemogelijkheden!$A$2:$E$6,4,FALSE),"")</f>
        <v>Maak een keuze in de kolom 'Antwoord fase'</v>
      </c>
      <c r="O102" s="73" t="str">
        <f>IF(K102=Keuzemogelijkheden!$A$2,$J102*Keuzemogelijkheden!$E$2,IF(K102=Keuzemogelijkheden!$A$3,$J102*Keuzemogelijkheden!$E$3,IF(K102=Keuzemogelijkheden!$A$4,$J102*Keuzemogelijkheden!$E$4,IF(K102=Keuzemogelijkheden!$A$5,$J102*Keuzemogelijkheden!$E$5,"0"))))</f>
        <v>0</v>
      </c>
    </row>
    <row r="103" spans="1:15" ht="38.25" x14ac:dyDescent="0.2">
      <c r="A103" s="62"/>
      <c r="B103" s="62"/>
      <c r="C103" s="62"/>
      <c r="D103" s="62"/>
      <c r="E103" s="63">
        <v>3</v>
      </c>
      <c r="F103" s="63">
        <v>1222</v>
      </c>
      <c r="G103" s="64" t="s">
        <v>210</v>
      </c>
      <c r="H103" s="74" t="s">
        <v>233</v>
      </c>
      <c r="I103" s="74" t="s">
        <v>294</v>
      </c>
      <c r="J103" s="67">
        <v>1</v>
      </c>
      <c r="K103" s="16" t="s">
        <v>25</v>
      </c>
      <c r="L103" s="72" t="str">
        <f>IF(K103&lt;&gt;"",VLOOKUP(K103,Keuzemogelijkheden!$A$2:$E$6,2,FALSE),"")</f>
        <v>Maak een keuze in de kolom 'Antwoord fase'</v>
      </c>
      <c r="M103" s="72" t="str">
        <f>IF(K103&lt;&gt;"",VLOOKUP(K103,Keuzemogelijkheden!$A$2:$E$6,3,FALSE),"")</f>
        <v>Maak een keuze in de kolom 'Antwoord fase'</v>
      </c>
      <c r="N103" s="72" t="str">
        <f>IF(K103&lt;&gt;"",VLOOKUP(K103,Keuzemogelijkheden!$A$2:$E$6,4,FALSE),"")</f>
        <v>Maak een keuze in de kolom 'Antwoord fase'</v>
      </c>
      <c r="O103" s="73" t="str">
        <f>IF(K103=Keuzemogelijkheden!$A$2,$J103*Keuzemogelijkheden!$E$2,IF(K103=Keuzemogelijkheden!$A$3,$J103*Keuzemogelijkheden!$E$3,IF(K103=Keuzemogelijkheden!$A$4,$J103*Keuzemogelijkheden!$E$4,IF(K103=Keuzemogelijkheden!$A$5,$J103*Keuzemogelijkheden!$E$5,"0"))))</f>
        <v>0</v>
      </c>
    </row>
    <row r="104" spans="1:15" ht="89.25" x14ac:dyDescent="0.2">
      <c r="A104" s="62"/>
      <c r="B104" s="62"/>
      <c r="C104" s="62"/>
      <c r="D104" s="62"/>
      <c r="E104" s="63">
        <v>4</v>
      </c>
      <c r="F104" s="63">
        <v>1148</v>
      </c>
      <c r="G104" s="64" t="s">
        <v>211</v>
      </c>
      <c r="H104" s="74" t="s">
        <v>24</v>
      </c>
      <c r="I104" s="74" t="s">
        <v>294</v>
      </c>
      <c r="J104" s="67">
        <v>10</v>
      </c>
      <c r="K104" s="16" t="s">
        <v>25</v>
      </c>
      <c r="L104" s="72" t="str">
        <f>IF(K104&lt;&gt;"",VLOOKUP(K104,Keuzemogelijkheden!$A$2:$E$6,2,FALSE),"")</f>
        <v>Maak een keuze in de kolom 'Antwoord fase'</v>
      </c>
      <c r="M104" s="72" t="str">
        <f>IF(K104&lt;&gt;"",VLOOKUP(K104,Keuzemogelijkheden!$A$2:$E$6,3,FALSE),"")</f>
        <v>Maak een keuze in de kolom 'Antwoord fase'</v>
      </c>
      <c r="N104" s="72" t="str">
        <f>IF(K104&lt;&gt;"",VLOOKUP(K104,Keuzemogelijkheden!$A$2:$E$6,4,FALSE),"")</f>
        <v>Maak een keuze in de kolom 'Antwoord fase'</v>
      </c>
      <c r="O104" s="73" t="str">
        <f>IF(K104=Keuzemogelijkheden!$A$2,$J104*Keuzemogelijkheden!$E$2,IF(K104=Keuzemogelijkheden!$A$3,$J104*Keuzemogelijkheden!$E$3,IF(K104=Keuzemogelijkheden!$A$4,$J104*Keuzemogelijkheden!$E$4,IF(K104=Keuzemogelijkheden!$A$5,$J104*Keuzemogelijkheden!$E$5,"0"))))</f>
        <v>0</v>
      </c>
    </row>
    <row r="105" spans="1:15" ht="14.25" x14ac:dyDescent="0.2">
      <c r="A105" s="62"/>
      <c r="B105" s="62"/>
      <c r="C105" s="62">
        <v>15</v>
      </c>
      <c r="D105" s="62" t="s">
        <v>126</v>
      </c>
      <c r="E105" s="63"/>
      <c r="F105" s="63"/>
      <c r="G105" s="64"/>
      <c r="H105" s="69"/>
      <c r="I105" s="69"/>
      <c r="J105" s="71"/>
      <c r="K105" s="68"/>
      <c r="L105" s="69"/>
      <c r="M105" s="69"/>
      <c r="N105" s="69"/>
      <c r="O105" s="70"/>
    </row>
    <row r="106" spans="1:15" ht="38.25" x14ac:dyDescent="0.2">
      <c r="A106" s="62"/>
      <c r="B106" s="62"/>
      <c r="C106" s="62"/>
      <c r="D106" s="62"/>
      <c r="E106" s="63">
        <v>4</v>
      </c>
      <c r="F106" s="63">
        <v>250</v>
      </c>
      <c r="G106" s="64" t="s">
        <v>212</v>
      </c>
      <c r="H106" s="74" t="s">
        <v>24</v>
      </c>
      <c r="I106" s="74" t="s">
        <v>293</v>
      </c>
      <c r="J106" s="67">
        <v>2</v>
      </c>
      <c r="K106" s="16" t="s">
        <v>25</v>
      </c>
      <c r="L106" s="72" t="str">
        <f>IF(K106&lt;&gt;"",VLOOKUP(K106,Keuzemogelijkheden!$A$2:$E$6,2,FALSE),"")</f>
        <v>Maak een keuze in de kolom 'Antwoord fase'</v>
      </c>
      <c r="M106" s="72" t="str">
        <f>IF(K106&lt;&gt;"",VLOOKUP(K106,Keuzemogelijkheden!$A$2:$E$6,3,FALSE),"")</f>
        <v>Maak een keuze in de kolom 'Antwoord fase'</v>
      </c>
      <c r="N106" s="72" t="str">
        <f>IF(K106&lt;&gt;"",VLOOKUP(K106,Keuzemogelijkheden!$A$2:$E$6,4,FALSE),"")</f>
        <v>Maak een keuze in de kolom 'Antwoord fase'</v>
      </c>
      <c r="O106" s="73" t="str">
        <f>IF(K106=Keuzemogelijkheden!$A$2,$J106*Keuzemogelijkheden!$E$2,IF(K106=Keuzemogelijkheden!$A$3,$J106*Keuzemogelijkheden!$E$3,IF(K106=Keuzemogelijkheden!$A$4,$J106*Keuzemogelijkheden!$E$4,IF(K106=Keuzemogelijkheden!$A$5,$J106*Keuzemogelijkheden!$E$5,"0"))))</f>
        <v>0</v>
      </c>
    </row>
    <row r="107" spans="1:15" ht="114.75" x14ac:dyDescent="0.2">
      <c r="A107" s="62"/>
      <c r="B107" s="62"/>
      <c r="C107" s="62"/>
      <c r="D107" s="62"/>
      <c r="E107" s="63">
        <v>7</v>
      </c>
      <c r="F107" s="63">
        <v>162</v>
      </c>
      <c r="G107" s="64" t="s">
        <v>213</v>
      </c>
      <c r="H107" s="69" t="s">
        <v>24</v>
      </c>
      <c r="I107" s="69" t="s">
        <v>293</v>
      </c>
      <c r="J107" s="71">
        <v>2</v>
      </c>
      <c r="K107" s="16" t="s">
        <v>25</v>
      </c>
      <c r="L107" s="72" t="str">
        <f>IF(K107&lt;&gt;"",VLOOKUP(K107,Keuzemogelijkheden!$A$2:$E$6,2,FALSE),"")</f>
        <v>Maak een keuze in de kolom 'Antwoord fase'</v>
      </c>
      <c r="M107" s="72" t="str">
        <f>IF(K107&lt;&gt;"",VLOOKUP(K107,Keuzemogelijkheden!$A$2:$E$6,3,FALSE),"")</f>
        <v>Maak een keuze in de kolom 'Antwoord fase'</v>
      </c>
      <c r="N107" s="72" t="str">
        <f>IF(K107&lt;&gt;"",VLOOKUP(K107,Keuzemogelijkheden!$A$2:$E$6,4,FALSE),"")</f>
        <v>Maak een keuze in de kolom 'Antwoord fase'</v>
      </c>
      <c r="O107" s="73" t="str">
        <f>IF(K107=Keuzemogelijkheden!$A$2,$J107*Keuzemogelijkheden!$E$2,IF(K107=Keuzemogelijkheden!$A$3,$J107*Keuzemogelijkheden!$E$3,IF(K107=Keuzemogelijkheden!$A$4,$J107*Keuzemogelijkheden!$E$4,IF(K107=Keuzemogelijkheden!$A$5,$J107*Keuzemogelijkheden!$E$5,"0"))))</f>
        <v>0</v>
      </c>
    </row>
    <row r="108" spans="1:15" ht="14.25" x14ac:dyDescent="0.2">
      <c r="A108" s="62"/>
      <c r="B108" s="62"/>
      <c r="C108" s="62">
        <v>16</v>
      </c>
      <c r="D108" s="62" t="s">
        <v>128</v>
      </c>
      <c r="E108" s="63"/>
      <c r="F108" s="63"/>
      <c r="G108" s="64"/>
      <c r="H108" s="69"/>
      <c r="I108" s="69"/>
      <c r="J108" s="71"/>
      <c r="K108" s="68"/>
      <c r="L108" s="69"/>
      <c r="M108" s="69"/>
      <c r="N108" s="69"/>
      <c r="O108" s="70"/>
    </row>
    <row r="109" spans="1:15" ht="51" x14ac:dyDescent="0.2">
      <c r="A109" s="62"/>
      <c r="B109" s="62"/>
      <c r="C109" s="62"/>
      <c r="D109" s="62"/>
      <c r="E109" s="63">
        <v>6</v>
      </c>
      <c r="F109" s="63">
        <v>2006</v>
      </c>
      <c r="G109" s="64" t="s">
        <v>273</v>
      </c>
      <c r="H109" s="69" t="s">
        <v>24</v>
      </c>
      <c r="I109" s="69" t="s">
        <v>293</v>
      </c>
      <c r="J109" s="71">
        <v>10</v>
      </c>
      <c r="K109" s="16" t="s">
        <v>25</v>
      </c>
      <c r="L109" s="72" t="str">
        <f>IF(K109&lt;&gt;"",VLOOKUP(K109,Keuzemogelijkheden!$A$2:$E$6,2,FALSE),"")</f>
        <v>Maak een keuze in de kolom 'Antwoord fase'</v>
      </c>
      <c r="M109" s="72" t="str">
        <f>IF(K109&lt;&gt;"",VLOOKUP(K109,Keuzemogelijkheden!$A$2:$E$6,3,FALSE),"")</f>
        <v>Maak een keuze in de kolom 'Antwoord fase'</v>
      </c>
      <c r="N109" s="72" t="str">
        <f>IF(K109&lt;&gt;"",VLOOKUP(K109,Keuzemogelijkheden!$A$2:$E$6,4,FALSE),"")</f>
        <v>Maak een keuze in de kolom 'Antwoord fase'</v>
      </c>
      <c r="O109" s="73" t="str">
        <f>IF(K109=Keuzemogelijkheden!$A$2,$J109*Keuzemogelijkheden!$E$2,IF(K109=Keuzemogelijkheden!$A$3,$J109*Keuzemogelijkheden!$E$3,IF(K109=Keuzemogelijkheden!$A$4,$J109*Keuzemogelijkheden!$E$4,IF(K109=Keuzemogelijkheden!$A$5,$J109*Keuzemogelijkheden!$E$5,"0"))))</f>
        <v>0</v>
      </c>
    </row>
    <row r="110" spans="1:15" ht="14.25" x14ac:dyDescent="0.2">
      <c r="A110" s="62"/>
      <c r="B110" s="62"/>
      <c r="C110" s="62">
        <v>17</v>
      </c>
      <c r="D110" s="62" t="s">
        <v>130</v>
      </c>
      <c r="E110" s="63"/>
      <c r="F110" s="63"/>
      <c r="G110" s="64"/>
      <c r="H110" s="74"/>
      <c r="I110" s="74"/>
      <c r="J110" s="67"/>
      <c r="K110" s="68"/>
      <c r="L110" s="69"/>
      <c r="M110" s="69"/>
      <c r="N110" s="69"/>
      <c r="O110" s="70"/>
    </row>
    <row r="111" spans="1:15" ht="63.75" x14ac:dyDescent="0.2">
      <c r="A111" s="62"/>
      <c r="B111" s="62"/>
      <c r="C111" s="62"/>
      <c r="D111" s="62"/>
      <c r="E111" s="63">
        <v>4</v>
      </c>
      <c r="F111" s="63">
        <v>1166</v>
      </c>
      <c r="G111" s="64" t="s">
        <v>214</v>
      </c>
      <c r="H111" s="69" t="s">
        <v>24</v>
      </c>
      <c r="I111" s="69" t="s">
        <v>293</v>
      </c>
      <c r="J111" s="71">
        <v>5</v>
      </c>
      <c r="K111" s="16" t="s">
        <v>25</v>
      </c>
      <c r="L111" s="72" t="str">
        <f>IF(K111&lt;&gt;"",VLOOKUP(K111,Keuzemogelijkheden!$A$2:$E$6,2,FALSE),"")</f>
        <v>Maak een keuze in de kolom 'Antwoord fase'</v>
      </c>
      <c r="M111" s="72" t="str">
        <f>IF(K111&lt;&gt;"",VLOOKUP(K111,Keuzemogelijkheden!$A$2:$E$6,3,FALSE),"")</f>
        <v>Maak een keuze in de kolom 'Antwoord fase'</v>
      </c>
      <c r="N111" s="72" t="str">
        <f>IF(K111&lt;&gt;"",VLOOKUP(K111,Keuzemogelijkheden!$A$2:$E$6,4,FALSE),"")</f>
        <v>Maak een keuze in de kolom 'Antwoord fase'</v>
      </c>
      <c r="O111" s="73" t="str">
        <f>IF(K111=Keuzemogelijkheden!$A$2,$J111*Keuzemogelijkheden!$E$2,IF(K111=Keuzemogelijkheden!$A$3,$J111*Keuzemogelijkheden!$E$3,IF(K111=Keuzemogelijkheden!$A$4,$J111*Keuzemogelijkheden!$E$4,IF(K111=Keuzemogelijkheden!$A$5,$J111*Keuzemogelijkheden!$E$5,"0"))))</f>
        <v>0</v>
      </c>
    </row>
    <row r="112" spans="1:15" ht="51" x14ac:dyDescent="0.2">
      <c r="A112" s="62"/>
      <c r="B112" s="62"/>
      <c r="C112" s="62"/>
      <c r="D112" s="62"/>
      <c r="E112" s="63">
        <v>9</v>
      </c>
      <c r="F112" s="63">
        <v>1482</v>
      </c>
      <c r="G112" s="64" t="s">
        <v>242</v>
      </c>
      <c r="H112" s="69" t="s">
        <v>24</v>
      </c>
      <c r="I112" s="69" t="s">
        <v>293</v>
      </c>
      <c r="J112" s="71">
        <v>1</v>
      </c>
      <c r="K112" s="16" t="s">
        <v>25</v>
      </c>
      <c r="L112" s="72" t="str">
        <f>IF(K112&lt;&gt;"",VLOOKUP(K112,Keuzemogelijkheden!$A$2:$E$6,2,FALSE),"")</f>
        <v>Maak een keuze in de kolom 'Antwoord fase'</v>
      </c>
      <c r="M112" s="72" t="str">
        <f>IF(K112&lt;&gt;"",VLOOKUP(K112,Keuzemogelijkheden!$A$2:$E$6,3,FALSE),"")</f>
        <v>Maak een keuze in de kolom 'Antwoord fase'</v>
      </c>
      <c r="N112" s="72" t="str">
        <f>IF(K112&lt;&gt;"",VLOOKUP(K112,Keuzemogelijkheden!$A$2:$E$6,4,FALSE),"")</f>
        <v>Maak een keuze in de kolom 'Antwoord fase'</v>
      </c>
      <c r="O112" s="73" t="str">
        <f>IF(K112=Keuzemogelijkheden!$A$2,$J112*Keuzemogelijkheden!$E$2,IF(K112=Keuzemogelijkheden!$A$3,$J112*Keuzemogelijkheden!$E$3,IF(K112=Keuzemogelijkheden!$A$4,$J112*Keuzemogelijkheden!$E$4,IF(K112=Keuzemogelijkheden!$A$5,$J112*Keuzemogelijkheden!$E$5,"0"))))</f>
        <v>0</v>
      </c>
    </row>
    <row r="113" spans="1:15" ht="38.25" x14ac:dyDescent="0.2">
      <c r="A113" s="62"/>
      <c r="B113" s="62"/>
      <c r="C113" s="62"/>
      <c r="D113" s="62"/>
      <c r="E113" s="63">
        <v>16</v>
      </c>
      <c r="F113" s="63">
        <v>10129</v>
      </c>
      <c r="G113" s="64" t="s">
        <v>215</v>
      </c>
      <c r="H113" s="74" t="s">
        <v>24</v>
      </c>
      <c r="I113" s="74" t="s">
        <v>293</v>
      </c>
      <c r="J113" s="67">
        <v>2</v>
      </c>
      <c r="K113" s="16" t="s">
        <v>25</v>
      </c>
      <c r="L113" s="72" t="str">
        <f>IF(K113&lt;&gt;"",VLOOKUP(K113,Keuzemogelijkheden!$A$2:$E$6,2,FALSE),"")</f>
        <v>Maak een keuze in de kolom 'Antwoord fase'</v>
      </c>
      <c r="M113" s="72" t="str">
        <f>IF(K113&lt;&gt;"",VLOOKUP(K113,Keuzemogelijkheden!$A$2:$E$6,3,FALSE),"")</f>
        <v>Maak een keuze in de kolom 'Antwoord fase'</v>
      </c>
      <c r="N113" s="72" t="str">
        <f>IF(K113&lt;&gt;"",VLOOKUP(K113,Keuzemogelijkheden!$A$2:$E$6,4,FALSE),"")</f>
        <v>Maak een keuze in de kolom 'Antwoord fase'</v>
      </c>
      <c r="O113" s="73" t="str">
        <f>IF(K113=Keuzemogelijkheden!$A$2,$J113*Keuzemogelijkheden!$E$2,IF(K113=Keuzemogelijkheden!$A$3,$J113*Keuzemogelijkheden!$E$3,IF(K113=Keuzemogelijkheden!$A$4,$J113*Keuzemogelijkheden!$E$4,IF(K113=Keuzemogelijkheden!$A$5,$J113*Keuzemogelijkheden!$E$5,"0"))))</f>
        <v>0</v>
      </c>
    </row>
    <row r="114" spans="1:15" ht="14.25" x14ac:dyDescent="0.2">
      <c r="A114" s="62">
        <v>6</v>
      </c>
      <c r="B114" s="62" t="s">
        <v>39</v>
      </c>
      <c r="C114" s="62"/>
      <c r="D114" s="62"/>
      <c r="E114" s="63"/>
      <c r="F114" s="63"/>
      <c r="G114" s="64"/>
      <c r="H114" s="69"/>
      <c r="I114" s="69"/>
      <c r="J114" s="71"/>
      <c r="K114" s="68"/>
      <c r="L114" s="69"/>
      <c r="M114" s="69"/>
      <c r="N114" s="69"/>
      <c r="O114" s="70"/>
    </row>
    <row r="115" spans="1:15" ht="14.25" x14ac:dyDescent="0.2">
      <c r="A115" s="62"/>
      <c r="B115" s="62"/>
      <c r="C115" s="62">
        <v>1</v>
      </c>
      <c r="D115" s="62" t="s">
        <v>132</v>
      </c>
      <c r="E115" s="63"/>
      <c r="F115" s="63"/>
      <c r="G115" s="64"/>
      <c r="H115" s="69"/>
      <c r="I115" s="69"/>
      <c r="J115" s="71"/>
      <c r="K115" s="68"/>
      <c r="L115" s="69"/>
      <c r="M115" s="69"/>
      <c r="N115" s="69"/>
      <c r="O115" s="70"/>
    </row>
    <row r="116" spans="1:15" ht="63.75" x14ac:dyDescent="0.2">
      <c r="A116" s="62"/>
      <c r="B116" s="62"/>
      <c r="C116" s="62"/>
      <c r="D116" s="62"/>
      <c r="E116" s="63">
        <v>5</v>
      </c>
      <c r="F116" s="63">
        <v>1972</v>
      </c>
      <c r="G116" s="64" t="s">
        <v>178</v>
      </c>
      <c r="H116" s="69" t="s">
        <v>233</v>
      </c>
      <c r="I116" s="69" t="s">
        <v>293</v>
      </c>
      <c r="J116" s="71">
        <v>10</v>
      </c>
      <c r="K116" s="16" t="s">
        <v>25</v>
      </c>
      <c r="L116" s="72" t="str">
        <f>IF(K116&lt;&gt;"",VLOOKUP(K116,Keuzemogelijkheden!$A$2:$E$6,2,FALSE),"")</f>
        <v>Maak een keuze in de kolom 'Antwoord fase'</v>
      </c>
      <c r="M116" s="72" t="str">
        <f>IF(K116&lt;&gt;"",VLOOKUP(K116,Keuzemogelijkheden!$A$2:$E$6,3,FALSE),"")</f>
        <v>Maak een keuze in de kolom 'Antwoord fase'</v>
      </c>
      <c r="N116" s="72" t="str">
        <f>IF(K116&lt;&gt;"",VLOOKUP(K116,Keuzemogelijkheden!$A$2:$E$6,4,FALSE),"")</f>
        <v>Maak een keuze in de kolom 'Antwoord fase'</v>
      </c>
      <c r="O116" s="73" t="str">
        <f>IF(K116=Keuzemogelijkheden!$A$2,$J116*Keuzemogelijkheden!$E$2,IF(K116=Keuzemogelijkheden!$A$3,$J116*Keuzemogelijkheden!$E$3,IF(K116=Keuzemogelijkheden!$A$4,$J116*Keuzemogelijkheden!$E$4,IF(K116=Keuzemogelijkheden!$A$5,$J116*Keuzemogelijkheden!$E$5,"0"))))</f>
        <v>0</v>
      </c>
    </row>
    <row r="117" spans="1:15" ht="14.25" x14ac:dyDescent="0.2">
      <c r="A117" s="62"/>
      <c r="B117" s="62"/>
      <c r="C117" s="62">
        <v>2</v>
      </c>
      <c r="D117" s="62" t="s">
        <v>134</v>
      </c>
      <c r="E117" s="63"/>
      <c r="F117" s="63"/>
      <c r="G117" s="64"/>
      <c r="H117" s="69"/>
      <c r="I117" s="69"/>
      <c r="J117" s="71"/>
      <c r="K117" s="68"/>
      <c r="L117" s="69"/>
      <c r="M117" s="69"/>
      <c r="N117" s="69"/>
      <c r="O117" s="70"/>
    </row>
    <row r="118" spans="1:15" ht="51" x14ac:dyDescent="0.2">
      <c r="A118" s="62"/>
      <c r="B118" s="62"/>
      <c r="C118" s="62"/>
      <c r="D118" s="62"/>
      <c r="E118" s="63">
        <v>4</v>
      </c>
      <c r="F118" s="63">
        <v>1526</v>
      </c>
      <c r="G118" s="64" t="s">
        <v>274</v>
      </c>
      <c r="H118" s="74" t="s">
        <v>24</v>
      </c>
      <c r="I118" s="74" t="s">
        <v>293</v>
      </c>
      <c r="J118" s="67">
        <v>1</v>
      </c>
      <c r="K118" s="16" t="s">
        <v>25</v>
      </c>
      <c r="L118" s="72" t="str">
        <f>IF(K118&lt;&gt;"",VLOOKUP(K118,Keuzemogelijkheden!$A$2:$E$6,2,FALSE),"")</f>
        <v>Maak een keuze in de kolom 'Antwoord fase'</v>
      </c>
      <c r="M118" s="72" t="str">
        <f>IF(K118&lt;&gt;"",VLOOKUP(K118,Keuzemogelijkheden!$A$2:$E$6,3,FALSE),"")</f>
        <v>Maak een keuze in de kolom 'Antwoord fase'</v>
      </c>
      <c r="N118" s="72" t="str">
        <f>IF(K118&lt;&gt;"",VLOOKUP(K118,Keuzemogelijkheden!$A$2:$E$6,4,FALSE),"")</f>
        <v>Maak een keuze in de kolom 'Antwoord fase'</v>
      </c>
      <c r="O118" s="73" t="str">
        <f>IF(K118=Keuzemogelijkheden!$A$2,$J118*Keuzemogelijkheden!$E$2,IF(K118=Keuzemogelijkheden!$A$3,$J118*Keuzemogelijkheden!$E$3,IF(K118=Keuzemogelijkheden!$A$4,$J118*Keuzemogelijkheden!$E$4,IF(K118=Keuzemogelijkheden!$A$5,$J118*Keuzemogelijkheden!$E$5,"0"))))</f>
        <v>0</v>
      </c>
    </row>
    <row r="119" spans="1:15" ht="38.25" x14ac:dyDescent="0.2">
      <c r="A119" s="62"/>
      <c r="B119" s="62"/>
      <c r="C119" s="62"/>
      <c r="D119" s="62"/>
      <c r="E119" s="63">
        <v>6</v>
      </c>
      <c r="F119" s="63">
        <v>1490</v>
      </c>
      <c r="G119" s="64" t="s">
        <v>298</v>
      </c>
      <c r="H119" s="69" t="s">
        <v>24</v>
      </c>
      <c r="I119" s="69" t="s">
        <v>293</v>
      </c>
      <c r="J119" s="71">
        <v>10</v>
      </c>
      <c r="K119" s="16" t="s">
        <v>25</v>
      </c>
      <c r="L119" s="72" t="str">
        <f>IF(K119&lt;&gt;"",VLOOKUP(K119,Keuzemogelijkheden!$A$2:$E$6,2,FALSE),"")</f>
        <v>Maak een keuze in de kolom 'Antwoord fase'</v>
      </c>
      <c r="M119" s="72" t="str">
        <f>IF(K119&lt;&gt;"",VLOOKUP(K119,Keuzemogelijkheden!$A$2:$E$6,3,FALSE),"")</f>
        <v>Maak een keuze in de kolom 'Antwoord fase'</v>
      </c>
      <c r="N119" s="72" t="str">
        <f>IF(K119&lt;&gt;"",VLOOKUP(K119,Keuzemogelijkheden!$A$2:$E$6,4,FALSE),"")</f>
        <v>Maak een keuze in de kolom 'Antwoord fase'</v>
      </c>
      <c r="O119" s="73" t="str">
        <f>IF(K119=Keuzemogelijkheden!$A$2,$J119*Keuzemogelijkheden!$E$2,IF(K119=Keuzemogelijkheden!$A$3,$J119*Keuzemogelijkheden!$E$3,IF(K119=Keuzemogelijkheden!$A$4,$J119*Keuzemogelijkheden!$E$4,IF(K119=Keuzemogelijkheden!$A$5,$J119*Keuzemogelijkheden!$E$5,"0"))))</f>
        <v>0</v>
      </c>
    </row>
    <row r="120" spans="1:15" ht="38.25" x14ac:dyDescent="0.2">
      <c r="A120" s="62"/>
      <c r="B120" s="62"/>
      <c r="C120" s="62"/>
      <c r="D120" s="62"/>
      <c r="E120" s="63">
        <v>8</v>
      </c>
      <c r="F120" s="63">
        <v>1502</v>
      </c>
      <c r="G120" s="64" t="s">
        <v>299</v>
      </c>
      <c r="H120" s="74" t="s">
        <v>24</v>
      </c>
      <c r="I120" s="74" t="s">
        <v>293</v>
      </c>
      <c r="J120" s="67">
        <v>10</v>
      </c>
      <c r="K120" s="16" t="s">
        <v>25</v>
      </c>
      <c r="L120" s="72" t="str">
        <f>IF(K120&lt;&gt;"",VLOOKUP(K120,Keuzemogelijkheden!$A$2:$E$6,2,FALSE),"")</f>
        <v>Maak een keuze in de kolom 'Antwoord fase'</v>
      </c>
      <c r="M120" s="72" t="str">
        <f>IF(K120&lt;&gt;"",VLOOKUP(K120,Keuzemogelijkheden!$A$2:$E$6,3,FALSE),"")</f>
        <v>Maak een keuze in de kolom 'Antwoord fase'</v>
      </c>
      <c r="N120" s="72" t="str">
        <f>IF(K120&lt;&gt;"",VLOOKUP(K120,Keuzemogelijkheden!$A$2:$E$6,4,FALSE),"")</f>
        <v>Maak een keuze in de kolom 'Antwoord fase'</v>
      </c>
      <c r="O120" s="73" t="str">
        <f>IF(K120=Keuzemogelijkheden!$A$2,$J120*Keuzemogelijkheden!$E$2,IF(K120=Keuzemogelijkheden!$A$3,$J120*Keuzemogelijkheden!$E$3,IF(K120=Keuzemogelijkheden!$A$4,$J120*Keuzemogelijkheden!$E$4,IF(K120=Keuzemogelijkheden!$A$5,$J120*Keuzemogelijkheden!$E$5,"0"))))</f>
        <v>0</v>
      </c>
    </row>
    <row r="121" spans="1:15" ht="14.25" x14ac:dyDescent="0.2">
      <c r="A121" s="62"/>
      <c r="B121" s="62"/>
      <c r="C121" s="62">
        <v>3</v>
      </c>
      <c r="D121" s="62" t="s">
        <v>136</v>
      </c>
      <c r="E121" s="63"/>
      <c r="F121" s="63"/>
      <c r="G121" s="64"/>
      <c r="H121" s="74"/>
      <c r="I121" s="74"/>
      <c r="J121" s="67"/>
      <c r="K121" s="68"/>
      <c r="L121" s="69"/>
      <c r="M121" s="69"/>
      <c r="N121" s="69"/>
      <c r="O121" s="70"/>
    </row>
    <row r="122" spans="1:15" ht="51" x14ac:dyDescent="0.2">
      <c r="A122" s="62"/>
      <c r="B122" s="62"/>
      <c r="C122" s="62"/>
      <c r="D122" s="62"/>
      <c r="E122" s="63">
        <v>11</v>
      </c>
      <c r="F122" s="63">
        <v>2127</v>
      </c>
      <c r="G122" s="64" t="s">
        <v>216</v>
      </c>
      <c r="H122" s="69" t="s">
        <v>24</v>
      </c>
      <c r="I122" s="69" t="s">
        <v>293</v>
      </c>
      <c r="J122" s="71">
        <v>5</v>
      </c>
      <c r="K122" s="16" t="s">
        <v>25</v>
      </c>
      <c r="L122" s="72" t="str">
        <f>IF(K122&lt;&gt;"",VLOOKUP(K122,Keuzemogelijkheden!$A$2:$E$6,2,FALSE),"")</f>
        <v>Maak een keuze in de kolom 'Antwoord fase'</v>
      </c>
      <c r="M122" s="72" t="str">
        <f>IF(K122&lt;&gt;"",VLOOKUP(K122,Keuzemogelijkheden!$A$2:$E$6,3,FALSE),"")</f>
        <v>Maak een keuze in de kolom 'Antwoord fase'</v>
      </c>
      <c r="N122" s="72" t="str">
        <f>IF(K122&lt;&gt;"",VLOOKUP(K122,Keuzemogelijkheden!$A$2:$E$6,4,FALSE),"")</f>
        <v>Maak een keuze in de kolom 'Antwoord fase'</v>
      </c>
      <c r="O122" s="73" t="str">
        <f>IF(K122=Keuzemogelijkheden!$A$2,$J122*Keuzemogelijkheden!$E$2,IF(K122=Keuzemogelijkheden!$A$3,$J122*Keuzemogelijkheden!$E$3,IF(K122=Keuzemogelijkheden!$A$4,$J122*Keuzemogelijkheden!$E$4,IF(K122=Keuzemogelijkheden!$A$5,$J122*Keuzemogelijkheden!$E$5,"0"))))</f>
        <v>0</v>
      </c>
    </row>
    <row r="123" spans="1:15" ht="76.5" x14ac:dyDescent="0.2">
      <c r="A123" s="80"/>
      <c r="B123" s="81"/>
      <c r="C123" s="81"/>
      <c r="D123" s="81"/>
      <c r="E123" s="82">
        <v>12</v>
      </c>
      <c r="F123" s="82">
        <v>2128</v>
      </c>
      <c r="G123" s="64" t="s">
        <v>275</v>
      </c>
      <c r="H123" s="74" t="s">
        <v>24</v>
      </c>
      <c r="I123" s="83" t="s">
        <v>293</v>
      </c>
      <c r="J123" s="84">
        <v>10</v>
      </c>
      <c r="K123" s="16" t="s">
        <v>25</v>
      </c>
      <c r="L123" s="72" t="str">
        <f>IF(K123&lt;&gt;"",VLOOKUP(K123,Keuzemogelijkheden!$A$2:$E$6,2,FALSE),"")</f>
        <v>Maak een keuze in de kolom 'Antwoord fase'</v>
      </c>
      <c r="M123" s="72" t="str">
        <f>IF(K123&lt;&gt;"",VLOOKUP(K123,Keuzemogelijkheden!$A$2:$E$6,3,FALSE),"")</f>
        <v>Maak een keuze in de kolom 'Antwoord fase'</v>
      </c>
      <c r="N123" s="72" t="str">
        <f>IF(K123&lt;&gt;"",VLOOKUP(K123,Keuzemogelijkheden!$A$2:$E$6,4,FALSE),"")</f>
        <v>Maak een keuze in de kolom 'Antwoord fase'</v>
      </c>
      <c r="O123" s="73" t="str">
        <f>IF(K123=Keuzemogelijkheden!$A$2,$J123*Keuzemogelijkheden!$E$2,IF(K123=Keuzemogelijkheden!$A$3,$J123*Keuzemogelijkheden!$E$3,IF(K123=Keuzemogelijkheden!$A$4,$J123*Keuzemogelijkheden!$E$4,IF(K123=Keuzemogelijkheden!$A$5,$J123*Keuzemogelijkheden!$E$5,"0"))))</f>
        <v>0</v>
      </c>
    </row>
    <row r="124" spans="1:15" ht="14.25" x14ac:dyDescent="0.2">
      <c r="A124" s="62"/>
      <c r="B124" s="62"/>
      <c r="C124" s="62">
        <v>4</v>
      </c>
      <c r="D124" s="62" t="s">
        <v>276</v>
      </c>
      <c r="E124" s="63"/>
      <c r="F124" s="63"/>
      <c r="G124" s="64"/>
      <c r="H124" s="69"/>
      <c r="I124" s="69"/>
      <c r="J124" s="71"/>
      <c r="K124" s="68"/>
      <c r="L124" s="69"/>
      <c r="M124" s="69"/>
      <c r="N124" s="69"/>
      <c r="O124" s="70"/>
    </row>
    <row r="125" spans="1:15" ht="51" x14ac:dyDescent="0.2">
      <c r="A125" s="62"/>
      <c r="B125" s="62"/>
      <c r="C125" s="62"/>
      <c r="D125" s="62"/>
      <c r="E125" s="63">
        <v>3</v>
      </c>
      <c r="F125" s="63">
        <v>1677</v>
      </c>
      <c r="G125" s="64" t="s">
        <v>217</v>
      </c>
      <c r="H125" s="69" t="s">
        <v>233</v>
      </c>
      <c r="I125" s="69" t="s">
        <v>293</v>
      </c>
      <c r="J125" s="71">
        <v>10</v>
      </c>
      <c r="K125" s="16" t="s">
        <v>25</v>
      </c>
      <c r="L125" s="72" t="str">
        <f>IF(K125&lt;&gt;"",VLOOKUP(K125,Keuzemogelijkheden!$A$2:$E$6,2,FALSE),"")</f>
        <v>Maak een keuze in de kolom 'Antwoord fase'</v>
      </c>
      <c r="M125" s="72" t="str">
        <f>IF(K125&lt;&gt;"",VLOOKUP(K125,Keuzemogelijkheden!$A$2:$E$6,3,FALSE),"")</f>
        <v>Maak een keuze in de kolom 'Antwoord fase'</v>
      </c>
      <c r="N125" s="72" t="str">
        <f>IF(K125&lt;&gt;"",VLOOKUP(K125,Keuzemogelijkheden!$A$2:$E$6,4,FALSE),"")</f>
        <v>Maak een keuze in de kolom 'Antwoord fase'</v>
      </c>
      <c r="O125" s="73" t="str">
        <f>IF(K125=Keuzemogelijkheden!$A$2,$J125*Keuzemogelijkheden!$E$2,IF(K125=Keuzemogelijkheden!$A$3,$J125*Keuzemogelijkheden!$E$3,IF(K125=Keuzemogelijkheden!$A$4,$J125*Keuzemogelijkheden!$E$4,IF(K125=Keuzemogelijkheden!$A$5,$J125*Keuzemogelijkheden!$E$5,"0"))))</f>
        <v>0</v>
      </c>
    </row>
    <row r="126" spans="1:15" ht="51" x14ac:dyDescent="0.2">
      <c r="A126" s="62"/>
      <c r="B126" s="62"/>
      <c r="C126" s="62"/>
      <c r="D126" s="62"/>
      <c r="E126" s="63">
        <v>5</v>
      </c>
      <c r="F126" s="63">
        <v>1506</v>
      </c>
      <c r="G126" s="64" t="s">
        <v>218</v>
      </c>
      <c r="H126" s="69" t="s">
        <v>24</v>
      </c>
      <c r="I126" s="69" t="s">
        <v>293</v>
      </c>
      <c r="J126" s="71">
        <v>1</v>
      </c>
      <c r="K126" s="16" t="s">
        <v>25</v>
      </c>
      <c r="L126" s="72" t="str">
        <f>IF(K126&lt;&gt;"",VLOOKUP(K126,Keuzemogelijkheden!$A$2:$E$6,2,FALSE),"")</f>
        <v>Maak een keuze in de kolom 'Antwoord fase'</v>
      </c>
      <c r="M126" s="72" t="str">
        <f>IF(K126&lt;&gt;"",VLOOKUP(K126,Keuzemogelijkheden!$A$2:$E$6,3,FALSE),"")</f>
        <v>Maak een keuze in de kolom 'Antwoord fase'</v>
      </c>
      <c r="N126" s="72" t="str">
        <f>IF(K126&lt;&gt;"",VLOOKUP(K126,Keuzemogelijkheden!$A$2:$E$6,4,FALSE),"")</f>
        <v>Maak een keuze in de kolom 'Antwoord fase'</v>
      </c>
      <c r="O126" s="73" t="str">
        <f>IF(K126=Keuzemogelijkheden!$A$2,$J126*Keuzemogelijkheden!$E$2,IF(K126=Keuzemogelijkheden!$A$3,$J126*Keuzemogelijkheden!$E$3,IF(K126=Keuzemogelijkheden!$A$4,$J126*Keuzemogelijkheden!$E$4,IF(K126=Keuzemogelijkheden!$A$5,$J126*Keuzemogelijkheden!$E$5,"0"))))</f>
        <v>0</v>
      </c>
    </row>
    <row r="127" spans="1:15" ht="38.25" x14ac:dyDescent="0.2">
      <c r="A127" s="75"/>
      <c r="B127" s="75"/>
      <c r="C127" s="75"/>
      <c r="D127" s="75"/>
      <c r="E127" s="76">
        <v>8</v>
      </c>
      <c r="F127" s="76">
        <v>10168</v>
      </c>
      <c r="G127" s="77" t="s">
        <v>219</v>
      </c>
      <c r="H127" s="93" t="s">
        <v>24</v>
      </c>
      <c r="I127" s="93" t="s">
        <v>293</v>
      </c>
      <c r="J127" s="94">
        <v>2</v>
      </c>
      <c r="K127" s="16" t="s">
        <v>25</v>
      </c>
      <c r="L127" s="72" t="str">
        <f>IF(K127&lt;&gt;"",VLOOKUP(K127,Keuzemogelijkheden!$A$2:$E$6,2,FALSE),"")</f>
        <v>Maak een keuze in de kolom 'Antwoord fase'</v>
      </c>
      <c r="M127" s="72" t="str">
        <f>IF(K127&lt;&gt;"",VLOOKUP(K127,Keuzemogelijkheden!$A$2:$E$6,3,FALSE),"")</f>
        <v>Maak een keuze in de kolom 'Antwoord fase'</v>
      </c>
      <c r="N127" s="72" t="str">
        <f>IF(K127&lt;&gt;"",VLOOKUP(K127,Keuzemogelijkheden!$A$2:$E$6,4,FALSE),"")</f>
        <v>Maak een keuze in de kolom 'Antwoord fase'</v>
      </c>
      <c r="O127" s="73" t="str">
        <f>IF(K127=Keuzemogelijkheden!$A$2,$J127*Keuzemogelijkheden!$E$2,IF(K127=Keuzemogelijkheden!$A$3,$J127*Keuzemogelijkheden!$E$3,IF(K127=Keuzemogelijkheden!$A$4,$J127*Keuzemogelijkheden!$E$4,IF(K127=Keuzemogelijkheden!$A$5,$J127*Keuzemogelijkheden!$E$5,"0"))))</f>
        <v>0</v>
      </c>
    </row>
    <row r="128" spans="1:15" ht="76.5" x14ac:dyDescent="0.2">
      <c r="A128" s="62"/>
      <c r="B128" s="62"/>
      <c r="C128" s="62"/>
      <c r="D128" s="62"/>
      <c r="E128" s="63">
        <v>10</v>
      </c>
      <c r="F128" s="63">
        <v>2084</v>
      </c>
      <c r="G128" s="64" t="s">
        <v>277</v>
      </c>
      <c r="H128" s="69" t="s">
        <v>233</v>
      </c>
      <c r="I128" s="69" t="s">
        <v>293</v>
      </c>
      <c r="J128" s="71">
        <v>5</v>
      </c>
      <c r="K128" s="16" t="s">
        <v>25</v>
      </c>
      <c r="L128" s="72" t="str">
        <f>IF(K128&lt;&gt;"",VLOOKUP(K128,Keuzemogelijkheden!$A$2:$E$6,2,FALSE),"")</f>
        <v>Maak een keuze in de kolom 'Antwoord fase'</v>
      </c>
      <c r="M128" s="72" t="str">
        <f>IF(K128&lt;&gt;"",VLOOKUP(K128,Keuzemogelijkheden!$A$2:$E$6,3,FALSE),"")</f>
        <v>Maak een keuze in de kolom 'Antwoord fase'</v>
      </c>
      <c r="N128" s="72" t="str">
        <f>IF(K128&lt;&gt;"",VLOOKUP(K128,Keuzemogelijkheden!$A$2:$E$6,4,FALSE),"")</f>
        <v>Maak een keuze in de kolom 'Antwoord fase'</v>
      </c>
      <c r="O128" s="73" t="str">
        <f>IF(K128=Keuzemogelijkheden!$A$2,$J128*Keuzemogelijkheden!$E$2,IF(K128=Keuzemogelijkheden!$A$3,$J128*Keuzemogelijkheden!$E$3,IF(K128=Keuzemogelijkheden!$A$4,$J128*Keuzemogelijkheden!$E$4,IF(K128=Keuzemogelijkheden!$A$5,$J128*Keuzemogelijkheden!$E$5,"0"))))</f>
        <v>0</v>
      </c>
    </row>
    <row r="129" spans="1:17" ht="14.25" x14ac:dyDescent="0.2">
      <c r="A129" s="95"/>
      <c r="B129" s="95"/>
      <c r="C129" s="95">
        <v>5</v>
      </c>
      <c r="D129" s="95" t="s">
        <v>140</v>
      </c>
      <c r="E129" s="96"/>
      <c r="F129" s="96"/>
      <c r="G129" s="97"/>
      <c r="H129" s="98"/>
      <c r="I129" s="98"/>
      <c r="J129" s="99"/>
      <c r="K129" s="68"/>
      <c r="L129" s="69"/>
      <c r="M129" s="69"/>
      <c r="N129" s="69"/>
      <c r="O129" s="70"/>
    </row>
    <row r="130" spans="1:17" ht="51" x14ac:dyDescent="0.2">
      <c r="A130" s="80"/>
      <c r="B130" s="81"/>
      <c r="C130" s="81"/>
      <c r="D130" s="81"/>
      <c r="E130" s="82">
        <v>4</v>
      </c>
      <c r="F130" s="82">
        <v>1475</v>
      </c>
      <c r="G130" s="64" t="s">
        <v>278</v>
      </c>
      <c r="H130" s="74" t="s">
        <v>24</v>
      </c>
      <c r="I130" s="74" t="s">
        <v>293</v>
      </c>
      <c r="J130" s="67">
        <v>2</v>
      </c>
      <c r="K130" s="16" t="s">
        <v>25</v>
      </c>
      <c r="L130" s="72" t="str">
        <f>IF(K130&lt;&gt;"",VLOOKUP(K130,Keuzemogelijkheden!$A$2:$E$6,2,FALSE),"")</f>
        <v>Maak een keuze in de kolom 'Antwoord fase'</v>
      </c>
      <c r="M130" s="72" t="str">
        <f>IF(K130&lt;&gt;"",VLOOKUP(K130,Keuzemogelijkheden!$A$2:$E$6,3,FALSE),"")</f>
        <v>Maak een keuze in de kolom 'Antwoord fase'</v>
      </c>
      <c r="N130" s="72" t="str">
        <f>IF(K130&lt;&gt;"",VLOOKUP(K130,Keuzemogelijkheden!$A$2:$E$6,4,FALSE),"")</f>
        <v>Maak een keuze in de kolom 'Antwoord fase'</v>
      </c>
      <c r="O130" s="73" t="str">
        <f>IF(K130=Keuzemogelijkheden!$A$2,$J130*Keuzemogelijkheden!$E$2,IF(K130=Keuzemogelijkheden!$A$3,$J130*Keuzemogelijkheden!$E$3,IF(K130=Keuzemogelijkheden!$A$4,$J130*Keuzemogelijkheden!$E$4,IF(K130=Keuzemogelijkheden!$A$5,$J130*Keuzemogelijkheden!$E$5,"0"))))</f>
        <v>0</v>
      </c>
    </row>
    <row r="131" spans="1:17" ht="14.25" x14ac:dyDescent="0.2">
      <c r="A131" s="80">
        <v>7</v>
      </c>
      <c r="B131" s="81" t="s">
        <v>41</v>
      </c>
      <c r="C131" s="81"/>
      <c r="D131" s="81"/>
      <c r="E131" s="82"/>
      <c r="F131" s="82"/>
      <c r="G131" s="64"/>
      <c r="H131" s="74"/>
      <c r="I131" s="74"/>
      <c r="J131" s="67"/>
      <c r="K131" s="68"/>
      <c r="L131" s="69"/>
      <c r="M131" s="69"/>
      <c r="N131" s="69"/>
      <c r="O131" s="70"/>
    </row>
    <row r="132" spans="1:17" ht="14.25" x14ac:dyDescent="0.2">
      <c r="A132" s="75"/>
      <c r="B132" s="75"/>
      <c r="C132" s="75">
        <v>1</v>
      </c>
      <c r="D132" s="75" t="s">
        <v>142</v>
      </c>
      <c r="E132" s="76"/>
      <c r="F132" s="76"/>
      <c r="G132" s="77"/>
      <c r="H132" s="93"/>
      <c r="I132" s="93"/>
      <c r="J132" s="94"/>
      <c r="K132" s="68"/>
      <c r="L132" s="69"/>
      <c r="M132" s="69"/>
      <c r="N132" s="69"/>
      <c r="O132" s="70"/>
    </row>
    <row r="133" spans="1:17" ht="76.5" x14ac:dyDescent="0.2">
      <c r="A133" s="62"/>
      <c r="B133" s="62"/>
      <c r="C133" s="62"/>
      <c r="D133" s="62"/>
      <c r="E133" s="63">
        <v>6</v>
      </c>
      <c r="F133" s="63">
        <v>10099</v>
      </c>
      <c r="G133" s="64" t="s">
        <v>220</v>
      </c>
      <c r="H133" s="69" t="s">
        <v>24</v>
      </c>
      <c r="I133" s="64" t="s">
        <v>294</v>
      </c>
      <c r="J133" s="71">
        <v>5</v>
      </c>
      <c r="K133" s="16" t="s">
        <v>25</v>
      </c>
      <c r="L133" s="72" t="str">
        <f>IF(K133&lt;&gt;"",VLOOKUP(K133,Keuzemogelijkheden!$A$2:$E$6,2,FALSE),"")</f>
        <v>Maak een keuze in de kolom 'Antwoord fase'</v>
      </c>
      <c r="M133" s="72" t="str">
        <f>IF(K133&lt;&gt;"",VLOOKUP(K133,Keuzemogelijkheden!$A$2:$E$6,3,FALSE),"")</f>
        <v>Maak een keuze in de kolom 'Antwoord fase'</v>
      </c>
      <c r="N133" s="72" t="str">
        <f>IF(K133&lt;&gt;"",VLOOKUP(K133,Keuzemogelijkheden!$A$2:$E$6,4,FALSE),"")</f>
        <v>Maak een keuze in de kolom 'Antwoord fase'</v>
      </c>
      <c r="O133" s="73" t="str">
        <f>IF(K133=Keuzemogelijkheden!$A$2,$J133*Keuzemogelijkheden!$E$2,IF(K133=Keuzemogelijkheden!$A$3,$J133*Keuzemogelijkheden!$E$3,IF(K133=Keuzemogelijkheden!$A$4,$J133*Keuzemogelijkheden!$E$4,IF(K133=Keuzemogelijkheden!$A$5,$J133*Keuzemogelijkheden!$E$5,"0"))))</f>
        <v>0</v>
      </c>
    </row>
    <row r="134" spans="1:17" ht="14.25" x14ac:dyDescent="0.2">
      <c r="A134" s="100"/>
      <c r="B134" s="100"/>
      <c r="C134" s="100">
        <v>2</v>
      </c>
      <c r="D134" s="100" t="s">
        <v>144</v>
      </c>
      <c r="E134" s="101"/>
      <c r="F134" s="101"/>
      <c r="G134" s="102"/>
      <c r="H134" s="103"/>
      <c r="I134" s="103"/>
      <c r="J134" s="104"/>
      <c r="K134" s="68"/>
      <c r="L134" s="69"/>
      <c r="M134" s="69"/>
      <c r="N134" s="69"/>
      <c r="O134" s="70"/>
    </row>
    <row r="135" spans="1:17" ht="38.25" x14ac:dyDescent="0.2">
      <c r="A135" s="62"/>
      <c r="B135" s="62"/>
      <c r="C135" s="62"/>
      <c r="D135" s="62"/>
      <c r="E135" s="63">
        <v>10</v>
      </c>
      <c r="F135" s="63">
        <v>2126</v>
      </c>
      <c r="G135" s="64" t="s">
        <v>221</v>
      </c>
      <c r="H135" s="69" t="s">
        <v>24</v>
      </c>
      <c r="I135" s="64" t="s">
        <v>294</v>
      </c>
      <c r="J135" s="71">
        <v>1</v>
      </c>
      <c r="K135" s="16" t="s">
        <v>25</v>
      </c>
      <c r="L135" s="72" t="str">
        <f>IF(K135&lt;&gt;"",VLOOKUP(K135,Keuzemogelijkheden!$A$2:$E$6,2,FALSE),"")</f>
        <v>Maak een keuze in de kolom 'Antwoord fase'</v>
      </c>
      <c r="M135" s="72" t="str">
        <f>IF(K135&lt;&gt;"",VLOOKUP(K135,Keuzemogelijkheden!$A$2:$E$6,3,FALSE),"")</f>
        <v>Maak een keuze in de kolom 'Antwoord fase'</v>
      </c>
      <c r="N135" s="72" t="str">
        <f>IF(K135&lt;&gt;"",VLOOKUP(K135,Keuzemogelijkheden!$A$2:$E$6,4,FALSE),"")</f>
        <v>Maak een keuze in de kolom 'Antwoord fase'</v>
      </c>
      <c r="O135" s="73" t="str">
        <f>IF(K135=Keuzemogelijkheden!$A$2,$J135*Keuzemogelijkheden!$E$2,IF(K135=Keuzemogelijkheden!$A$3,$J135*Keuzemogelijkheden!$E$3,IF(K135=Keuzemogelijkheden!$A$4,$J135*Keuzemogelijkheden!$E$4,IF(K135=Keuzemogelijkheden!$A$5,$J135*Keuzemogelijkheden!$E$5,"0"))))</f>
        <v>0</v>
      </c>
    </row>
    <row r="136" spans="1:17" ht="38.25" x14ac:dyDescent="0.2">
      <c r="A136" s="62"/>
      <c r="B136" s="62"/>
      <c r="C136" s="62"/>
      <c r="D136" s="62"/>
      <c r="E136" s="63">
        <v>11</v>
      </c>
      <c r="F136" s="63">
        <v>1286</v>
      </c>
      <c r="G136" s="64" t="s">
        <v>222</v>
      </c>
      <c r="H136" s="69" t="s">
        <v>233</v>
      </c>
      <c r="I136" s="64" t="s">
        <v>294</v>
      </c>
      <c r="J136" s="71">
        <v>2</v>
      </c>
      <c r="K136" s="16" t="s">
        <v>25</v>
      </c>
      <c r="L136" s="72" t="str">
        <f>IF(K136&lt;&gt;"",VLOOKUP(K136,Keuzemogelijkheden!$A$2:$E$6,2,FALSE),"")</f>
        <v>Maak een keuze in de kolom 'Antwoord fase'</v>
      </c>
      <c r="M136" s="72" t="str">
        <f>IF(K136&lt;&gt;"",VLOOKUP(K136,Keuzemogelijkheden!$A$2:$E$6,3,FALSE),"")</f>
        <v>Maak een keuze in de kolom 'Antwoord fase'</v>
      </c>
      <c r="N136" s="72" t="str">
        <f>IF(K136&lt;&gt;"",VLOOKUP(K136,Keuzemogelijkheden!$A$2:$E$6,4,FALSE),"")</f>
        <v>Maak een keuze in de kolom 'Antwoord fase'</v>
      </c>
      <c r="O136" s="73" t="str">
        <f>IF(K136=Keuzemogelijkheden!$A$2,$J136*Keuzemogelijkheden!$E$2,IF(K136=Keuzemogelijkheden!$A$3,$J136*Keuzemogelijkheden!$E$3,IF(K136=Keuzemogelijkheden!$A$4,$J136*Keuzemogelijkheden!$E$4,IF(K136=Keuzemogelijkheden!$A$5,$J136*Keuzemogelijkheden!$E$5,"0"))))</f>
        <v>0</v>
      </c>
    </row>
    <row r="137" spans="1:17" ht="38.25" x14ac:dyDescent="0.2">
      <c r="A137" s="100"/>
      <c r="B137" s="100"/>
      <c r="C137" s="100"/>
      <c r="D137" s="100"/>
      <c r="E137" s="101">
        <v>17</v>
      </c>
      <c r="F137" s="101">
        <v>1948</v>
      </c>
      <c r="G137" s="102" t="s">
        <v>223</v>
      </c>
      <c r="H137" s="103" t="s">
        <v>24</v>
      </c>
      <c r="I137" s="103" t="s">
        <v>294</v>
      </c>
      <c r="J137" s="104">
        <v>1</v>
      </c>
      <c r="K137" s="16" t="s">
        <v>25</v>
      </c>
      <c r="L137" s="72" t="str">
        <f>IF(K137&lt;&gt;"",VLOOKUP(K137,Keuzemogelijkheden!$A$2:$E$6,2,FALSE),"")</f>
        <v>Maak een keuze in de kolom 'Antwoord fase'</v>
      </c>
      <c r="M137" s="72" t="str">
        <f>IF(K137&lt;&gt;"",VLOOKUP(K137,Keuzemogelijkheden!$A$2:$E$6,3,FALSE),"")</f>
        <v>Maak een keuze in de kolom 'Antwoord fase'</v>
      </c>
      <c r="N137" s="72" t="str">
        <f>IF(K137&lt;&gt;"",VLOOKUP(K137,Keuzemogelijkheden!$A$2:$E$6,4,FALSE),"")</f>
        <v>Maak een keuze in de kolom 'Antwoord fase'</v>
      </c>
      <c r="O137" s="73" t="str">
        <f>IF(K137=Keuzemogelijkheden!$A$2,$J137*Keuzemogelijkheden!$E$2,IF(K137=Keuzemogelijkheden!$A$3,$J137*Keuzemogelijkheden!$E$3,IF(K137=Keuzemogelijkheden!$A$4,$J137*Keuzemogelijkheden!$E$4,IF(K137=Keuzemogelijkheden!$A$5,$J137*Keuzemogelijkheden!$E$5,"0"))))</f>
        <v>0</v>
      </c>
    </row>
    <row r="138" spans="1:17" ht="76.5" x14ac:dyDescent="0.2">
      <c r="A138" s="62"/>
      <c r="B138" s="62"/>
      <c r="C138" s="62"/>
      <c r="D138" s="62"/>
      <c r="E138" s="63">
        <v>23</v>
      </c>
      <c r="F138" s="63">
        <v>10126</v>
      </c>
      <c r="G138" s="64" t="s">
        <v>224</v>
      </c>
      <c r="H138" s="69" t="s">
        <v>24</v>
      </c>
      <c r="I138" s="64" t="s">
        <v>294</v>
      </c>
      <c r="J138" s="71">
        <v>5</v>
      </c>
      <c r="K138" s="16" t="s">
        <v>25</v>
      </c>
      <c r="L138" s="72" t="str">
        <f>IF(K138&lt;&gt;"",VLOOKUP(K138,Keuzemogelijkheden!$A$2:$E$6,2,FALSE),"")</f>
        <v>Maak een keuze in de kolom 'Antwoord fase'</v>
      </c>
      <c r="M138" s="72" t="str">
        <f>IF(K138&lt;&gt;"",VLOOKUP(K138,Keuzemogelijkheden!$A$2:$E$6,3,FALSE),"")</f>
        <v>Maak een keuze in de kolom 'Antwoord fase'</v>
      </c>
      <c r="N138" s="72" t="str">
        <f>IF(K138&lt;&gt;"",VLOOKUP(K138,Keuzemogelijkheden!$A$2:$E$6,4,FALSE),"")</f>
        <v>Maak een keuze in de kolom 'Antwoord fase'</v>
      </c>
      <c r="O138" s="73" t="str">
        <f>IF(K138=Keuzemogelijkheden!$A$2,$J138*Keuzemogelijkheden!$E$2,IF(K138=Keuzemogelijkheden!$A$3,$J138*Keuzemogelijkheden!$E$3,IF(K138=Keuzemogelijkheden!$A$4,$J138*Keuzemogelijkheden!$E$4,IF(K138=Keuzemogelijkheden!$A$5,$J138*Keuzemogelijkheden!$E$5,"0"))))</f>
        <v>0</v>
      </c>
    </row>
    <row r="139" spans="1:17" ht="14.25" x14ac:dyDescent="0.2">
      <c r="A139" s="100"/>
      <c r="B139" s="100"/>
      <c r="C139" s="100">
        <v>5</v>
      </c>
      <c r="D139" s="100" t="s">
        <v>148</v>
      </c>
      <c r="E139" s="101"/>
      <c r="F139" s="101"/>
      <c r="G139" s="102"/>
      <c r="H139" s="103"/>
      <c r="I139" s="103"/>
      <c r="J139" s="104"/>
      <c r="K139" s="68"/>
      <c r="L139" s="69"/>
      <c r="M139" s="69"/>
      <c r="N139" s="69"/>
      <c r="O139" s="70"/>
    </row>
    <row r="140" spans="1:17" ht="51" x14ac:dyDescent="0.2">
      <c r="A140" s="100"/>
      <c r="B140" s="100"/>
      <c r="C140" s="100"/>
      <c r="D140" s="100"/>
      <c r="E140" s="101">
        <v>2</v>
      </c>
      <c r="F140" s="101">
        <v>260</v>
      </c>
      <c r="G140" s="102" t="s">
        <v>225</v>
      </c>
      <c r="H140" s="103" t="s">
        <v>24</v>
      </c>
      <c r="I140" s="103" t="s">
        <v>294</v>
      </c>
      <c r="J140" s="104">
        <v>2</v>
      </c>
      <c r="K140" s="16" t="s">
        <v>25</v>
      </c>
      <c r="L140" s="72" t="str">
        <f>IF(K140&lt;&gt;"",VLOOKUP(K140,Keuzemogelijkheden!$A$2:$E$6,2,FALSE),"")</f>
        <v>Maak een keuze in de kolom 'Antwoord fase'</v>
      </c>
      <c r="M140" s="72" t="str">
        <f>IF(K140&lt;&gt;"",VLOOKUP(K140,Keuzemogelijkheden!$A$2:$E$6,3,FALSE),"")</f>
        <v>Maak een keuze in de kolom 'Antwoord fase'</v>
      </c>
      <c r="N140" s="72" t="str">
        <f>IF(K140&lt;&gt;"",VLOOKUP(K140,Keuzemogelijkheden!$A$2:$E$6,4,FALSE),"")</f>
        <v>Maak een keuze in de kolom 'Antwoord fase'</v>
      </c>
      <c r="O140" s="73" t="str">
        <f>IF(K140=Keuzemogelijkheden!$A$2,$J140*Keuzemogelijkheden!$E$2,IF(K140=Keuzemogelijkheden!$A$3,$J140*Keuzemogelijkheden!$E$3,IF(K140=Keuzemogelijkheden!$A$4,$J140*Keuzemogelijkheden!$E$4,IF(K140=Keuzemogelijkheden!$A$5,$J140*Keuzemogelijkheden!$E$5,"0"))))</f>
        <v>0</v>
      </c>
    </row>
    <row r="141" spans="1:17" ht="14.25" x14ac:dyDescent="0.2">
      <c r="A141" s="100">
        <v>9</v>
      </c>
      <c r="B141" s="100" t="s">
        <v>45</v>
      </c>
      <c r="C141" s="100"/>
      <c r="D141" s="100"/>
      <c r="E141" s="101"/>
      <c r="F141" s="101"/>
      <c r="G141" s="102"/>
      <c r="H141" s="103"/>
      <c r="I141" s="103"/>
      <c r="J141" s="104"/>
      <c r="K141" s="68"/>
      <c r="L141" s="69"/>
      <c r="M141" s="69"/>
      <c r="N141" s="69"/>
      <c r="O141" s="70"/>
    </row>
    <row r="142" spans="1:17" ht="14.25" x14ac:dyDescent="0.2">
      <c r="A142" s="100"/>
      <c r="B142" s="100"/>
      <c r="C142" s="100">
        <v>5</v>
      </c>
      <c r="D142" s="100" t="s">
        <v>166</v>
      </c>
      <c r="E142" s="101"/>
      <c r="F142" s="101"/>
      <c r="G142" s="102"/>
      <c r="H142" s="103"/>
      <c r="I142" s="103"/>
      <c r="J142" s="104"/>
      <c r="K142" s="68"/>
      <c r="L142" s="69"/>
      <c r="M142" s="69"/>
      <c r="N142" s="69"/>
      <c r="O142" s="70"/>
    </row>
    <row r="143" spans="1:17" ht="89.25" x14ac:dyDescent="0.2">
      <c r="A143" s="62"/>
      <c r="B143" s="62"/>
      <c r="C143" s="62"/>
      <c r="D143" s="62"/>
      <c r="E143" s="63">
        <v>16</v>
      </c>
      <c r="F143" s="63">
        <v>1168</v>
      </c>
      <c r="G143" s="64" t="s">
        <v>279</v>
      </c>
      <c r="H143" s="69" t="s">
        <v>24</v>
      </c>
      <c r="I143" s="64" t="s">
        <v>293</v>
      </c>
      <c r="J143" s="71">
        <v>1</v>
      </c>
      <c r="K143" s="16" t="s">
        <v>25</v>
      </c>
      <c r="L143" s="72" t="str">
        <f>IF(K143&lt;&gt;"",VLOOKUP(K143,Keuzemogelijkheden!$A$2:$E$6,2,FALSE),"")</f>
        <v>Maak een keuze in de kolom 'Antwoord fase'</v>
      </c>
      <c r="M143" s="72" t="str">
        <f>IF(K143&lt;&gt;"",VLOOKUP(K143,Keuzemogelijkheden!$A$2:$E$6,3,FALSE),"")</f>
        <v>Maak een keuze in de kolom 'Antwoord fase'</v>
      </c>
      <c r="N143" s="72" t="str">
        <f>IF(K143&lt;&gt;"",VLOOKUP(K143,Keuzemogelijkheden!$A$2:$E$6,4,FALSE),"")</f>
        <v>Maak een keuze in de kolom 'Antwoord fase'</v>
      </c>
      <c r="O143" s="73" t="str">
        <f>IF(K143=Keuzemogelijkheden!$A$2,$J143*Keuzemogelijkheden!$E$2,IF(K143=Keuzemogelijkheden!$A$3,$J143*Keuzemogelijkheden!$E$3,IF(K143=Keuzemogelijkheden!$A$4,$J143*Keuzemogelijkheden!$E$4,IF(K143=Keuzemogelijkheden!$A$5,$J143*Keuzemogelijkheden!$E$5,"0"))))</f>
        <v>0</v>
      </c>
    </row>
    <row r="144" spans="1:17" ht="14.25" x14ac:dyDescent="0.2">
      <c r="A144" s="87"/>
      <c r="B144" s="87"/>
      <c r="C144" s="87"/>
      <c r="D144" s="87"/>
      <c r="E144" s="88"/>
      <c r="F144" s="88"/>
      <c r="G144" s="89"/>
      <c r="H144" s="89"/>
      <c r="I144" s="15" t="s">
        <v>292</v>
      </c>
      <c r="J144" s="85">
        <f>SUM(J2:J143)</f>
        <v>374</v>
      </c>
      <c r="K144" s="86"/>
      <c r="L144" s="15"/>
      <c r="M144" s="15"/>
      <c r="N144" s="15" t="s">
        <v>226</v>
      </c>
      <c r="O144" s="85">
        <f>SUM(O2:O143)</f>
        <v>0</v>
      </c>
      <c r="P144" s="15"/>
      <c r="Q144" s="15"/>
    </row>
    <row r="145" spans="1:17" ht="14.25" x14ac:dyDescent="0.2">
      <c r="A145" s="87"/>
      <c r="B145" s="87"/>
      <c r="C145" s="87"/>
      <c r="D145" s="87"/>
      <c r="E145" s="88"/>
      <c r="F145" s="88"/>
      <c r="G145" s="89"/>
      <c r="H145" s="89"/>
      <c r="I145" s="89"/>
      <c r="K145" s="86"/>
      <c r="L145" s="15"/>
      <c r="M145" s="15"/>
      <c r="N145" s="15"/>
      <c r="O145" s="15"/>
      <c r="P145" s="15"/>
      <c r="Q145" s="15"/>
    </row>
    <row r="146" spans="1:17" ht="14.25" x14ac:dyDescent="0.2">
      <c r="A146" s="87"/>
      <c r="B146" s="87"/>
      <c r="C146" s="87"/>
      <c r="D146" s="87"/>
      <c r="E146" s="88"/>
      <c r="F146" s="88"/>
      <c r="G146" s="89"/>
      <c r="H146" s="89"/>
      <c r="I146" s="89"/>
      <c r="K146" s="86"/>
      <c r="L146" s="15"/>
      <c r="M146" s="15"/>
      <c r="N146" s="15"/>
      <c r="O146" s="15"/>
      <c r="P146" s="15"/>
      <c r="Q146" s="15"/>
    </row>
    <row r="147" spans="1:17" x14ac:dyDescent="0.2">
      <c r="O147" s="1"/>
    </row>
    <row r="148" spans="1:17" x14ac:dyDescent="0.2">
      <c r="A148" s="18" t="s">
        <v>227</v>
      </c>
      <c r="B148" s="19"/>
      <c r="C148" s="19"/>
      <c r="D148" s="20"/>
      <c r="E148" s="20"/>
      <c r="F148" s="20"/>
      <c r="G148" s="20"/>
    </row>
    <row r="149" spans="1:17" x14ac:dyDescent="0.2">
      <c r="A149" s="18" t="s">
        <v>28</v>
      </c>
      <c r="B149" s="19"/>
      <c r="C149" s="19"/>
      <c r="D149" s="20"/>
      <c r="E149" s="12"/>
      <c r="F149" s="13"/>
      <c r="G149" s="14"/>
    </row>
    <row r="150" spans="1:17" x14ac:dyDescent="0.2">
      <c r="A150" s="18" t="s">
        <v>228</v>
      </c>
      <c r="B150" s="19"/>
      <c r="C150" s="19"/>
      <c r="D150" s="20"/>
      <c r="E150" s="12"/>
      <c r="F150" s="13"/>
      <c r="G150" s="14"/>
    </row>
    <row r="151" spans="1:17" x14ac:dyDescent="0.2">
      <c r="A151" s="18" t="s">
        <v>229</v>
      </c>
      <c r="B151" s="19"/>
      <c r="C151" s="19"/>
      <c r="D151" s="20"/>
      <c r="E151" s="12"/>
      <c r="F151" s="13"/>
      <c r="G151" s="14"/>
    </row>
    <row r="152" spans="1:17" x14ac:dyDescent="0.2">
      <c r="A152" s="21" t="s">
        <v>230</v>
      </c>
      <c r="B152" s="22"/>
      <c r="C152" s="22"/>
      <c r="D152" s="23"/>
      <c r="E152" s="3"/>
      <c r="F152" s="4"/>
      <c r="G152" s="5"/>
    </row>
    <row r="153" spans="1:17" x14ac:dyDescent="0.2">
      <c r="A153" s="24"/>
      <c r="B153" s="25"/>
      <c r="C153" s="25"/>
      <c r="D153" s="26"/>
      <c r="E153" s="6"/>
      <c r="F153" s="7"/>
      <c r="G153" s="8"/>
    </row>
    <row r="154" spans="1:17" x14ac:dyDescent="0.2">
      <c r="A154" s="24"/>
      <c r="B154" s="25"/>
      <c r="C154" s="25"/>
      <c r="D154" s="26"/>
      <c r="E154" s="6"/>
      <c r="F154" s="7"/>
      <c r="G154" s="8"/>
    </row>
    <row r="155" spans="1:17" x14ac:dyDescent="0.2">
      <c r="A155" s="27"/>
      <c r="B155" s="28"/>
      <c r="C155" s="28"/>
      <c r="D155" s="29"/>
      <c r="E155" s="9"/>
      <c r="F155" s="10"/>
      <c r="G155" s="11"/>
    </row>
    <row r="156" spans="1:17" x14ac:dyDescent="0.2">
      <c r="A156" s="17" t="s">
        <v>231</v>
      </c>
      <c r="B156" s="17"/>
      <c r="C156" s="17"/>
      <c r="D156" s="17"/>
      <c r="E156" s="12"/>
      <c r="F156" s="13"/>
      <c r="G156" s="14"/>
    </row>
  </sheetData>
  <sheetProtection algorithmName="SHA-512" hashValue="7S1fVaQ8vCZiKkzNaHZyaZpmsGd60OW36KfQ6Ajt2pz0VgcZPnYYRcJIskJ9v69i1uzGWswbv1O4giexZvClTg==" saltValue="SuTj2eUxklRuYYVYNRCjBg==" spinCount="100000" sheet="1" autoFilter="0"/>
  <autoFilter ref="A1:O143" xr:uid="{00000000-0001-0000-0000-000000000000}"/>
  <phoneticPr fontId="0" type="noConversion"/>
  <conditionalFormatting sqref="H133">
    <cfRule type="cellIs" dxfId="43" priority="23" operator="equal">
      <formula>"Wens"</formula>
    </cfRule>
    <cfRule type="cellIs" dxfId="42" priority="22" operator="equal">
      <formula>"Wens bij implementatie"</formula>
    </cfRule>
    <cfRule type="cellIs" dxfId="41" priority="24" operator="equal">
      <formula>"Eis bij implementatie"</formula>
    </cfRule>
  </conditionalFormatting>
  <conditionalFormatting sqref="H135:H136">
    <cfRule type="cellIs" dxfId="39" priority="15" operator="equal">
      <formula>"Wens bij implementatie"</formula>
    </cfRule>
    <cfRule type="cellIs" dxfId="34" priority="17" operator="equal">
      <formula>"Eis bij implementatie"</formula>
    </cfRule>
    <cfRule type="cellIs" dxfId="33" priority="16" operator="equal">
      <formula>"Wens"</formula>
    </cfRule>
  </conditionalFormatting>
  <conditionalFormatting sqref="H138">
    <cfRule type="cellIs" dxfId="32" priority="9" operator="equal">
      <formula>"Wens"</formula>
    </cfRule>
    <cfRule type="cellIs" dxfId="31" priority="10" operator="equal">
      <formula>"Eis bij implementatie"</formula>
    </cfRule>
    <cfRule type="cellIs" dxfId="28" priority="8" operator="equal">
      <formula>"Wens bij implementatie"</formula>
    </cfRule>
  </conditionalFormatting>
  <conditionalFormatting sqref="H143">
    <cfRule type="cellIs" dxfId="25" priority="2" operator="equal">
      <formula>"Wens"</formula>
    </cfRule>
    <cfRule type="cellIs" dxfId="24" priority="3" operator="equal">
      <formula>"Eis bij implementatie"</formula>
    </cfRule>
    <cfRule type="cellIs" dxfId="19" priority="1" operator="equal">
      <formula>"Wens bij implementatie"</formula>
    </cfRule>
  </conditionalFormatting>
  <conditionalFormatting sqref="H2:I3">
    <cfRule type="cellIs" dxfId="18" priority="104" operator="equal">
      <formula>"Eis"</formula>
    </cfRule>
  </conditionalFormatting>
  <conditionalFormatting sqref="H2:I132">
    <cfRule type="cellIs" dxfId="17" priority="101" operator="equal">
      <formula>"Wens bij implementatie"</formula>
    </cfRule>
    <cfRule type="cellIs" dxfId="16" priority="102" operator="equal">
      <formula>"Wens"</formula>
    </cfRule>
    <cfRule type="cellIs" dxfId="15" priority="103" operator="equal">
      <formula>"Eis bij implementatie"</formula>
    </cfRule>
  </conditionalFormatting>
  <conditionalFormatting sqref="H134:I134">
    <cfRule type="cellIs" dxfId="14" priority="93" operator="equal">
      <formula>"Wens bij implementatie"</formula>
    </cfRule>
    <cfRule type="cellIs" dxfId="13" priority="94" operator="equal">
      <formula>"Wens"</formula>
    </cfRule>
    <cfRule type="cellIs" dxfId="12" priority="95" operator="equal">
      <formula>"Eis bij implementatie"</formula>
    </cfRule>
  </conditionalFormatting>
  <conditionalFormatting sqref="H137:I137">
    <cfRule type="cellIs" dxfId="11" priority="81" operator="equal">
      <formula>"Wens bij implementatie"</formula>
    </cfRule>
    <cfRule type="cellIs" dxfId="10" priority="83" operator="equal">
      <formula>"Eis bij implementatie"</formula>
    </cfRule>
    <cfRule type="cellIs" dxfId="9" priority="82" operator="equal">
      <formula>"Wens"</formula>
    </cfRule>
  </conditionalFormatting>
  <conditionalFormatting sqref="H139:I142">
    <cfRule type="cellIs" dxfId="8" priority="53" operator="equal">
      <formula>"Wens bij implementatie"</formula>
    </cfRule>
    <cfRule type="cellIs" dxfId="7" priority="54" operator="equal">
      <formula>"Wens"</formula>
    </cfRule>
    <cfRule type="cellIs" dxfId="6" priority="55" operator="equal">
      <formula>"Eis bij implementatie"</formula>
    </cfRule>
  </conditionalFormatting>
  <dataValidations count="1">
    <dataValidation type="list" allowBlank="1" showInputMessage="1" showErrorMessage="1" sqref="K2:K3 K5 K7 K9 K11 K13 K17:K18 K117 K50 K144:K146 K15 K20 K34 K26 K141:K142 K47:K48 K53 K64 K69 K80 K85 K87 K91 K95 K98 K100 K105 K108 K110 K114:K115 K121 K124 K129 K131:K132 K134 K139 K23:K24 K30 K32 K37 K39 K41 K43 K45" xr:uid="{36E9C142-27D1-4E54-909F-1974563D1F4F}">
      <formula1>#REF!</formula1>
    </dataValidation>
  </dataValidations>
  <pageMargins left="0.78740157480314965" right="0.39370078740157483" top="0.82677165354330717" bottom="0.98425196850393704" header="0.55118110236220474" footer="0.51181102362204722"/>
  <pageSetup paperSize="9" orientation="portrait" r:id="rId1"/>
  <headerFooter alignWithMargins="0">
    <oddHeader>&amp;L&amp;G&amp;C&amp;9&amp;F blad &amp;A&amp;R&amp;8Afgedrukt: &amp;D</oddHeader>
    <oddFooter>&amp;L&amp;8© Ingenieursbureau BeheerWijzer&amp;R&amp;8Blad &amp;P van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96" id="{7BC14F24-99D1-43D9-BB4F-CFD072F4B65F}">
            <xm:f>$K2=Keuzemogelijkheden!$A$5</xm:f>
            <x14:dxf>
              <font>
                <color auto="1"/>
              </font>
              <fill>
                <patternFill>
                  <bgColor theme="9" tint="0.39994506668294322"/>
                </patternFill>
              </fill>
            </x14:dxf>
          </x14:cfRule>
          <xm:sqref>G134:J134 G2:O132</xm:sqref>
        </x14:conditionalFormatting>
        <x14:conditionalFormatting xmlns:xm="http://schemas.microsoft.com/office/excel/2006/main">
          <x14:cfRule type="expression" priority="87" id="{9E0F74C7-487A-437D-BAE4-5596FF8F8C14}">
            <xm:f>$K137=Keuzemogelijkheden!$A$2</xm:f>
            <x14:dxf>
              <font>
                <color theme="0"/>
              </font>
              <fill>
                <patternFill>
                  <bgColor theme="6" tint="-0.499984740745262"/>
                </patternFill>
              </fill>
            </x14:dxf>
          </x14:cfRule>
          <x14:cfRule type="expression" priority="86" id="{D55C9A1D-57EE-435C-A951-A119AC596DD5}">
            <xm:f>$K137=Keuzemogelijkheden!$A$3</xm:f>
            <x14:dxf>
              <font>
                <color theme="0"/>
              </font>
              <fill>
                <patternFill>
                  <bgColor theme="6" tint="-0.24994659260841701"/>
                </patternFill>
              </fill>
            </x14:dxf>
          </x14:cfRule>
          <x14:cfRule type="expression" priority="85" id="{9590C10B-2B6B-4EF0-AC07-9D09F52CEC42}">
            <xm:f>$K137=Keuzemogelijkheden!$A$4</xm:f>
            <x14:dxf>
              <font>
                <color auto="1"/>
              </font>
              <fill>
                <patternFill>
                  <bgColor theme="6" tint="0.39994506668294322"/>
                </patternFill>
              </fill>
            </x14:dxf>
          </x14:cfRule>
          <x14:cfRule type="expression" priority="84" id="{ADB6383A-4F86-4FAB-9759-4681E86415CF}">
            <xm:f>$K137=Keuzemogelijkheden!$A$5</xm:f>
            <x14:dxf>
              <font>
                <color auto="1"/>
              </font>
              <fill>
                <patternFill>
                  <bgColor theme="9" tint="0.39994506668294322"/>
                </patternFill>
              </fill>
            </x14:dxf>
          </x14:cfRule>
          <xm:sqref>G137:J137</xm:sqref>
        </x14:conditionalFormatting>
        <x14:conditionalFormatting xmlns:xm="http://schemas.microsoft.com/office/excel/2006/main">
          <x14:cfRule type="expression" priority="59" id="{C75B0A9E-B36A-435C-B9C9-1FD44752F0C2}">
            <xm:f>$K139=Keuzemogelijkheden!$A$2</xm:f>
            <x14:dxf>
              <font>
                <color theme="0"/>
              </font>
              <fill>
                <patternFill>
                  <bgColor theme="6" tint="-0.499984740745262"/>
                </patternFill>
              </fill>
            </x14:dxf>
          </x14:cfRule>
          <x14:cfRule type="expression" priority="58" id="{B8570003-1DB9-4937-8AE5-7E06D21853D3}">
            <xm:f>$K139=Keuzemogelijkheden!$A$3</xm:f>
            <x14:dxf>
              <font>
                <color theme="0"/>
              </font>
              <fill>
                <patternFill>
                  <bgColor theme="6" tint="-0.24994659260841701"/>
                </patternFill>
              </fill>
            </x14:dxf>
          </x14:cfRule>
          <x14:cfRule type="expression" priority="57" id="{68F22D0E-F150-48BC-B727-C1D3C723F7E3}">
            <xm:f>$K139=Keuzemogelijkheden!$A$4</xm:f>
            <x14:dxf>
              <font>
                <color auto="1"/>
              </font>
              <fill>
                <patternFill>
                  <bgColor theme="6" tint="0.39994506668294322"/>
                </patternFill>
              </fill>
            </x14:dxf>
          </x14:cfRule>
          <x14:cfRule type="expression" priority="56" id="{307D4A76-2F79-4F72-A6F1-457E4377C684}">
            <xm:f>$K139=Keuzemogelijkheden!$A$5</xm:f>
            <x14:dxf>
              <font>
                <color auto="1"/>
              </font>
              <fill>
                <patternFill>
                  <bgColor theme="9" tint="0.39994506668294322"/>
                </patternFill>
              </fill>
            </x14:dxf>
          </x14:cfRule>
          <xm:sqref>G139:J142</xm:sqref>
        </x14:conditionalFormatting>
        <x14:conditionalFormatting xmlns:xm="http://schemas.microsoft.com/office/excel/2006/main">
          <x14:cfRule type="expression" priority="99" id="{7A4A873F-D317-46C8-9CC4-55E6AEE500FD}">
            <xm:f>$K2=Keuzemogelijkheden!$A$2</xm:f>
            <x14:dxf>
              <font>
                <color theme="0"/>
              </font>
              <fill>
                <patternFill>
                  <bgColor theme="6" tint="-0.499984740745262"/>
                </patternFill>
              </fill>
            </x14:dxf>
          </x14:cfRule>
          <x14:cfRule type="expression" priority="98" id="{6665243C-16E5-4AE5-952D-DE241D521A30}">
            <xm:f>$K2=Keuzemogelijkheden!$A$3</xm:f>
            <x14:dxf>
              <font>
                <color theme="0"/>
              </font>
              <fill>
                <patternFill>
                  <bgColor theme="6" tint="-0.24994659260841701"/>
                </patternFill>
              </fill>
            </x14:dxf>
          </x14:cfRule>
          <x14:cfRule type="expression" priority="97" id="{990BF879-7D98-494A-B21F-A763C72FDFB4}">
            <xm:f>$K2=Keuzemogelijkheden!$A$4</xm:f>
            <x14:dxf>
              <font>
                <color auto="1"/>
              </font>
              <fill>
                <patternFill>
                  <bgColor theme="6" tint="0.39994506668294322"/>
                </patternFill>
              </fill>
            </x14:dxf>
          </x14:cfRule>
          <xm:sqref>G134:J134 G2:O132</xm:sqref>
        </x14:conditionalFormatting>
        <x14:conditionalFormatting xmlns:xm="http://schemas.microsoft.com/office/excel/2006/main">
          <x14:cfRule type="expression" priority="26" id="{863B14FB-C11E-48B0-AF60-767632CE1C92}">
            <xm:f>$K133=Keuzemogelijkheden!$A$4</xm:f>
            <x14:dxf>
              <font>
                <color auto="1"/>
              </font>
              <fill>
                <patternFill>
                  <bgColor theme="6" tint="0.39994506668294322"/>
                </patternFill>
              </fill>
            </x14:dxf>
          </x14:cfRule>
          <x14:cfRule type="expression" priority="27" id="{9ACC3D5D-3EFE-4CD8-8E44-EB8380BAF088}">
            <xm:f>$K133=Keuzemogelijkheden!$A$3</xm:f>
            <x14:dxf>
              <font>
                <color theme="0"/>
              </font>
              <fill>
                <patternFill>
                  <bgColor theme="6" tint="-0.24994659260841701"/>
                </patternFill>
              </fill>
            </x14:dxf>
          </x14:cfRule>
          <x14:cfRule type="expression" priority="28" id="{2CF4D593-80C8-4E2C-A0EA-B054B98D91E9}">
            <xm:f>$K133=Keuzemogelijkheden!$A$2</xm:f>
            <x14:dxf>
              <font>
                <color theme="0"/>
              </font>
              <fill>
                <patternFill>
                  <bgColor theme="6" tint="-0.499984740745262"/>
                </patternFill>
              </fill>
            </x14:dxf>
          </x14:cfRule>
          <x14:cfRule type="expression" priority="25" id="{B58140E5-F498-4CEC-BE91-EBD5B330F545}">
            <xm:f>$K133=Keuzemogelijkheden!$A$5</xm:f>
            <x14:dxf>
              <font>
                <color auto="1"/>
              </font>
              <fill>
                <patternFill>
                  <bgColor theme="9" tint="0.39994506668294322"/>
                </patternFill>
              </fill>
            </x14:dxf>
          </x14:cfRule>
          <xm:sqref>H133</xm:sqref>
        </x14:conditionalFormatting>
        <x14:conditionalFormatting xmlns:xm="http://schemas.microsoft.com/office/excel/2006/main">
          <x14:cfRule type="expression" priority="21" id="{58F14CF2-1CA8-4D44-B47A-D0C3CBEDA14F}">
            <xm:f>$K135=Keuzemogelijkheden!$A$2</xm:f>
            <x14:dxf>
              <font>
                <color theme="0"/>
              </font>
              <fill>
                <patternFill>
                  <bgColor theme="6" tint="-0.499984740745262"/>
                </patternFill>
              </fill>
            </x14:dxf>
          </x14:cfRule>
          <x14:cfRule type="expression" priority="20" id="{F5AC86A0-A7E9-482C-8883-BDA144A750BF}">
            <xm:f>$K135=Keuzemogelijkheden!$A$3</xm:f>
            <x14:dxf>
              <font>
                <color theme="0"/>
              </font>
              <fill>
                <patternFill>
                  <bgColor theme="6" tint="-0.24994659260841701"/>
                </patternFill>
              </fill>
            </x14:dxf>
          </x14:cfRule>
          <x14:cfRule type="expression" priority="19" id="{0037A096-313C-49FC-8F19-750D09FD0BD5}">
            <xm:f>$K135=Keuzemogelijkheden!$A$4</xm:f>
            <x14:dxf>
              <font>
                <color auto="1"/>
              </font>
              <fill>
                <patternFill>
                  <bgColor theme="6" tint="0.39994506668294322"/>
                </patternFill>
              </fill>
            </x14:dxf>
          </x14:cfRule>
          <x14:cfRule type="expression" priority="18" id="{36426D7F-7200-43E2-8AAD-863002EF42F3}">
            <xm:f>$K135=Keuzemogelijkheden!$A$5</xm:f>
            <x14:dxf>
              <font>
                <color auto="1"/>
              </font>
              <fill>
                <patternFill>
                  <bgColor theme="9" tint="0.39994506668294322"/>
                </patternFill>
              </fill>
            </x14:dxf>
          </x14:cfRule>
          <xm:sqref>H135:H136</xm:sqref>
        </x14:conditionalFormatting>
        <x14:conditionalFormatting xmlns:xm="http://schemas.microsoft.com/office/excel/2006/main">
          <x14:cfRule type="expression" priority="11" id="{C8E22BE1-D2AF-4873-A43F-2C9871E7DB7E}">
            <xm:f>$K138=Keuzemogelijkheden!$A$5</xm:f>
            <x14:dxf>
              <font>
                <color auto="1"/>
              </font>
              <fill>
                <patternFill>
                  <bgColor theme="9" tint="0.39994506668294322"/>
                </patternFill>
              </fill>
            </x14:dxf>
          </x14:cfRule>
          <x14:cfRule type="expression" priority="12" id="{49F05361-966B-407E-B172-838D1879D22C}">
            <xm:f>$K138=Keuzemogelijkheden!$A$4</xm:f>
            <x14:dxf>
              <font>
                <color auto="1"/>
              </font>
              <fill>
                <patternFill>
                  <bgColor theme="6" tint="0.39994506668294322"/>
                </patternFill>
              </fill>
            </x14:dxf>
          </x14:cfRule>
          <x14:cfRule type="expression" priority="14" id="{2663145F-4E7F-49EC-9164-B6C446F95DB5}">
            <xm:f>$K138=Keuzemogelijkheden!$A$2</xm:f>
            <x14:dxf>
              <font>
                <color theme="0"/>
              </font>
              <fill>
                <patternFill>
                  <bgColor theme="6" tint="-0.499984740745262"/>
                </patternFill>
              </fill>
            </x14:dxf>
          </x14:cfRule>
          <x14:cfRule type="expression" priority="13" id="{D80827B3-8FE5-46DE-B33F-64483561FF94}">
            <xm:f>$K138=Keuzemogelijkheden!$A$3</xm:f>
            <x14:dxf>
              <font>
                <color theme="0"/>
              </font>
              <fill>
                <patternFill>
                  <bgColor theme="6" tint="-0.24994659260841701"/>
                </patternFill>
              </fill>
            </x14:dxf>
          </x14:cfRule>
          <xm:sqref>H138</xm:sqref>
        </x14:conditionalFormatting>
        <x14:conditionalFormatting xmlns:xm="http://schemas.microsoft.com/office/excel/2006/main">
          <x14:cfRule type="expression" priority="4" id="{2B43CCCF-3C39-42E2-828D-9AE602B2E084}">
            <xm:f>$K143=Keuzemogelijkheden!$A$5</xm:f>
            <x14:dxf>
              <font>
                <color auto="1"/>
              </font>
              <fill>
                <patternFill>
                  <bgColor theme="9" tint="0.39994506668294322"/>
                </patternFill>
              </fill>
            </x14:dxf>
          </x14:cfRule>
          <x14:cfRule type="expression" priority="5" id="{14161365-1332-4CA2-854F-4A271E72340B}">
            <xm:f>$K143=Keuzemogelijkheden!$A$4</xm:f>
            <x14:dxf>
              <font>
                <color auto="1"/>
              </font>
              <fill>
                <patternFill>
                  <bgColor theme="6" tint="0.39994506668294322"/>
                </patternFill>
              </fill>
            </x14:dxf>
          </x14:cfRule>
          <x14:cfRule type="expression" priority="6" id="{1AFD5B42-176B-490C-85FD-3288C960B7C0}">
            <xm:f>$K143=Keuzemogelijkheden!$A$3</xm:f>
            <x14:dxf>
              <font>
                <color theme="0"/>
              </font>
              <fill>
                <patternFill>
                  <bgColor theme="6" tint="-0.24994659260841701"/>
                </patternFill>
              </fill>
            </x14:dxf>
          </x14:cfRule>
          <x14:cfRule type="expression" priority="7" id="{3F879AE7-A606-4ACD-A795-214BC1A312BD}">
            <xm:f>$K143=Keuzemogelijkheden!$A$2</xm:f>
            <x14:dxf>
              <font>
                <color theme="0"/>
              </font>
              <fill>
                <patternFill>
                  <bgColor theme="6" tint="-0.499984740745262"/>
                </patternFill>
              </fill>
            </x14:dxf>
          </x14:cfRule>
          <xm:sqref>H143</xm:sqref>
        </x14:conditionalFormatting>
        <x14:conditionalFormatting xmlns:xm="http://schemas.microsoft.com/office/excel/2006/main">
          <x14:cfRule type="expression" priority="114" id="{53F18A1C-B9F8-42CD-99BB-E30FA42AC538}">
            <xm:f>$K2=Keuzemogelijkheden!$A$6</xm:f>
            <x14:dxf>
              <font>
                <color theme="0"/>
              </font>
              <fill>
                <patternFill>
                  <bgColor rgb="FFFF0000"/>
                </patternFill>
              </fill>
            </x14:dxf>
          </x14:cfRule>
          <xm:sqref>K2:K134</xm:sqref>
        </x14:conditionalFormatting>
        <x14:conditionalFormatting xmlns:xm="http://schemas.microsoft.com/office/excel/2006/main">
          <x14:cfRule type="expression" priority="29" id="{866C5203-FE06-4068-8A8B-204173F21166}">
            <xm:f>$K135=Keuzemogelijkheden!$A$6</xm:f>
            <x14:dxf>
              <font>
                <color theme="0"/>
              </font>
              <fill>
                <patternFill>
                  <bgColor rgb="FFFF0000"/>
                </patternFill>
              </fill>
            </x14:dxf>
          </x14:cfRule>
          <xm:sqref>K135:K143</xm:sqref>
        </x14:conditionalFormatting>
        <x14:conditionalFormatting xmlns:xm="http://schemas.microsoft.com/office/excel/2006/main">
          <x14:cfRule type="expression" priority="31" id="{E79A852F-6D53-4D62-9E97-B0D2FB1AE36A}">
            <xm:f>$K133=Keuzemogelijkheden!$A$4</xm:f>
            <x14:dxf>
              <font>
                <color auto="1"/>
              </font>
              <fill>
                <patternFill>
                  <bgColor theme="6" tint="0.39994506668294322"/>
                </patternFill>
              </fill>
            </x14:dxf>
          </x14:cfRule>
          <x14:cfRule type="expression" priority="33" id="{B7753A5E-67D4-4C7E-BD14-F8A139A34CF9}">
            <xm:f>$K133=Keuzemogelijkheden!$A$2</xm:f>
            <x14:dxf>
              <font>
                <color theme="0"/>
              </font>
              <fill>
                <patternFill>
                  <bgColor theme="6" tint="-0.499984740745262"/>
                </patternFill>
              </fill>
            </x14:dxf>
          </x14:cfRule>
          <x14:cfRule type="expression" priority="32" id="{27CBDECA-961E-4765-9CC8-5AE88BBEE2F1}">
            <xm:f>$K133=Keuzemogelijkheden!$A$3</xm:f>
            <x14:dxf>
              <font>
                <color theme="0"/>
              </font>
              <fill>
                <patternFill>
                  <bgColor theme="6" tint="-0.24994659260841701"/>
                </patternFill>
              </fill>
            </x14:dxf>
          </x14:cfRule>
          <x14:cfRule type="expression" priority="30" id="{B5ECE43D-71A2-42D5-9E13-B1302B29EBFC}">
            <xm:f>$K133=Keuzemogelijkheden!$A$5</xm:f>
            <x14:dxf>
              <font>
                <color auto="1"/>
              </font>
              <fill>
                <patternFill>
                  <bgColor theme="9" tint="0.39994506668294322"/>
                </patternFill>
              </fill>
            </x14:dxf>
          </x14:cfRule>
          <xm:sqref>K133:O143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1059EE8-FD44-4997-B966-B6D086979820}">
          <x14:formula1>
            <xm:f>Keuzemogelijkheden!$A$2:$A$6</xm:f>
          </x14:formula1>
          <xm:sqref>K4 K6 K8 K10 K12 K118:K120 K19 K133 K143 K51:K52 K14 K16 K21:K22 K122:K123 K125:K128 K25 K130 K33 K140 K135:K138 K116 K49 K54:K63 K65:K68 K70:K79 K81:K84 K86 K88:K90 K92:K94 K96:K97 K99 K101:K104 K106:K107 K109 K111:K113 K46 K27:K29 K31 K35:K36 K38 K40 K42 K44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entijd xmlns="5c56065e-3d1a-4e87-a534-16eb401381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77E7C9CFBCB24787DE8FD7C5CDC63B" ma:contentTypeVersion="9" ma:contentTypeDescription="Een nieuw document maken." ma:contentTypeScope="" ma:versionID="71b6c8112b8b557275779b774d1f64fe">
  <xsd:schema xmlns:xsd="http://www.w3.org/2001/XMLSchema" xmlns:xs="http://www.w3.org/2001/XMLSchema" xmlns:p="http://schemas.microsoft.com/office/2006/metadata/properties" xmlns:ns2="5c56065e-3d1a-4e87-a534-16eb4013816b" xmlns:ns3="09e0bf6c-2fb0-4d8c-a6e8-d932a770c313" targetNamespace="http://schemas.microsoft.com/office/2006/metadata/properties" ma:root="true" ma:fieldsID="528f0aac856842e561d47ee64bf3be84" ns2:_="" ns3:_="">
    <xsd:import namespace="5c56065e-3d1a-4e87-a534-16eb4013816b"/>
    <xsd:import namespace="09e0bf6c-2fb0-4d8c-a6e8-d932a770c3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umen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6065e-3d1a-4e87-a534-16eb40138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atumentijd" ma:index="16" nillable="true" ma:displayName="Datum en tijd" ma:format="DateOnly" ma:internalName="Datumen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9e0bf6c-2fb0-4d8c-a6e8-d932a770c31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5FF243-96F7-4209-A862-5685625A6004}">
  <ds:schemaRefs>
    <ds:schemaRef ds:uri="http://www.w3.org/XML/1998/namespace"/>
    <ds:schemaRef ds:uri="5c56065e-3d1a-4e87-a534-16eb4013816b"/>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09e0bf6c-2fb0-4d8c-a6e8-d932a770c313"/>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8EC01A14-E12D-4065-8BFC-293C142D1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6065e-3d1a-4e87-a534-16eb4013816b"/>
    <ds:schemaRef ds:uri="09e0bf6c-2fb0-4d8c-a6e8-d932a770c3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11E21B-0F2E-4E64-9FD9-46F2F374B9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Toelichting</vt:lpstr>
      <vt:lpstr>Keuzemogelijkheden</vt:lpstr>
      <vt:lpstr>Functionaliteitshoofdgroepen</vt:lpstr>
      <vt:lpstr>Functionaliteitsgroepen</vt:lpstr>
      <vt:lpstr>Wensen</vt:lpstr>
      <vt:lpstr>Wensen!Afdrukbereik</vt:lpstr>
      <vt:lpstr>Wensen!Afdruktitels</vt:lpstr>
    </vt:vector>
  </TitlesOfParts>
  <Manager/>
  <Company>InArea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Wensen functionaliteit</dc:title>
  <dc:subject>BeheerwijzerWensen</dc:subject>
  <dc:creator>Alfons Schuurmans</dc:creator>
  <cp:keywords/>
  <dc:description/>
  <cp:lastModifiedBy>Alfons Schuurmans - Beheerwijzer</cp:lastModifiedBy>
  <cp:revision>1</cp:revision>
  <cp:lastPrinted>2023-10-27T08:06:03Z</cp:lastPrinted>
  <dcterms:created xsi:type="dcterms:W3CDTF">2000-06-10T15:19:57Z</dcterms:created>
  <dcterms:modified xsi:type="dcterms:W3CDTF">2023-10-27T08:13:51Z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0x0101009877E7C9CFBCB24787DE8FD7C5CDC63B</vt:lpwstr>
  </property>
</Properties>
</file>