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6"/>
  <workbookPr filterPrivacy="1"/>
  <xr:revisionPtr revIDLastSave="0" documentId="13_ncr:1_{6A50FAE7-F338-8A49-B04B-F09ECD0E799C}" xr6:coauthVersionLast="47" xr6:coauthVersionMax="47" xr10:uidLastSave="{00000000-0000-0000-0000-000000000000}"/>
  <bookViews>
    <workbookView xWindow="35840" yWindow="500" windowWidth="39280" windowHeight="21100" xr2:uid="{00000000-000D-0000-FFFF-FFFF00000000}"/>
  </bookViews>
  <sheets>
    <sheet name="Prijzenblad" sheetId="7" r:id="rId1"/>
    <sheet name="calculatie inschrijver" sheetId="8" r:id="rId2"/>
  </sheets>
  <definedNames>
    <definedName name="_xlnm.Print_Area" localSheetId="0">Prijzenblad!$A$2:$G$9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1" i="8" l="1"/>
  <c r="D5" i="7"/>
  <c r="B11" i="8"/>
  <c r="D4" i="7"/>
  <c r="E8" i="8"/>
  <c r="E7" i="8"/>
  <c r="G7" i="7"/>
  <c r="G8" i="7"/>
  <c r="E4" i="7"/>
  <c r="E5" i="7"/>
  <c r="E6" i="7"/>
  <c r="B14" i="8"/>
  <c r="B15" i="8"/>
  <c r="C14" i="8"/>
  <c r="C15" i="8"/>
  <c r="B17" i="8"/>
  <c r="D8" i="7"/>
</calcChain>
</file>

<file path=xl/sharedStrings.xml><?xml version="1.0" encoding="utf-8"?>
<sst xmlns="http://schemas.openxmlformats.org/spreadsheetml/2006/main" count="44" uniqueCount="37">
  <si>
    <t xml:space="preserve">Totaal </t>
  </si>
  <si>
    <t>NAAM INSCHRIJVER</t>
  </si>
  <si>
    <t>&lt;&lt;&gt;&gt;</t>
  </si>
  <si>
    <t xml:space="preserve"> </t>
  </si>
  <si>
    <t>Aantal eenheden / wegingsfactor conform bijlage 14</t>
  </si>
  <si>
    <t>Opgave leaseprijs schooljaar 2023-2024 per maand , INCLUSIEF BTW</t>
  </si>
  <si>
    <t>NB: prijsverhogingen voor de schooljaren daarna voor NIEUWE leaseovereenkomsten kunnen maximaal geindexeeerd worden conform het gestelde in het aanbestedingsdocument.</t>
  </si>
  <si>
    <t>sleeve</t>
  </si>
  <si>
    <t>distributiekosten</t>
  </si>
  <si>
    <t>installatiekosten</t>
  </si>
  <si>
    <t xml:space="preserve">rente </t>
  </si>
  <si>
    <t>opslag/winst/marge</t>
  </si>
  <si>
    <t>alle overige kosten</t>
  </si>
  <si>
    <t>lichtgroene cellen door inschrijver in te vullen</t>
  </si>
  <si>
    <t>open calculatie leaselaptops voor leerlingen, alles INCLUSIEF BTW</t>
  </si>
  <si>
    <t>basisprijs laptop 14 inch conform programma van eisen</t>
  </si>
  <si>
    <r>
      <t xml:space="preserve">prijs per maand op basis van </t>
    </r>
    <r>
      <rPr>
        <b/>
        <sz val="10"/>
        <color theme="1"/>
        <rFont val="Raleway"/>
      </rPr>
      <t>48 maanden</t>
    </r>
    <r>
      <rPr>
        <sz val="10"/>
        <color theme="1"/>
        <rFont val="Raleway"/>
      </rPr>
      <t xml:space="preserve"> schooljaar 2023-2024</t>
    </r>
  </si>
  <si>
    <r>
      <t xml:space="preserve">prijs per maand op basis van </t>
    </r>
    <r>
      <rPr>
        <b/>
        <sz val="10"/>
        <color theme="1"/>
        <rFont val="Raleway"/>
      </rPr>
      <t>60 maanden</t>
    </r>
    <r>
      <rPr>
        <sz val="10"/>
        <color theme="1"/>
        <rFont val="Raleway"/>
      </rPr>
      <t xml:space="preserve"> schooljaar 2023-2024</t>
    </r>
  </si>
  <si>
    <r>
      <rPr>
        <b/>
        <sz val="10"/>
        <rFont val="Raleway"/>
      </rPr>
      <t>Lease 48 maanden</t>
    </r>
    <r>
      <rPr>
        <sz val="10"/>
        <rFont val="Raleway"/>
      </rPr>
      <t xml:space="preserve"> gebruiksklare en geleverde leerling Laptop 14" (conform bijlage 2) inclusief bijbehorende voedingsadapter / sleeve etc.</t>
    </r>
  </si>
  <si>
    <r>
      <rPr>
        <b/>
        <sz val="10"/>
        <rFont val="Raleway"/>
      </rPr>
      <t xml:space="preserve">Lease 60 maanden </t>
    </r>
    <r>
      <rPr>
        <sz val="10"/>
        <rFont val="Raleway"/>
      </rPr>
      <t>gebruiksklare en geleverde leerling  Laptop 14" (conform bijlage 2) inclusief bijbehorende voedingsadapter / sleeve etc.</t>
    </r>
  </si>
  <si>
    <t>inschrijver dient alle lichtgroene cellen in te vullen</t>
  </si>
  <si>
    <t>Totaal alle kosten (dus All-in)</t>
  </si>
  <si>
    <t>Omschrijving</t>
  </si>
  <si>
    <t>Prijzenblad lease laptops voor leerlingen</t>
  </si>
  <si>
    <t>weging</t>
  </si>
  <si>
    <t>totaal</t>
  </si>
  <si>
    <t>Totaal som ten behoeve van prijsbeoordeling INCLUSIEF BTW (inclusief overnamekosten)</t>
  </si>
  <si>
    <t>overnameprijs (inclusief BTW)  na afloop laatste leasemaand. Na betaling hiervan gaat de laptop in eigendom over naar de opdrachtgever.</t>
  </si>
  <si>
    <t>oud</t>
  </si>
  <si>
    <t>raming overnamekosten bij 100% overname</t>
  </si>
  <si>
    <t>plafondbedrag per laptop</t>
  </si>
  <si>
    <t>bij looptijd 48 maanden</t>
  </si>
  <si>
    <t>bij looptijd 60 maanden</t>
  </si>
  <si>
    <t>inschrijvingen met hogere bedragen voor het eerste schooljaar worden terzijde gelegd.</t>
  </si>
  <si>
    <t>ALL-IN PRIJS binnen het plafondbedag</t>
  </si>
  <si>
    <t>MERK:     TYPENUMMER:</t>
  </si>
  <si>
    <t>VERPLICHT IN TE VULLEN: aangeboden merk en typenummer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</si>
</sst>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&quot;€&quot;\ #,##0.00"/>
    <numFmt numFmtId="166" formatCode="_(* #,##0_);_(* \(#,##0\);_(* &quot;-&quot;??_);_(@_)"/>
  </numFmts>
  <fonts count="29" x14ac:knownFonts="1">
    <font>
      <sz val="10"/>
      <name val="Arial"/>
    </font>
    <font>
      <sz val="10"/>
      <name val="Arial"/>
      <family val="2"/>
    </font>
    <font>
      <b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sz val="8"/>
      <name val="Arial"/>
      <family val="2"/>
    </font>
    <font>
      <sz val="18"/>
      <name val="Verdana"/>
      <family val="2"/>
    </font>
    <font>
      <sz val="12"/>
      <name val="Verdana"/>
      <family val="2"/>
    </font>
    <font>
      <b/>
      <sz val="10"/>
      <color rgb="FFFF0000"/>
      <name val="Verdana"/>
      <family val="2"/>
    </font>
    <font>
      <sz val="10"/>
      <name val="Arial"/>
      <family val="2"/>
    </font>
    <font>
      <i/>
      <sz val="10"/>
      <color theme="0"/>
      <name val="Raleway"/>
    </font>
    <font>
      <b/>
      <sz val="10"/>
      <color indexed="9"/>
      <name val="Raleway"/>
    </font>
    <font>
      <sz val="10"/>
      <color theme="1"/>
      <name val="Raleway"/>
    </font>
    <font>
      <b/>
      <sz val="10"/>
      <color theme="1"/>
      <name val="Raleway"/>
    </font>
    <font>
      <sz val="10"/>
      <name val="Raleway"/>
    </font>
    <font>
      <b/>
      <i/>
      <sz val="10"/>
      <color theme="0"/>
      <name val="Raleway"/>
    </font>
    <font>
      <b/>
      <sz val="10"/>
      <color theme="0"/>
      <name val="Raleway"/>
    </font>
    <font>
      <b/>
      <sz val="18"/>
      <color indexed="9"/>
      <name val="Raleway"/>
    </font>
    <font>
      <b/>
      <sz val="12"/>
      <color rgb="FFFF0000"/>
      <name val="Raleway"/>
    </font>
    <font>
      <b/>
      <sz val="10"/>
      <name val="Raleway"/>
    </font>
    <font>
      <b/>
      <sz val="12"/>
      <color theme="0"/>
      <name val="Raleway"/>
    </font>
    <font>
      <b/>
      <sz val="24"/>
      <color theme="0"/>
      <name val="Raleway"/>
    </font>
    <font>
      <b/>
      <sz val="26"/>
      <color indexed="9"/>
      <name val="Raleway"/>
    </font>
    <font>
      <sz val="10"/>
      <color rgb="FFFF0000"/>
      <name val="Raleway"/>
    </font>
    <font>
      <b/>
      <sz val="8"/>
      <color rgb="FFFF0000"/>
      <name val="Verdana"/>
      <family val="2"/>
    </font>
    <font>
      <b/>
      <sz val="8"/>
      <color rgb="FFFF0000"/>
      <name val="Raleway"/>
    </font>
    <font>
      <sz val="8"/>
      <name val="Raleway"/>
    </font>
    <font>
      <sz val="18"/>
      <color rgb="FFFF0000"/>
      <name val="Raleway"/>
    </font>
    <font>
      <b/>
      <sz val="16"/>
      <color indexed="9"/>
      <name val="Raleway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7" borderId="7" applyNumberFormat="0" applyProtection="0">
      <alignment horizontal="left" vertical="center" indent="1"/>
    </xf>
    <xf numFmtId="0" fontId="1" fillId="7" borderId="7" applyNumberFormat="0" applyProtection="0">
      <alignment horizontal="left" vertical="center" indent="1"/>
    </xf>
    <xf numFmtId="43" fontId="9" fillId="0" borderId="0" applyFont="0" applyFill="0" applyBorder="0" applyAlignment="0" applyProtection="0"/>
  </cellStyleXfs>
  <cellXfs count="7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3" fillId="8" borderId="0" xfId="1" applyFont="1" applyFill="1" applyAlignment="1" applyProtection="1">
      <alignment horizontal="center" vertical="center"/>
    </xf>
    <xf numFmtId="164" fontId="4" fillId="8" borderId="0" xfId="1" applyFont="1" applyFill="1" applyBorder="1" applyAlignment="1" applyProtection="1">
      <alignment vertical="center"/>
    </xf>
    <xf numFmtId="164" fontId="2" fillId="8" borderId="0" xfId="1" applyFont="1" applyFill="1" applyProtection="1"/>
    <xf numFmtId="0" fontId="6" fillId="8" borderId="0" xfId="0" applyFont="1" applyFill="1"/>
    <xf numFmtId="0" fontId="6" fillId="0" borderId="0" xfId="0" applyFont="1"/>
    <xf numFmtId="0" fontId="7" fillId="0" borderId="0" xfId="0" applyFont="1"/>
    <xf numFmtId="164" fontId="8" fillId="8" borderId="6" xfId="1" applyFont="1" applyFill="1" applyBorder="1" applyAlignment="1" applyProtection="1">
      <alignment vertical="center"/>
    </xf>
    <xf numFmtId="165" fontId="4" fillId="8" borderId="0" xfId="2" applyNumberFormat="1" applyFont="1" applyFill="1" applyBorder="1" applyAlignment="1" applyProtection="1">
      <alignment horizontal="left" vertical="center"/>
    </xf>
    <xf numFmtId="0" fontId="11" fillId="3" borderId="4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right"/>
    </xf>
    <xf numFmtId="0" fontId="15" fillId="3" borderId="16" xfId="0" applyFont="1" applyFill="1" applyBorder="1" applyAlignment="1">
      <alignment horizontal="right" vertical="center"/>
    </xf>
    <xf numFmtId="164" fontId="16" fillId="4" borderId="2" xfId="1" applyFont="1" applyFill="1" applyBorder="1" applyAlignment="1" applyProtection="1">
      <alignment horizontal="left" vertical="center"/>
    </xf>
    <xf numFmtId="0" fontId="17" fillId="2" borderId="10" xfId="0" applyFont="1" applyFill="1" applyBorder="1"/>
    <xf numFmtId="0" fontId="17" fillId="2" borderId="10" xfId="0" applyFont="1" applyFill="1" applyBorder="1" applyAlignment="1">
      <alignment horizontal="center" vertical="center"/>
    </xf>
    <xf numFmtId="164" fontId="18" fillId="2" borderId="10" xfId="1" applyFont="1" applyFill="1" applyBorder="1" applyAlignment="1" applyProtection="1">
      <alignment vertical="center"/>
    </xf>
    <xf numFmtId="164" fontId="17" fillId="2" borderId="11" xfId="1" applyFont="1" applyFill="1" applyBorder="1" applyAlignment="1" applyProtection="1">
      <alignment horizontal="center"/>
    </xf>
    <xf numFmtId="0" fontId="11" fillId="3" borderId="8" xfId="0" applyFont="1" applyFill="1" applyBorder="1" applyAlignment="1">
      <alignment vertical="center"/>
    </xf>
    <xf numFmtId="0" fontId="11" fillId="3" borderId="4" xfId="0" applyFont="1" applyFill="1" applyBorder="1" applyAlignment="1">
      <alignment horizontal="center" vertical="center" wrapText="1"/>
    </xf>
    <xf numFmtId="164" fontId="11" fillId="3" borderId="4" xfId="1" applyFont="1" applyFill="1" applyBorder="1" applyAlignment="1" applyProtection="1">
      <alignment horizontal="center" vertical="center" wrapText="1"/>
    </xf>
    <xf numFmtId="164" fontId="11" fillId="3" borderId="1" xfId="1" applyFont="1" applyFill="1" applyBorder="1" applyAlignment="1" applyProtection="1">
      <alignment horizontal="center" vertical="center"/>
    </xf>
    <xf numFmtId="0" fontId="14" fillId="6" borderId="5" xfId="0" applyFont="1" applyFill="1" applyBorder="1" applyAlignment="1">
      <alignment horizontal="left" vertical="center" wrapText="1"/>
    </xf>
    <xf numFmtId="166" fontId="14" fillId="6" borderId="5" xfId="6" applyNumberFormat="1" applyFont="1" applyFill="1" applyBorder="1" applyAlignment="1">
      <alignment horizontal="center" vertical="center"/>
    </xf>
    <xf numFmtId="165" fontId="14" fillId="6" borderId="2" xfId="2" applyNumberFormat="1" applyFont="1" applyFill="1" applyBorder="1" applyAlignment="1" applyProtection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165" fontId="16" fillId="4" borderId="5" xfId="1" applyNumberFormat="1" applyFont="1" applyFill="1" applyBorder="1" applyAlignment="1" applyProtection="1">
      <alignment horizontal="center" vertical="center"/>
    </xf>
    <xf numFmtId="165" fontId="20" fillId="4" borderId="14" xfId="1" applyNumberFormat="1" applyFont="1" applyFill="1" applyBorder="1" applyAlignment="1" applyProtection="1">
      <alignment vertical="center" wrapText="1"/>
    </xf>
    <xf numFmtId="0" fontId="16" fillId="0" borderId="0" xfId="0" applyFont="1" applyAlignment="1">
      <alignment vertical="center" wrapText="1"/>
    </xf>
    <xf numFmtId="164" fontId="16" fillId="0" borderId="0" xfId="1" applyFont="1" applyFill="1" applyBorder="1" applyAlignment="1" applyProtection="1">
      <alignment vertical="center" wrapText="1"/>
    </xf>
    <xf numFmtId="164" fontId="16" fillId="0" borderId="0" xfId="1" applyFont="1" applyFill="1" applyBorder="1" applyAlignment="1" applyProtection="1">
      <alignment horizontal="center" vertical="center" wrapText="1"/>
    </xf>
    <xf numFmtId="164" fontId="19" fillId="0" borderId="0" xfId="1" applyFont="1" applyFill="1" applyBorder="1" applyProtection="1"/>
    <xf numFmtId="164" fontId="19" fillId="0" borderId="0" xfId="1" applyFont="1" applyFill="1" applyBorder="1" applyAlignment="1" applyProtection="1">
      <alignment horizontal="center"/>
    </xf>
    <xf numFmtId="0" fontId="22" fillId="2" borderId="9" xfId="0" applyFont="1" applyFill="1" applyBorder="1" applyAlignment="1">
      <alignment vertical="center"/>
    </xf>
    <xf numFmtId="0" fontId="12" fillId="6" borderId="5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right" wrapText="1"/>
    </xf>
    <xf numFmtId="166" fontId="12" fillId="6" borderId="5" xfId="6" applyNumberFormat="1" applyFont="1" applyFill="1" applyBorder="1" applyAlignment="1">
      <alignment horizontal="center" vertical="center" wrapText="1"/>
    </xf>
    <xf numFmtId="164" fontId="12" fillId="6" borderId="5" xfId="2" applyFont="1" applyFill="1" applyBorder="1" applyAlignment="1">
      <alignment horizontal="center" vertical="center" wrapText="1"/>
    </xf>
    <xf numFmtId="164" fontId="12" fillId="6" borderId="16" xfId="2" applyFont="1" applyFill="1" applyBorder="1" applyAlignment="1">
      <alignment horizontal="center" vertical="center" wrapText="1"/>
    </xf>
    <xf numFmtId="0" fontId="23" fillId="3" borderId="0" xfId="0" applyFont="1" applyFill="1" applyAlignment="1">
      <alignment horizontal="right" vertical="center"/>
    </xf>
    <xf numFmtId="0" fontId="10" fillId="3" borderId="0" xfId="0" applyFont="1" applyFill="1" applyAlignment="1">
      <alignment horizontal="right" vertical="center" wrapText="1"/>
    </xf>
    <xf numFmtId="0" fontId="8" fillId="0" borderId="0" xfId="0" applyFont="1" applyAlignment="1">
      <alignment vertical="center"/>
    </xf>
    <xf numFmtId="44" fontId="24" fillId="0" borderId="0" xfId="0" applyNumberFormat="1" applyFont="1"/>
    <xf numFmtId="0" fontId="24" fillId="0" borderId="0" xfId="0" applyFont="1"/>
    <xf numFmtId="164" fontId="8" fillId="8" borderId="0" xfId="2" applyFont="1" applyFill="1" applyBorder="1" applyAlignment="1" applyProtection="1">
      <alignment vertical="center"/>
    </xf>
    <xf numFmtId="164" fontId="25" fillId="8" borderId="0" xfId="2" applyFont="1" applyFill="1" applyBorder="1" applyAlignment="1" applyProtection="1">
      <alignment vertical="center"/>
    </xf>
    <xf numFmtId="0" fontId="25" fillId="0" borderId="0" xfId="0" applyFont="1" applyAlignment="1">
      <alignment vertical="center"/>
    </xf>
    <xf numFmtId="0" fontId="26" fillId="0" borderId="0" xfId="0" applyFont="1"/>
    <xf numFmtId="44" fontId="25" fillId="0" borderId="0" xfId="0" applyNumberFormat="1" applyFont="1"/>
    <xf numFmtId="0" fontId="25" fillId="0" borderId="0" xfId="0" applyFont="1"/>
    <xf numFmtId="0" fontId="27" fillId="0" borderId="0" xfId="0" applyFont="1"/>
    <xf numFmtId="0" fontId="27" fillId="0" borderId="0" xfId="0" applyFont="1" applyAlignment="1">
      <alignment vertical="top"/>
    </xf>
    <xf numFmtId="0" fontId="10" fillId="3" borderId="0" xfId="0" applyFont="1" applyFill="1" applyAlignment="1">
      <alignment horizontal="right" vertical="center"/>
    </xf>
    <xf numFmtId="164" fontId="14" fillId="5" borderId="16" xfId="2" applyFont="1" applyFill="1" applyBorder="1" applyProtection="1">
      <protection locked="0"/>
    </xf>
    <xf numFmtId="164" fontId="14" fillId="5" borderId="16" xfId="2" applyFont="1" applyFill="1" applyBorder="1" applyAlignment="1" applyProtection="1">
      <alignment vertical="center"/>
      <protection locked="0"/>
    </xf>
    <xf numFmtId="0" fontId="14" fillId="3" borderId="12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right" vertical="center" wrapText="1"/>
    </xf>
    <xf numFmtId="0" fontId="20" fillId="4" borderId="3" xfId="0" applyFont="1" applyFill="1" applyBorder="1" applyAlignment="1">
      <alignment horizontal="right" vertical="center" wrapText="1"/>
    </xf>
    <xf numFmtId="0" fontId="20" fillId="5" borderId="16" xfId="0" applyFont="1" applyFill="1" applyBorder="1" applyAlignment="1" applyProtection="1">
      <alignment horizontal="center" vertical="center" wrapText="1"/>
      <protection locked="0"/>
    </xf>
    <xf numFmtId="165" fontId="21" fillId="4" borderId="3" xfId="1" applyNumberFormat="1" applyFont="1" applyFill="1" applyBorder="1" applyAlignment="1" applyProtection="1">
      <alignment horizontal="center" vertical="center" wrapText="1"/>
    </xf>
    <xf numFmtId="165" fontId="21" fillId="4" borderId="15" xfId="1" applyNumberFormat="1" applyFont="1" applyFill="1" applyBorder="1" applyAlignment="1" applyProtection="1">
      <alignment horizontal="center" vertical="center" wrapText="1"/>
    </xf>
    <xf numFmtId="164" fontId="16" fillId="4" borderId="2" xfId="1" applyFont="1" applyFill="1" applyBorder="1" applyAlignment="1" applyProtection="1">
      <alignment horizontal="right" vertical="center"/>
    </xf>
    <xf numFmtId="164" fontId="16" fillId="4" borderId="3" xfId="1" applyFont="1" applyFill="1" applyBorder="1" applyAlignment="1" applyProtection="1">
      <alignment horizontal="right" vertical="center"/>
    </xf>
    <xf numFmtId="164" fontId="19" fillId="0" borderId="0" xfId="1" applyFont="1" applyFill="1" applyBorder="1" applyAlignment="1" applyProtection="1">
      <alignment vertical="center" wrapText="1"/>
    </xf>
    <xf numFmtId="0" fontId="14" fillId="0" borderId="0" xfId="0" applyFont="1" applyAlignment="1">
      <alignment vertical="center" wrapText="1"/>
    </xf>
    <xf numFmtId="164" fontId="19" fillId="0" borderId="4" xfId="1" applyFont="1" applyFill="1" applyBorder="1" applyAlignment="1" applyProtection="1">
      <alignment vertical="center" wrapText="1"/>
    </xf>
    <xf numFmtId="0" fontId="28" fillId="3" borderId="4" xfId="0" applyFont="1" applyFill="1" applyBorder="1" applyAlignment="1">
      <alignment horizontal="center" vertical="center"/>
    </xf>
  </cellXfs>
  <cellStyles count="7">
    <cellStyle name="Euro" xfId="1" xr:uid="{00000000-0005-0000-0000-000000000000}"/>
    <cellStyle name="Komma" xfId="6" builtinId="3"/>
    <cellStyle name="SAPBEXchaText" xfId="4" xr:uid="{00000000-0005-0000-0000-000001000000}"/>
    <cellStyle name="SAPBEXstdItem" xfId="5" xr:uid="{00000000-0005-0000-0000-000002000000}"/>
    <cellStyle name="Standaard" xfId="0" builtinId="0"/>
    <cellStyle name="Standaard 2" xfId="3" xr:uid="{00000000-0005-0000-0000-000004000000}"/>
    <cellStyle name="Valuta" xfId="2" builtinId="4"/>
  </cellStyles>
  <dxfs count="6">
    <dxf>
      <fill>
        <patternFill>
          <bgColor rgb="FFFF0000"/>
        </patternFill>
      </fill>
    </dxf>
    <dxf>
      <fill>
        <patternFill>
          <bgColor theme="6" tint="-0.24994659260841701"/>
        </patternFill>
      </fill>
    </dxf>
    <dxf>
      <fill>
        <patternFill>
          <bgColor rgb="FFFF0000"/>
        </patternFill>
      </fill>
    </dxf>
    <dxf>
      <fill>
        <patternFill>
          <bgColor theme="6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78154</xdr:rowOff>
    </xdr:from>
    <xdr:to>
      <xdr:col>1</xdr:col>
      <xdr:colOff>2100384</xdr:colOff>
      <xdr:row>0</xdr:row>
      <xdr:rowOff>981728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0E82205-B467-6666-A402-D67909D93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78154"/>
          <a:ext cx="2276230" cy="9035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247316</xdr:colOff>
      <xdr:row>0</xdr:row>
      <xdr:rowOff>86894</xdr:rowOff>
    </xdr:from>
    <xdr:to>
      <xdr:col>0</xdr:col>
      <xdr:colOff>1884948</xdr:colOff>
      <xdr:row>0</xdr:row>
      <xdr:rowOff>736970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8C1CE53-D26C-6E46-B12B-E4D1BDA33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316" y="86894"/>
          <a:ext cx="1637632" cy="6500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showGridLines="0" tabSelected="1" zoomScale="130" zoomScaleNormal="130" zoomScalePageLayoutView="115" workbookViewId="0">
      <selection activeCell="C10" sqref="C10:E10"/>
    </sheetView>
  </sheetViews>
  <sheetFormatPr baseColWidth="10" defaultColWidth="9.1640625" defaultRowHeight="30" customHeight="1" x14ac:dyDescent="0.15"/>
  <cols>
    <col min="1" max="1" width="4" style="1" customWidth="1"/>
    <col min="2" max="2" width="92.33203125" style="1" customWidth="1"/>
    <col min="3" max="3" width="27.5" style="2" customWidth="1"/>
    <col min="4" max="4" width="22.33203125" style="1" customWidth="1"/>
    <col min="5" max="5" width="29.6640625" style="1" customWidth="1"/>
    <col min="6" max="6" width="3.5" style="1" customWidth="1"/>
    <col min="7" max="7" width="27" style="1" customWidth="1"/>
    <col min="8" max="8" width="11.6640625" style="1" bestFit="1" customWidth="1"/>
    <col min="9" max="16384" width="9.1640625" style="1"/>
  </cols>
  <sheetData>
    <row r="1" spans="1:9" ht="86" customHeight="1" x14ac:dyDescent="0.15"/>
    <row r="2" spans="1:9" s="7" customFormat="1" ht="66" customHeight="1" x14ac:dyDescent="0.25">
      <c r="A2" s="35" t="s">
        <v>23</v>
      </c>
      <c r="B2" s="15"/>
      <c r="C2" s="16"/>
      <c r="D2" s="17" t="s">
        <v>20</v>
      </c>
      <c r="E2" s="18"/>
      <c r="F2" s="5"/>
      <c r="G2" s="6"/>
    </row>
    <row r="3" spans="1:9" ht="65" customHeight="1" x14ac:dyDescent="0.15">
      <c r="A3" s="19"/>
      <c r="B3" s="11" t="s">
        <v>22</v>
      </c>
      <c r="C3" s="20" t="s">
        <v>4</v>
      </c>
      <c r="D3" s="21" t="s">
        <v>5</v>
      </c>
      <c r="E3" s="22" t="s">
        <v>0</v>
      </c>
      <c r="F3" s="3"/>
      <c r="G3" s="3"/>
    </row>
    <row r="4" spans="1:9" ht="60" customHeight="1" x14ac:dyDescent="0.15">
      <c r="A4" s="57"/>
      <c r="B4" s="23" t="s">
        <v>18</v>
      </c>
      <c r="C4" s="24">
        <v>6090</v>
      </c>
      <c r="D4" s="14">
        <f>'calculatie inschrijver'!B11</f>
        <v>0</v>
      </c>
      <c r="E4" s="25">
        <f>(C4*D4)*48</f>
        <v>0</v>
      </c>
      <c r="F4" s="9" t="s">
        <v>3</v>
      </c>
      <c r="G4" s="10" t="s">
        <v>6</v>
      </c>
    </row>
    <row r="5" spans="1:9" ht="60" customHeight="1" x14ac:dyDescent="0.15">
      <c r="A5" s="58"/>
      <c r="B5" s="23" t="s">
        <v>19</v>
      </c>
      <c r="C5" s="24">
        <v>2016</v>
      </c>
      <c r="D5" s="14">
        <f>'calculatie inschrijver'!C11</f>
        <v>0</v>
      </c>
      <c r="E5" s="25">
        <f>(C5*D5)*60</f>
        <v>0</v>
      </c>
      <c r="F5" s="9" t="s">
        <v>3</v>
      </c>
      <c r="G5" s="10" t="s">
        <v>6</v>
      </c>
    </row>
    <row r="6" spans="1:9" ht="35" customHeight="1" x14ac:dyDescent="0.15">
      <c r="A6" s="26"/>
      <c r="B6" s="27"/>
      <c r="C6" s="64" t="s">
        <v>21</v>
      </c>
      <c r="D6" s="65"/>
      <c r="E6" s="28">
        <f>SUM(E4:E5)</f>
        <v>0</v>
      </c>
      <c r="F6" s="4"/>
      <c r="G6" s="46">
        <v>950</v>
      </c>
      <c r="H6" s="43" t="s">
        <v>30</v>
      </c>
    </row>
    <row r="7" spans="1:9" ht="35" customHeight="1" x14ac:dyDescent="0.15">
      <c r="A7" s="68"/>
      <c r="B7" s="68"/>
      <c r="C7" s="66"/>
      <c r="D7" s="66"/>
      <c r="E7" s="67"/>
      <c r="G7" s="44">
        <f>G6/48</f>
        <v>19.791666666666668</v>
      </c>
      <c r="H7" s="45" t="s">
        <v>31</v>
      </c>
      <c r="I7" s="45"/>
    </row>
    <row r="8" spans="1:9" s="8" customFormat="1" ht="35" customHeight="1" x14ac:dyDescent="0.2">
      <c r="A8" s="59" t="s">
        <v>26</v>
      </c>
      <c r="B8" s="60"/>
      <c r="C8" s="29"/>
      <c r="D8" s="62">
        <f>E6+'calculatie inschrijver'!B17</f>
        <v>0</v>
      </c>
      <c r="E8" s="63"/>
      <c r="G8" s="44">
        <f>G6/60</f>
        <v>15.833333333333334</v>
      </c>
      <c r="H8" s="45" t="s">
        <v>32</v>
      </c>
      <c r="I8" s="45"/>
    </row>
    <row r="9" spans="1:9" ht="35" customHeight="1" x14ac:dyDescent="0.15">
      <c r="A9" s="30" t="s">
        <v>28</v>
      </c>
      <c r="B9" s="31"/>
      <c r="C9" s="32"/>
      <c r="D9" s="33"/>
      <c r="E9" s="34"/>
    </row>
    <row r="10" spans="1:9" s="7" customFormat="1" ht="79" customHeight="1" x14ac:dyDescent="0.25">
      <c r="A10" s="59" t="s">
        <v>1</v>
      </c>
      <c r="B10" s="60"/>
      <c r="C10" s="61" t="s">
        <v>2</v>
      </c>
      <c r="D10" s="61"/>
      <c r="E10" s="61"/>
      <c r="F10" s="5"/>
      <c r="G10" s="53" t="s">
        <v>33</v>
      </c>
    </row>
  </sheetData>
  <sheetProtection algorithmName="SHA-512" hashValue="W1IWqLD3tp2YXFoyrx9kpiU9f/vKeIaYiTcWKjSh85aL7JbF965aYzTrWw8JNJzB5h0jk2/3EN7W/ee1X4UYXw==" saltValue="9sA7C5mcLD/eaYvZlSeCLQ==" spinCount="100000" sheet="1" selectLockedCells="1"/>
  <mergeCells count="8">
    <mergeCell ref="A4:A5"/>
    <mergeCell ref="A10:B10"/>
    <mergeCell ref="C10:E10"/>
    <mergeCell ref="D8:E8"/>
    <mergeCell ref="A8:B8"/>
    <mergeCell ref="C6:D6"/>
    <mergeCell ref="D7:E7"/>
    <mergeCell ref="A7:C7"/>
  </mergeCells>
  <phoneticPr fontId="5" type="noConversion"/>
  <conditionalFormatting sqref="D5">
    <cfRule type="cellIs" dxfId="5" priority="2" operator="greaterThan">
      <formula>15.83</formula>
    </cfRule>
  </conditionalFormatting>
  <conditionalFormatting sqref="D4">
    <cfRule type="cellIs" dxfId="4" priority="1" operator="greaterThan">
      <formula>19.79</formula>
    </cfRule>
  </conditionalFormatting>
  <dataValidations count="2">
    <dataValidation type="decimal" allowBlank="1" showInputMessage="1" showErrorMessage="1" sqref="D5" xr:uid="{EA7BB081-5AB3-054A-B0FD-4A8A07236B76}">
      <formula1>0</formula1>
      <formula2>15.83</formula2>
    </dataValidation>
    <dataValidation type="decimal" allowBlank="1" showInputMessage="1" showErrorMessage="1" sqref="D4" xr:uid="{37FA96DE-9215-504B-BB0C-F8B4F3FB218B}">
      <formula1>0</formula1>
      <formula2>19.79</formula2>
    </dataValidation>
  </dataValidations>
  <pageMargins left="0.75" right="0.75" top="1" bottom="1" header="0.5" footer="0.5"/>
  <pageSetup paperSize="8"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5BB25-145F-C64F-8BEF-46B9C42C9247}">
  <dimension ref="A1:G17"/>
  <sheetViews>
    <sheetView showGridLines="0" topLeftCell="A3" zoomScale="190" zoomScaleNormal="190" workbookViewId="0">
      <selection activeCell="B10" sqref="B10"/>
    </sheetView>
  </sheetViews>
  <sheetFormatPr baseColWidth="10" defaultRowHeight="13" x14ac:dyDescent="0.15"/>
  <cols>
    <col min="1" max="1" width="53.5" customWidth="1"/>
    <col min="2" max="3" width="37.33203125" customWidth="1"/>
  </cols>
  <sheetData>
    <row r="1" spans="1:7" ht="64" customHeight="1" x14ac:dyDescent="0.15"/>
    <row r="2" spans="1:7" ht="60" customHeight="1" x14ac:dyDescent="0.15">
      <c r="A2" s="69" t="s">
        <v>14</v>
      </c>
      <c r="B2" s="69"/>
      <c r="C2" s="69"/>
    </row>
    <row r="3" spans="1:7" ht="73" customHeight="1" x14ac:dyDescent="0.15">
      <c r="A3" s="41" t="s">
        <v>13</v>
      </c>
      <c r="B3" s="36" t="s">
        <v>16</v>
      </c>
      <c r="C3" s="36" t="s">
        <v>17</v>
      </c>
    </row>
    <row r="4" spans="1:7" x14ac:dyDescent="0.15">
      <c r="A4" s="12" t="s">
        <v>15</v>
      </c>
      <c r="B4" s="55">
        <v>0</v>
      </c>
      <c r="C4" s="55">
        <v>0</v>
      </c>
    </row>
    <row r="5" spans="1:7" x14ac:dyDescent="0.15">
      <c r="A5" s="12" t="s">
        <v>7</v>
      </c>
      <c r="B5" s="55">
        <v>0</v>
      </c>
      <c r="C5" s="55">
        <v>0</v>
      </c>
    </row>
    <row r="6" spans="1:7" x14ac:dyDescent="0.15">
      <c r="A6" s="12" t="s">
        <v>8</v>
      </c>
      <c r="B6" s="55">
        <v>0</v>
      </c>
      <c r="C6" s="55">
        <v>0</v>
      </c>
      <c r="E6" s="47">
        <v>950</v>
      </c>
      <c r="F6" s="48" t="s">
        <v>30</v>
      </c>
      <c r="G6" s="49"/>
    </row>
    <row r="7" spans="1:7" x14ac:dyDescent="0.15">
      <c r="A7" s="12" t="s">
        <v>9</v>
      </c>
      <c r="B7" s="55">
        <v>0</v>
      </c>
      <c r="C7" s="55">
        <v>0</v>
      </c>
      <c r="E7" s="50">
        <f>E6/48</f>
        <v>19.791666666666668</v>
      </c>
      <c r="F7" s="51" t="s">
        <v>31</v>
      </c>
      <c r="G7" s="51"/>
    </row>
    <row r="8" spans="1:7" x14ac:dyDescent="0.15">
      <c r="A8" s="12" t="s">
        <v>10</v>
      </c>
      <c r="B8" s="55">
        <v>0</v>
      </c>
      <c r="C8" s="55">
        <v>0</v>
      </c>
      <c r="E8" s="50">
        <f>E6/60</f>
        <v>15.833333333333334</v>
      </c>
      <c r="F8" s="51" t="s">
        <v>32</v>
      </c>
      <c r="G8" s="51"/>
    </row>
    <row r="9" spans="1:7" x14ac:dyDescent="0.15">
      <c r="A9" s="12" t="s">
        <v>11</v>
      </c>
      <c r="B9" s="55">
        <v>0</v>
      </c>
      <c r="C9" s="55">
        <v>0</v>
      </c>
    </row>
    <row r="10" spans="1:7" ht="23" x14ac:dyDescent="0.25">
      <c r="A10" s="12" t="s">
        <v>12</v>
      </c>
      <c r="B10" s="55">
        <v>0</v>
      </c>
      <c r="C10" s="55">
        <v>0</v>
      </c>
      <c r="E10" s="52" t="s">
        <v>33</v>
      </c>
    </row>
    <row r="11" spans="1:7" ht="29" customHeight="1" x14ac:dyDescent="0.15">
      <c r="A11" s="13" t="s">
        <v>34</v>
      </c>
      <c r="B11" s="14">
        <f>SUM(B4:B10)</f>
        <v>0</v>
      </c>
      <c r="C11" s="14">
        <f>SUM(C4:C10)</f>
        <v>0</v>
      </c>
    </row>
    <row r="12" spans="1:7" ht="46" customHeight="1" x14ac:dyDescent="0.15">
      <c r="A12" s="54" t="s">
        <v>36</v>
      </c>
      <c r="B12" s="56" t="s">
        <v>35</v>
      </c>
      <c r="C12" s="56" t="s">
        <v>35</v>
      </c>
    </row>
    <row r="13" spans="1:7" ht="49" customHeight="1" x14ac:dyDescent="0.15">
      <c r="A13" s="42" t="s">
        <v>27</v>
      </c>
      <c r="B13" s="56">
        <v>0</v>
      </c>
      <c r="C13" s="56">
        <v>0</v>
      </c>
    </row>
    <row r="14" spans="1:7" ht="14" x14ac:dyDescent="0.15">
      <c r="A14" s="37" t="s">
        <v>24</v>
      </c>
      <c r="B14" s="38">
        <f>Prijzenblad!C4</f>
        <v>6090</v>
      </c>
      <c r="C14" s="38">
        <f>Prijzenblad!C5</f>
        <v>2016</v>
      </c>
    </row>
    <row r="15" spans="1:7" ht="14" x14ac:dyDescent="0.15">
      <c r="A15" s="37" t="s">
        <v>29</v>
      </c>
      <c r="B15" s="39">
        <f>B13*B14</f>
        <v>0</v>
      </c>
      <c r="C15" s="39">
        <f>C13*C14</f>
        <v>0</v>
      </c>
    </row>
    <row r="16" spans="1:7" ht="18" customHeight="1" x14ac:dyDescent="0.15"/>
    <row r="17" spans="1:2" ht="27" customHeight="1" x14ac:dyDescent="0.15">
      <c r="A17" s="37" t="s">
        <v>25</v>
      </c>
      <c r="B17" s="40">
        <f>B15+C15</f>
        <v>0</v>
      </c>
    </row>
  </sheetData>
  <sheetProtection algorithmName="SHA-512" hashValue="1FcYWZziZF9OpRacikJyrZiyHpu+pUbp6XwfOl6tH54EExylwuSAedGC2AwDmhKbgW9mavcg8LNJg+Q5jsMsng==" saltValue="VRJMQlY5GM8uFwAdsv94jw==" spinCount="100000" sheet="1" objects="1" scenarios="1"/>
  <mergeCells count="1">
    <mergeCell ref="A2:C2"/>
  </mergeCells>
  <conditionalFormatting sqref="B11">
    <cfRule type="cellIs" dxfId="3" priority="4" operator="lessThan">
      <formula>19.78</formula>
    </cfRule>
    <cfRule type="cellIs" dxfId="2" priority="3" operator="greaterThan">
      <formula>19.79</formula>
    </cfRule>
  </conditionalFormatting>
  <conditionalFormatting sqref="C11">
    <cfRule type="cellIs" dxfId="1" priority="2" operator="lessThan">
      <formula>15.83</formula>
    </cfRule>
    <cfRule type="cellIs" dxfId="0" priority="1" operator="greaterThan">
      <formula>15.83</formula>
    </cfRule>
  </conditionalFormatting>
  <dataValidations count="1">
    <dataValidation type="decimal" showInputMessage="1" showErrorMessage="1" sqref="B11" xr:uid="{8E2AB6E7-575E-3847-B012-A2F09BB076CF}">
      <formula1>0</formula1>
      <formula2>19.79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Prijzenblad</vt:lpstr>
      <vt:lpstr>calculatie inschrijver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dcterms:created xsi:type="dcterms:W3CDTF">2014-10-31T15:34:42Z</dcterms:created>
  <dcterms:modified xsi:type="dcterms:W3CDTF">2023-02-08T11:28:14Z</dcterms:modified>
  <cp:category/>
</cp:coreProperties>
</file>