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LMC voortgezet onderwijs/2023 EA laptops leerlingen/aanbestedingsdocument en bijlagen/concept/"/>
    </mc:Choice>
  </mc:AlternateContent>
  <xr:revisionPtr revIDLastSave="0" documentId="13_ncr:1_{A1F4D3F9-6F0D-AA4A-A8A8-4A811D1C2762}" xr6:coauthVersionLast="47" xr6:coauthVersionMax="47" xr10:uidLastSave="{00000000-0000-0000-0000-000000000000}"/>
  <bookViews>
    <workbookView xWindow="31820" yWindow="500" windowWidth="43960" windowHeight="20220" activeTab="9" xr2:uid="{00000000-000D-0000-FFFF-FFFF00000000}"/>
  </bookViews>
  <sheets>
    <sheet name="Beoordelen kwaliteit " sheetId="1" r:id="rId1"/>
    <sheet name="Beoordelaar 1" sheetId="2" r:id="rId2"/>
    <sheet name="Beoordelaar 2" sheetId="3" r:id="rId3"/>
    <sheet name="Beoordelaar 3" sheetId="4" r:id="rId4"/>
    <sheet name="Beoordelaar 4" sheetId="11" r:id="rId5"/>
    <sheet name="Beoordelaar 5" sheetId="12" r:id="rId6"/>
    <sheet name="Beoordelaar 6" sheetId="13" r:id="rId7"/>
    <sheet name="Beoordelaar 7" sheetId="14" r:id="rId8"/>
    <sheet name="Consensus" sheetId="10" r:id="rId9"/>
    <sheet name="Eindscores" sheetId="17" r:id="rId10"/>
  </sheets>
  <externalReferences>
    <externalReference r:id="rId11"/>
  </externalReferences>
  <definedNames>
    <definedName name="BETER">'Beoordelen kwaliteit '!$B$10:$B$14</definedName>
    <definedName name="GELUID">'Beoordelen kwaliteit '!$B$25:$B$29</definedName>
    <definedName name="JANEE">'Beoordelen kwaliteit '!$B$2:$B$4</definedName>
    <definedName name="SCORE">'Beoordelen kwaliteit '!$A$67:$A$72</definedName>
    <definedName name="SLEEVE">'Beoordelen kwaliteit '!$B$35:$B$39</definedName>
    <definedName name="VERBETERING">'Beoordelen kwaliteit '!$B$5:$B$9</definedName>
    <definedName name="VOLDOET">'Beoordelen kwaliteit '!$B$2,'Beoordelen kwaliteit '!$B$6:$B$8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7" l="1"/>
  <c r="E6" i="17"/>
  <c r="C6" i="17"/>
  <c r="J120" i="10"/>
  <c r="G120" i="10"/>
  <c r="D120" i="10"/>
  <c r="J119" i="10"/>
  <c r="G119" i="10"/>
  <c r="D119" i="10"/>
  <c r="J110" i="10"/>
  <c r="G110" i="10"/>
  <c r="D110" i="10"/>
  <c r="J83" i="10"/>
  <c r="G83" i="10"/>
  <c r="D83" i="10"/>
  <c r="J74" i="10"/>
  <c r="G74" i="10"/>
  <c r="D74" i="10"/>
  <c r="J65" i="10"/>
  <c r="G65" i="10"/>
  <c r="D65" i="10"/>
  <c r="J56" i="10"/>
  <c r="G56" i="10"/>
  <c r="D56" i="10"/>
  <c r="J20" i="10"/>
  <c r="G20" i="10"/>
  <c r="D20" i="10"/>
  <c r="J101" i="10"/>
  <c r="G101" i="10"/>
  <c r="D101" i="10"/>
  <c r="J92" i="10"/>
  <c r="G92" i="10"/>
  <c r="D92" i="10"/>
  <c r="J47" i="10"/>
  <c r="G47" i="10"/>
  <c r="D47" i="10"/>
  <c r="J38" i="10"/>
  <c r="G38" i="10"/>
  <c r="D38" i="10"/>
  <c r="J29" i="10"/>
  <c r="G29" i="10"/>
  <c r="D29" i="10"/>
  <c r="J11" i="10"/>
  <c r="G11" i="10"/>
  <c r="D11" i="10"/>
  <c r="J117" i="10"/>
  <c r="J116" i="10"/>
  <c r="J115" i="10"/>
  <c r="J114" i="10"/>
  <c r="J113" i="10"/>
  <c r="J112" i="10"/>
  <c r="J111" i="10"/>
  <c r="G117" i="10"/>
  <c r="G116" i="10"/>
  <c r="G115" i="10"/>
  <c r="G114" i="10"/>
  <c r="G113" i="10"/>
  <c r="G112" i="10"/>
  <c r="G111" i="10"/>
  <c r="D117" i="10"/>
  <c r="D116" i="10"/>
  <c r="D115" i="10"/>
  <c r="D113" i="10"/>
  <c r="D114" i="10"/>
  <c r="D112" i="10"/>
  <c r="D111" i="10"/>
  <c r="J108" i="10"/>
  <c r="J107" i="10"/>
  <c r="J106" i="10"/>
  <c r="J105" i="10"/>
  <c r="J104" i="10"/>
  <c r="J103" i="10"/>
  <c r="J102" i="10"/>
  <c r="G108" i="10"/>
  <c r="G107" i="10"/>
  <c r="G106" i="10"/>
  <c r="G105" i="10"/>
  <c r="G104" i="10"/>
  <c r="G103" i="10"/>
  <c r="G102" i="10"/>
  <c r="D108" i="10"/>
  <c r="D107" i="10"/>
  <c r="D106" i="10"/>
  <c r="D105" i="10"/>
  <c r="D104" i="10"/>
  <c r="D103" i="10"/>
  <c r="D102" i="10"/>
  <c r="J99" i="10"/>
  <c r="J98" i="10"/>
  <c r="J97" i="10"/>
  <c r="J96" i="10"/>
  <c r="J95" i="10"/>
  <c r="J94" i="10"/>
  <c r="J93" i="10"/>
  <c r="G99" i="10"/>
  <c r="G98" i="10"/>
  <c r="G97" i="10"/>
  <c r="G96" i="10"/>
  <c r="G95" i="10"/>
  <c r="G94" i="10"/>
  <c r="G93" i="10"/>
  <c r="D99" i="10"/>
  <c r="D98" i="10"/>
  <c r="D97" i="10"/>
  <c r="D96" i="10"/>
  <c r="D95" i="10"/>
  <c r="D94" i="10"/>
  <c r="D93" i="10"/>
  <c r="J90" i="10"/>
  <c r="J89" i="10"/>
  <c r="J88" i="10"/>
  <c r="J87" i="10"/>
  <c r="J86" i="10"/>
  <c r="J85" i="10"/>
  <c r="J84" i="10"/>
  <c r="G90" i="10"/>
  <c r="G89" i="10"/>
  <c r="G88" i="10"/>
  <c r="G87" i="10"/>
  <c r="G86" i="10"/>
  <c r="G85" i="10"/>
  <c r="G84" i="10"/>
  <c r="D90" i="10"/>
  <c r="D89" i="10"/>
  <c r="D88" i="10"/>
  <c r="D87" i="10"/>
  <c r="D86" i="10"/>
  <c r="D85" i="10"/>
  <c r="D84" i="10"/>
  <c r="J81" i="10"/>
  <c r="J80" i="10"/>
  <c r="J79" i="10"/>
  <c r="J78" i="10"/>
  <c r="J77" i="10"/>
  <c r="J76" i="10"/>
  <c r="J75" i="10"/>
  <c r="G81" i="10"/>
  <c r="G80" i="10"/>
  <c r="G79" i="10"/>
  <c r="G78" i="10"/>
  <c r="G77" i="10"/>
  <c r="G76" i="10"/>
  <c r="G75" i="10"/>
  <c r="D81" i="10"/>
  <c r="D80" i="10"/>
  <c r="D79" i="10"/>
  <c r="D78" i="10"/>
  <c r="D77" i="10"/>
  <c r="D76" i="10"/>
  <c r="D75" i="10"/>
  <c r="A111" i="10"/>
  <c r="A102" i="10"/>
  <c r="A93" i="10"/>
  <c r="A84" i="10"/>
  <c r="A75" i="10"/>
  <c r="A27" i="14"/>
  <c r="A25" i="14"/>
  <c r="A23" i="14"/>
  <c r="A21" i="14"/>
  <c r="A19" i="14"/>
  <c r="A27" i="13"/>
  <c r="A25" i="13"/>
  <c r="A23" i="13"/>
  <c r="A21" i="13"/>
  <c r="A19" i="13"/>
  <c r="A27" i="12"/>
  <c r="A25" i="12"/>
  <c r="A23" i="12"/>
  <c r="A21" i="12"/>
  <c r="A19" i="12"/>
  <c r="A27" i="11"/>
  <c r="A25" i="11"/>
  <c r="A23" i="11"/>
  <c r="A21" i="11"/>
  <c r="A19" i="11"/>
  <c r="A27" i="4"/>
  <c r="A25" i="4"/>
  <c r="A23" i="4"/>
  <c r="A21" i="4"/>
  <c r="A19" i="4"/>
  <c r="A27" i="3"/>
  <c r="A25" i="3"/>
  <c r="A23" i="3"/>
  <c r="A21" i="3"/>
  <c r="A19" i="3"/>
  <c r="A27" i="2"/>
  <c r="A25" i="2"/>
  <c r="A21" i="2"/>
  <c r="A19" i="2"/>
  <c r="A23" i="2"/>
  <c r="J72" i="10"/>
  <c r="J71" i="10"/>
  <c r="J70" i="10"/>
  <c r="J69" i="10"/>
  <c r="J68" i="10"/>
  <c r="J67" i="10"/>
  <c r="J66" i="10"/>
  <c r="J31" i="10"/>
  <c r="J22" i="10"/>
  <c r="G72" i="10"/>
  <c r="G71" i="10"/>
  <c r="G70" i="10"/>
  <c r="G69" i="10"/>
  <c r="G68" i="10"/>
  <c r="G67" i="10"/>
  <c r="G66" i="10"/>
  <c r="G31" i="10"/>
  <c r="G22" i="10"/>
  <c r="D72" i="10"/>
  <c r="D71" i="10"/>
  <c r="D70" i="10"/>
  <c r="D69" i="10"/>
  <c r="D68" i="10"/>
  <c r="D67" i="10"/>
  <c r="D31" i="10"/>
  <c r="D22" i="10"/>
  <c r="A9" i="3"/>
  <c r="A7" i="3"/>
  <c r="D66" i="10"/>
  <c r="A66" i="10"/>
  <c r="A17" i="14"/>
  <c r="A17" i="13"/>
  <c r="A17" i="12"/>
  <c r="A17" i="11"/>
  <c r="A17" i="4"/>
  <c r="A17" i="3"/>
  <c r="A17" i="2"/>
  <c r="G5" i="17"/>
  <c r="E5" i="17"/>
  <c r="C5" i="17"/>
  <c r="J63" i="10"/>
  <c r="J62" i="10"/>
  <c r="J61" i="10"/>
  <c r="J60" i="10"/>
  <c r="J59" i="10"/>
  <c r="J58" i="10"/>
  <c r="J57" i="10"/>
  <c r="G63" i="10"/>
  <c r="G62" i="10"/>
  <c r="G61" i="10"/>
  <c r="G60" i="10"/>
  <c r="G59" i="10"/>
  <c r="G58" i="10"/>
  <c r="G57" i="10"/>
  <c r="D63" i="10"/>
  <c r="D62" i="10"/>
  <c r="D61" i="10"/>
  <c r="D60" i="10"/>
  <c r="D59" i="10"/>
  <c r="D58" i="10"/>
  <c r="D57" i="10"/>
  <c r="J54" i="10"/>
  <c r="J53" i="10"/>
  <c r="J52" i="10"/>
  <c r="J51" i="10"/>
  <c r="J50" i="10"/>
  <c r="J49" i="10"/>
  <c r="J48" i="10"/>
  <c r="G54" i="10"/>
  <c r="G53" i="10"/>
  <c r="G52" i="10"/>
  <c r="G51" i="10"/>
  <c r="G50" i="10"/>
  <c r="G49" i="10"/>
  <c r="G48" i="10"/>
  <c r="D54" i="10"/>
  <c r="D53" i="10"/>
  <c r="D52" i="10"/>
  <c r="D51" i="10"/>
  <c r="D50" i="10"/>
  <c r="D49" i="10"/>
  <c r="D48" i="10"/>
  <c r="J45" i="10"/>
  <c r="J44" i="10"/>
  <c r="J43" i="10"/>
  <c r="J42" i="10"/>
  <c r="J41" i="10"/>
  <c r="J40" i="10"/>
  <c r="J39" i="10"/>
  <c r="G45" i="10"/>
  <c r="G44" i="10"/>
  <c r="G43" i="10"/>
  <c r="G42" i="10"/>
  <c r="G41" i="10"/>
  <c r="G40" i="10"/>
  <c r="G39" i="10"/>
  <c r="D45" i="10"/>
  <c r="D44" i="10"/>
  <c r="D43" i="10"/>
  <c r="D42" i="10"/>
  <c r="D41" i="10"/>
  <c r="D40" i="10"/>
  <c r="D39" i="10"/>
  <c r="A15" i="14"/>
  <c r="A13" i="14"/>
  <c r="A11" i="14"/>
  <c r="A9" i="14"/>
  <c r="A7" i="14"/>
  <c r="A5" i="14"/>
  <c r="A3" i="14"/>
  <c r="A2" i="14"/>
  <c r="A15" i="13"/>
  <c r="A13" i="13"/>
  <c r="A11" i="13"/>
  <c r="A9" i="13"/>
  <c r="A7" i="13"/>
  <c r="A5" i="13"/>
  <c r="A3" i="13"/>
  <c r="A2" i="13"/>
  <c r="A15" i="12"/>
  <c r="A13" i="12"/>
  <c r="A11" i="12"/>
  <c r="A9" i="12"/>
  <c r="A7" i="12"/>
  <c r="A5" i="12"/>
  <c r="A3" i="12"/>
  <c r="A2" i="12"/>
  <c r="A15" i="11"/>
  <c r="A13" i="11"/>
  <c r="A11" i="11"/>
  <c r="A9" i="11"/>
  <c r="A7" i="11"/>
  <c r="A5" i="11"/>
  <c r="A3" i="11"/>
  <c r="A2" i="11"/>
  <c r="A15" i="4"/>
  <c r="A13" i="4"/>
  <c r="A11" i="4"/>
  <c r="A9" i="4"/>
  <c r="A7" i="4"/>
  <c r="A5" i="4"/>
  <c r="A3" i="4"/>
  <c r="A2" i="4"/>
  <c r="A15" i="3"/>
  <c r="A13" i="3"/>
  <c r="A11" i="3"/>
  <c r="A5" i="3"/>
  <c r="A3" i="3"/>
  <c r="A2" i="3"/>
  <c r="A15" i="2"/>
  <c r="A13" i="2"/>
  <c r="A11" i="2"/>
  <c r="A9" i="2"/>
  <c r="G2" i="17"/>
  <c r="E2" i="17"/>
  <c r="C2" i="17"/>
  <c r="G10" i="17"/>
  <c r="A57" i="10"/>
  <c r="A48" i="10"/>
  <c r="A39" i="10"/>
  <c r="D1" i="10"/>
  <c r="A2" i="2"/>
  <c r="E10" i="17"/>
  <c r="C10" i="17"/>
  <c r="J36" i="10"/>
  <c r="J35" i="10"/>
  <c r="J34" i="10"/>
  <c r="J33" i="10"/>
  <c r="J32" i="10"/>
  <c r="G36" i="10"/>
  <c r="G35" i="10"/>
  <c r="G34" i="10"/>
  <c r="G33" i="10"/>
  <c r="G32" i="10"/>
  <c r="D36" i="10"/>
  <c r="D35" i="10"/>
  <c r="D34" i="10"/>
  <c r="D33" i="10"/>
  <c r="D32" i="10"/>
  <c r="J30" i="10"/>
  <c r="D30" i="10"/>
  <c r="G30" i="10"/>
  <c r="J27" i="10"/>
  <c r="J26" i="10"/>
  <c r="J25" i="10"/>
  <c r="J24" i="10"/>
  <c r="J23" i="10"/>
  <c r="G27" i="10"/>
  <c r="G26" i="10"/>
  <c r="G25" i="10"/>
  <c r="G24" i="10"/>
  <c r="G23" i="10"/>
  <c r="D27" i="10"/>
  <c r="D26" i="10"/>
  <c r="D25" i="10"/>
  <c r="D24" i="10"/>
  <c r="D23" i="10"/>
  <c r="J18" i="10"/>
  <c r="J17" i="10"/>
  <c r="J16" i="10"/>
  <c r="J15" i="10"/>
  <c r="J14" i="10"/>
  <c r="G18" i="10"/>
  <c r="G17" i="10"/>
  <c r="G16" i="10"/>
  <c r="G15" i="10"/>
  <c r="G14" i="10"/>
  <c r="D18" i="10"/>
  <c r="D17" i="10"/>
  <c r="D16" i="10"/>
  <c r="D15" i="10"/>
  <c r="D14" i="10"/>
  <c r="J9" i="10"/>
  <c r="J8" i="10"/>
  <c r="J7" i="10"/>
  <c r="J6" i="10"/>
  <c r="J5" i="10"/>
  <c r="G9" i="10"/>
  <c r="G8" i="10"/>
  <c r="G7" i="10"/>
  <c r="G6" i="10"/>
  <c r="G5" i="10"/>
  <c r="D9" i="10"/>
  <c r="D8" i="10"/>
  <c r="D7" i="10"/>
  <c r="D6" i="10"/>
  <c r="D5" i="10"/>
  <c r="A30" i="10"/>
  <c r="J21" i="10"/>
  <c r="G21" i="10"/>
  <c r="D21" i="10"/>
  <c r="A1" i="10"/>
  <c r="A21" i="10"/>
  <c r="A7" i="2"/>
  <c r="J1" i="10"/>
  <c r="G1" i="10"/>
  <c r="J13" i="10"/>
  <c r="J12" i="10"/>
  <c r="J4" i="10"/>
  <c r="J3" i="10"/>
  <c r="G13" i="10"/>
  <c r="G12" i="10"/>
  <c r="G4" i="10"/>
  <c r="G3" i="10"/>
  <c r="D13" i="10"/>
  <c r="D12" i="10"/>
  <c r="D4" i="10"/>
  <c r="D3" i="10"/>
  <c r="A12" i="10"/>
  <c r="A3" i="10"/>
  <c r="A5" i="2"/>
  <c r="A3" i="2"/>
</calcChain>
</file>

<file path=xl/sharedStrings.xml><?xml version="1.0" encoding="utf-8"?>
<sst xmlns="http://schemas.openxmlformats.org/spreadsheetml/2006/main" count="903" uniqueCount="63">
  <si>
    <t>Beoordelaar 1</t>
  </si>
  <si>
    <t>Beoordelaar 2</t>
  </si>
  <si>
    <t>Beoordelaar 3</t>
  </si>
  <si>
    <t>Beoordelaar 1: &lt;&lt;&gt;&gt;</t>
  </si>
  <si>
    <t>Consensus:</t>
  </si>
  <si>
    <t>Onvoldoende</t>
  </si>
  <si>
    <t>Matig</t>
  </si>
  <si>
    <t>Voldoende</t>
  </si>
  <si>
    <t>Goed</t>
  </si>
  <si>
    <t>Uitmuntend</t>
  </si>
  <si>
    <t>Te behalen score op basis van consensus</t>
  </si>
  <si>
    <t>Beoordelaar 4</t>
  </si>
  <si>
    <t>Beoordelaar 5</t>
  </si>
  <si>
    <t>Beoordelaar 6</t>
  </si>
  <si>
    <t>Beoordelaar 7</t>
  </si>
  <si>
    <t>UITSLUITING</t>
  </si>
  <si>
    <t>Waarde:</t>
  </si>
  <si>
    <t xml:space="preserve">Score: </t>
  </si>
  <si>
    <t>Ja</t>
  </si>
  <si>
    <t>Nee</t>
  </si>
  <si>
    <t>Score:</t>
  </si>
  <si>
    <t>Inschrijver 1</t>
  </si>
  <si>
    <t>Inschrijver 2</t>
  </si>
  <si>
    <t>Inschrijver 3</t>
  </si>
  <si>
    <t>&lt;MOTIVATIE&gt;</t>
  </si>
  <si>
    <t>Beoordelaar 2: &lt;&lt;&gt;&gt;</t>
  </si>
  <si>
    <t>Beoordelaar 3: &lt;&lt;&gt;&gt;</t>
  </si>
  <si>
    <t>Beoordelaar 5: &lt;&lt;&gt;&gt;</t>
  </si>
  <si>
    <t>Beoordelaar 4: &lt;&lt;&gt;&gt;</t>
  </si>
  <si>
    <t>Beoordelaar 6: &lt;&lt;&gt;&gt;</t>
  </si>
  <si>
    <t>Beoordelaar 7: &lt;&lt;&gt;&gt;</t>
  </si>
  <si>
    <t>3. GEBRUIKERSTEST</t>
  </si>
  <si>
    <t>Motivatie consensus:</t>
  </si>
  <si>
    <t>Totaalwaarde criterium kwaliteit</t>
  </si>
  <si>
    <t>Onderdeel</t>
  </si>
  <si>
    <t>1. OPEN VRAGEN</t>
  </si>
  <si>
    <t>2. WEBPORTAL</t>
  </si>
  <si>
    <t>Totaal behaalde waarde criterium kwaliteit:</t>
  </si>
  <si>
    <t>Totaal behaalde waarde criterium prijs:</t>
  </si>
  <si>
    <t>FICTIEVE EINDWAARDE (prijs -/- kwaliteit):</t>
  </si>
  <si>
    <t>Totaal behaalde waarde subcriterium gebruikerstest</t>
  </si>
  <si>
    <t>Beoordelingsformulier gebruikerstest leaselaptops voor leerlingen</t>
  </si>
  <si>
    <t>SCORE:</t>
  </si>
  <si>
    <t>1. Het herstelproces werkt in 1 x (indien nee: geen waarde)</t>
  </si>
  <si>
    <t>Beoordeling gebruikerstest (fase 2)</t>
  </si>
  <si>
    <t>N.v.t.</t>
  </si>
  <si>
    <t xml:space="preserve">2. Kwaliteit van de sleeve </t>
  </si>
  <si>
    <t>Beter</t>
  </si>
  <si>
    <t>Vergelijkbaar</t>
  </si>
  <si>
    <t>1 of 2 verbeterpunten</t>
  </si>
  <si>
    <t>Meer dan 2 verbeterpunten</t>
  </si>
  <si>
    <t>3. kwaliteit beeldscherm</t>
  </si>
  <si>
    <t>4. kwaliteit geluidspeakers</t>
  </si>
  <si>
    <t>5. kwaliteit camera</t>
  </si>
  <si>
    <t>6. look and feel</t>
  </si>
  <si>
    <t>7. gewicht</t>
  </si>
  <si>
    <t>8. dikte</t>
  </si>
  <si>
    <t>9. formaat</t>
  </si>
  <si>
    <t>10. kwaliteit WIFI</t>
  </si>
  <si>
    <t>11. mate van geluid (koeling)</t>
  </si>
  <si>
    <t>12. kwaliteit toetsenbord</t>
  </si>
  <si>
    <t>13. robuustheid voor leerlingen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</si>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</sst>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_-"/>
    <numFmt numFmtId="165" formatCode="&quot;€&quot;\ #,##0.00"/>
    <numFmt numFmtId="166" formatCode="&quot;€&quot;\ #,##0"/>
    <numFmt numFmtId="167" formatCode="&quot;€&quot;\ #,##0.0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8"/>
      <color theme="0"/>
      <name val="Verdana"/>
      <family val="2"/>
    </font>
    <font>
      <sz val="11"/>
      <color theme="0"/>
      <name val="Calibri"/>
      <family val="2"/>
      <scheme val="minor"/>
    </font>
    <font>
      <b/>
      <sz val="20"/>
      <color theme="0"/>
      <name val="Verdana"/>
      <family val="2"/>
    </font>
    <font>
      <b/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left" vertical="center" wrapText="1"/>
    </xf>
    <xf numFmtId="166" fontId="3" fillId="7" borderId="1" xfId="0" applyNumberFormat="1" applyFont="1" applyFill="1" applyBorder="1" applyAlignment="1">
      <alignment horizontal="left" vertical="center" wrapText="1"/>
    </xf>
    <xf numFmtId="166" fontId="3" fillId="7" borderId="1" xfId="0" applyNumberFormat="1" applyFont="1" applyFill="1" applyBorder="1" applyAlignment="1">
      <alignment horizontal="right" vertical="center" wrapText="1"/>
    </xf>
    <xf numFmtId="165" fontId="3" fillId="7" borderId="1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vertical="center"/>
    </xf>
    <xf numFmtId="0" fontId="9" fillId="3" borderId="2" xfId="0" applyFont="1" applyFill="1" applyBorder="1" applyAlignment="1" applyProtection="1">
      <alignment horizontal="left" vertical="center" indent="1"/>
      <protection locked="0"/>
    </xf>
    <xf numFmtId="0" fontId="2" fillId="0" borderId="0" xfId="0" applyFont="1"/>
    <xf numFmtId="0" fontId="3" fillId="0" borderId="0" xfId="0" applyFont="1"/>
    <xf numFmtId="0" fontId="4" fillId="8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wrapText="1"/>
    </xf>
    <xf numFmtId="0" fontId="10" fillId="0" borderId="0" xfId="0" applyFont="1"/>
    <xf numFmtId="1" fontId="3" fillId="5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3" fontId="3" fillId="7" borderId="1" xfId="0" applyNumberFormat="1" applyFont="1" applyFill="1" applyBorder="1" applyAlignment="1" applyProtection="1">
      <alignment horizontal="center" wrapText="1"/>
      <protection locked="0"/>
    </xf>
    <xf numFmtId="3" fontId="12" fillId="4" borderId="1" xfId="0" applyNumberFormat="1" applyFont="1" applyFill="1" applyBorder="1" applyAlignment="1">
      <alignment horizontal="center" wrapText="1"/>
    </xf>
    <xf numFmtId="1" fontId="12" fillId="4" borderId="1" xfId="0" applyNumberFormat="1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 wrapText="1"/>
    </xf>
    <xf numFmtId="165" fontId="2" fillId="7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167" fontId="9" fillId="3" borderId="1" xfId="0" applyNumberFormat="1" applyFont="1" applyFill="1" applyBorder="1" applyAlignment="1">
      <alignment horizontal="center" vertical="center"/>
    </xf>
    <xf numFmtId="167" fontId="9" fillId="2" borderId="10" xfId="0" applyNumberFormat="1" applyFont="1" applyFill="1" applyBorder="1" applyAlignment="1">
      <alignment horizontal="left" vertical="center"/>
    </xf>
    <xf numFmtId="0" fontId="14" fillId="0" borderId="0" xfId="0" applyFont="1" applyAlignment="1">
      <alignment wrapText="1"/>
    </xf>
    <xf numFmtId="0" fontId="5" fillId="4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5" fillId="4" borderId="9" xfId="0" applyFont="1" applyFill="1" applyBorder="1" applyAlignment="1">
      <alignment vertical="center" wrapText="1"/>
    </xf>
    <xf numFmtId="166" fontId="16" fillId="7" borderId="1" xfId="0" applyNumberFormat="1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left" vertical="center" wrapText="1"/>
    </xf>
    <xf numFmtId="49" fontId="6" fillId="6" borderId="10" xfId="0" applyNumberFormat="1" applyFont="1" applyFill="1" applyBorder="1" applyAlignment="1">
      <alignment horizontal="left" vertical="center" wrapText="1"/>
    </xf>
    <xf numFmtId="49" fontId="6" fillId="6" borderId="8" xfId="0" applyNumberFormat="1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9" fontId="8" fillId="7" borderId="7" xfId="0" applyNumberFormat="1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1" fontId="5" fillId="6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8" xfId="0" applyNumberFormat="1" applyFont="1" applyFill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left" vertical="center" wrapText="1"/>
    </xf>
    <xf numFmtId="1" fontId="5" fillId="6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164" fontId="4" fillId="8" borderId="4" xfId="0" applyNumberFormat="1" applyFont="1" applyFill="1" applyBorder="1" applyAlignment="1">
      <alignment horizontal="center" vertical="center" wrapText="1"/>
    </xf>
    <xf numFmtId="164" fontId="4" fillId="8" borderId="3" xfId="0" applyNumberFormat="1" applyFont="1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166" fontId="12" fillId="3" borderId="2" xfId="0" applyNumberFormat="1" applyFont="1" applyFill="1" applyBorder="1" applyAlignment="1">
      <alignment horizontal="center" vertical="center"/>
    </xf>
    <xf numFmtId="166" fontId="12" fillId="3" borderId="3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left" vertical="center" wrapText="1"/>
    </xf>
    <xf numFmtId="1" fontId="4" fillId="5" borderId="10" xfId="0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right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49" fontId="7" fillId="2" borderId="10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9" fillId="2" borderId="10" xfId="0" applyFont="1" applyFill="1" applyBorder="1" applyAlignment="1" applyProtection="1">
      <alignment horizontal="left" vertical="center" indent="1"/>
    </xf>
    <xf numFmtId="0" fontId="4" fillId="2" borderId="10" xfId="0" applyFont="1" applyFill="1" applyBorder="1" applyAlignment="1" applyProtection="1">
      <alignment horizontal="left" vertical="center" indent="1"/>
    </xf>
    <xf numFmtId="49" fontId="7" fillId="2" borderId="0" xfId="0" applyNumberFormat="1" applyFont="1" applyFill="1" applyAlignment="1" applyProtection="1">
      <alignment horizontal="left" vertical="center" wrapText="1"/>
    </xf>
    <xf numFmtId="49" fontId="7" fillId="2" borderId="6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1" fontId="3" fillId="2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wrapText="1"/>
    </xf>
    <xf numFmtId="1" fontId="12" fillId="2" borderId="0" xfId="0" applyNumberFormat="1" applyFont="1" applyFill="1" applyAlignment="1" applyProtection="1">
      <alignment horizontal="right" vertical="center" wrapText="1"/>
    </xf>
    <xf numFmtId="0" fontId="11" fillId="0" borderId="0" xfId="0" applyFont="1" applyAlignment="1" applyProtection="1">
      <alignment wrapText="1"/>
    </xf>
    <xf numFmtId="0" fontId="4" fillId="2" borderId="10" xfId="0" applyFont="1" applyFill="1" applyBorder="1" applyAlignment="1" applyProtection="1">
      <alignment vertical="center"/>
    </xf>
    <xf numFmtId="0" fontId="3" fillId="2" borderId="10" xfId="0" applyFont="1" applyFill="1" applyBorder="1" applyAlignment="1" applyProtection="1">
      <alignment horizontal="center" wrapText="1"/>
    </xf>
    <xf numFmtId="1" fontId="3" fillId="2" borderId="10" xfId="0" applyNumberFormat="1" applyFont="1" applyFill="1" applyBorder="1" applyAlignment="1" applyProtection="1">
      <alignment vertical="center"/>
    </xf>
    <xf numFmtId="1" fontId="12" fillId="2" borderId="1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Protection="1"/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Library/Dropbox%20BiC/BiC%20bv%20Dropbox/BiC%20Leeuwarden/BiC%20Leeuwarden/BiC_consultancy/gemeente%20lochem/EA%20aanschaf%20laptops%202021/aanbestedingsdocument%20en%20bijlagen/concept/Bijlage%207a%20Beoordelingsformulier%20open%20vragen%20en%20webportal.xlsx?2220CFEB" TargetMode="External"/><Relationship Id="rId1" Type="http://schemas.openxmlformats.org/officeDocument/2006/relationships/externalLinkPath" Target="file:///2220CFEB/Bijlage%207a%20Beoordelingsformulier%20open%20vragen%20en%20webpor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en open vragen"/>
      <sheetName val="Beoordelen webportal"/>
      <sheetName val="Beoordelaar 1"/>
      <sheetName val="Beoordelaar 2"/>
      <sheetName val="Beoordelaar 3"/>
      <sheetName val="Consensus"/>
      <sheetName val="Eindscores"/>
    </sheetNames>
    <sheetDataSet>
      <sheetData sheetId="0" refreshError="1"/>
      <sheetData sheetId="1" refreshError="1"/>
      <sheetData sheetId="2">
        <row r="1">
          <cell r="C1" t="str">
            <v>Inschrijver 1</v>
          </cell>
        </row>
      </sheetData>
      <sheetData sheetId="3" refreshError="1"/>
      <sheetData sheetId="4" refreshError="1"/>
      <sheetData sheetId="5" refreshError="1"/>
      <sheetData sheetId="6">
        <row r="3">
          <cell r="C3" t="e">
            <v>#VALUE!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showGridLines="0" zoomScale="150" workbookViewId="0">
      <selection activeCell="E15" sqref="E15"/>
    </sheetView>
  </sheetViews>
  <sheetFormatPr baseColWidth="10" defaultColWidth="9.1640625" defaultRowHeight="15" x14ac:dyDescent="0.2"/>
  <cols>
    <col min="1" max="1" width="96.6640625" style="39" customWidth="1"/>
    <col min="2" max="2" width="28.83203125" style="1" customWidth="1"/>
    <col min="3" max="3" width="21.5" style="1" customWidth="1"/>
    <col min="4" max="4" width="9.1640625" style="11"/>
    <col min="5" max="5" width="41" style="40" customWidth="1"/>
    <col min="6" max="13" width="9.1640625" style="11"/>
    <col min="14" max="16384" width="9.1640625" style="1"/>
  </cols>
  <sheetData>
    <row r="1" spans="1:13" ht="83" customHeight="1" x14ac:dyDescent="0.2">
      <c r="A1" s="54" t="s">
        <v>41</v>
      </c>
      <c r="B1" s="55"/>
      <c r="C1" s="55"/>
    </row>
    <row r="2" spans="1:13" customFormat="1" ht="25" customHeight="1" x14ac:dyDescent="0.2">
      <c r="A2" s="36" t="s">
        <v>44</v>
      </c>
      <c r="B2" s="42" t="s">
        <v>42</v>
      </c>
      <c r="C2" s="42" t="s">
        <v>10</v>
      </c>
      <c r="D2" s="12"/>
      <c r="E2" s="40"/>
      <c r="F2" s="12"/>
      <c r="G2" s="12"/>
      <c r="H2" s="12"/>
      <c r="I2" s="12"/>
      <c r="J2" s="12"/>
      <c r="K2" s="12"/>
      <c r="L2" s="12"/>
      <c r="M2" s="12"/>
    </row>
    <row r="3" spans="1:13" ht="20" customHeight="1" x14ac:dyDescent="0.2">
      <c r="A3" s="51" t="s">
        <v>43</v>
      </c>
      <c r="B3" s="3" t="s">
        <v>18</v>
      </c>
      <c r="C3" s="5">
        <v>20000</v>
      </c>
    </row>
    <row r="4" spans="1:13" ht="20" customHeight="1" x14ac:dyDescent="0.2">
      <c r="A4" s="53"/>
      <c r="B4" s="2" t="s">
        <v>19</v>
      </c>
      <c r="C4" s="4" t="s">
        <v>45</v>
      </c>
    </row>
    <row r="5" spans="1:13" ht="25" customHeight="1" x14ac:dyDescent="0.2">
      <c r="A5" s="36"/>
      <c r="B5" s="42" t="s">
        <v>42</v>
      </c>
      <c r="C5" s="42" t="s">
        <v>10</v>
      </c>
    </row>
    <row r="6" spans="1:13" ht="20" customHeight="1" x14ac:dyDescent="0.2">
      <c r="A6" s="51" t="s">
        <v>46</v>
      </c>
      <c r="B6" s="3" t="s">
        <v>47</v>
      </c>
      <c r="C6" s="5">
        <v>10000</v>
      </c>
    </row>
    <row r="7" spans="1:13" ht="20" customHeight="1" x14ac:dyDescent="0.2">
      <c r="A7" s="52"/>
      <c r="B7" s="2" t="s">
        <v>48</v>
      </c>
      <c r="C7" s="4">
        <v>0</v>
      </c>
    </row>
    <row r="8" spans="1:13" ht="20" customHeight="1" x14ac:dyDescent="0.2">
      <c r="A8" s="52"/>
      <c r="B8" s="2" t="s">
        <v>49</v>
      </c>
      <c r="C8" s="43">
        <v>-1500</v>
      </c>
    </row>
    <row r="9" spans="1:13" ht="20" customHeight="1" x14ac:dyDescent="0.2">
      <c r="A9" s="53"/>
      <c r="B9" s="48" t="s">
        <v>62</v>
      </c>
      <c r="C9" s="4" t="s">
        <v>45</v>
      </c>
    </row>
    <row r="10" spans="1:13" ht="25" customHeight="1" x14ac:dyDescent="0.2">
      <c r="A10" s="36"/>
      <c r="B10" s="42" t="s">
        <v>42</v>
      </c>
      <c r="C10" s="42" t="s">
        <v>10</v>
      </c>
    </row>
    <row r="11" spans="1:13" ht="20" customHeight="1" x14ac:dyDescent="0.2">
      <c r="A11" s="51" t="s">
        <v>51</v>
      </c>
      <c r="B11" s="3" t="s">
        <v>47</v>
      </c>
      <c r="C11" s="5">
        <v>4000</v>
      </c>
    </row>
    <row r="12" spans="1:13" ht="20" customHeight="1" x14ac:dyDescent="0.2">
      <c r="A12" s="52"/>
      <c r="B12" s="2" t="s">
        <v>48</v>
      </c>
      <c r="C12" s="5">
        <v>0</v>
      </c>
    </row>
    <row r="13" spans="1:13" ht="20" customHeight="1" x14ac:dyDescent="0.2">
      <c r="A13" s="52"/>
      <c r="B13" s="2" t="s">
        <v>49</v>
      </c>
      <c r="C13" s="43">
        <v>-3500</v>
      </c>
    </row>
    <row r="14" spans="1:13" ht="20" customHeight="1" x14ac:dyDescent="0.2">
      <c r="A14" s="52"/>
      <c r="B14" s="2" t="s">
        <v>50</v>
      </c>
      <c r="C14" s="43" t="s">
        <v>15</v>
      </c>
    </row>
    <row r="15" spans="1:13" ht="25" customHeight="1" x14ac:dyDescent="0.2">
      <c r="A15" s="36"/>
      <c r="B15" s="42" t="s">
        <v>42</v>
      </c>
      <c r="C15" s="42" t="s">
        <v>10</v>
      </c>
    </row>
    <row r="16" spans="1:13" ht="20" customHeight="1" x14ac:dyDescent="0.2">
      <c r="A16" s="51" t="s">
        <v>52</v>
      </c>
      <c r="B16" s="3" t="s">
        <v>47</v>
      </c>
      <c r="C16" s="5">
        <v>4000</v>
      </c>
    </row>
    <row r="17" spans="1:3" ht="20" customHeight="1" x14ac:dyDescent="0.2">
      <c r="A17" s="52"/>
      <c r="B17" s="2" t="s">
        <v>48</v>
      </c>
      <c r="C17" s="5">
        <v>0</v>
      </c>
    </row>
    <row r="18" spans="1:3" ht="20" customHeight="1" x14ac:dyDescent="0.2">
      <c r="A18" s="52"/>
      <c r="B18" s="2" t="s">
        <v>49</v>
      </c>
      <c r="C18" s="43">
        <v>-3500</v>
      </c>
    </row>
    <row r="19" spans="1:3" ht="20" customHeight="1" x14ac:dyDescent="0.2">
      <c r="A19" s="52"/>
      <c r="B19" s="2" t="s">
        <v>50</v>
      </c>
      <c r="C19" s="43" t="s">
        <v>15</v>
      </c>
    </row>
    <row r="20" spans="1:3" ht="25" customHeight="1" x14ac:dyDescent="0.2">
      <c r="A20" s="36"/>
      <c r="B20" s="42" t="s">
        <v>42</v>
      </c>
      <c r="C20" s="42" t="s">
        <v>10</v>
      </c>
    </row>
    <row r="21" spans="1:3" ht="20" customHeight="1" x14ac:dyDescent="0.2">
      <c r="A21" s="51" t="s">
        <v>53</v>
      </c>
      <c r="B21" s="3" t="s">
        <v>47</v>
      </c>
      <c r="C21" s="5">
        <v>4000</v>
      </c>
    </row>
    <row r="22" spans="1:3" ht="20" customHeight="1" x14ac:dyDescent="0.2">
      <c r="A22" s="52"/>
      <c r="B22" s="2" t="s">
        <v>48</v>
      </c>
      <c r="C22" s="5">
        <v>0</v>
      </c>
    </row>
    <row r="23" spans="1:3" ht="20" customHeight="1" x14ac:dyDescent="0.2">
      <c r="A23" s="52"/>
      <c r="B23" s="2" t="s">
        <v>49</v>
      </c>
      <c r="C23" s="43">
        <v>3500</v>
      </c>
    </row>
    <row r="24" spans="1:3" ht="20" customHeight="1" x14ac:dyDescent="0.2">
      <c r="A24" s="52"/>
      <c r="B24" s="2" t="s">
        <v>50</v>
      </c>
      <c r="C24" s="43" t="s">
        <v>15</v>
      </c>
    </row>
    <row r="25" spans="1:3" ht="25" customHeight="1" x14ac:dyDescent="0.2">
      <c r="A25" s="36"/>
      <c r="B25" s="42" t="s">
        <v>42</v>
      </c>
      <c r="C25" s="42" t="s">
        <v>10</v>
      </c>
    </row>
    <row r="26" spans="1:3" ht="20" customHeight="1" x14ac:dyDescent="0.2">
      <c r="A26" s="51" t="s">
        <v>54</v>
      </c>
      <c r="B26" s="3" t="s">
        <v>47</v>
      </c>
      <c r="C26" s="5">
        <v>2000</v>
      </c>
    </row>
    <row r="27" spans="1:3" ht="20" customHeight="1" x14ac:dyDescent="0.2">
      <c r="A27" s="52"/>
      <c r="B27" s="2" t="s">
        <v>48</v>
      </c>
      <c r="C27" s="5">
        <v>0</v>
      </c>
    </row>
    <row r="28" spans="1:3" ht="20" customHeight="1" x14ac:dyDescent="0.2">
      <c r="A28" s="52"/>
      <c r="B28" s="2" t="s">
        <v>49</v>
      </c>
      <c r="C28" s="43">
        <v>-1500</v>
      </c>
    </row>
    <row r="29" spans="1:3" ht="20" customHeight="1" x14ac:dyDescent="0.2">
      <c r="A29" s="52"/>
      <c r="B29" s="48" t="s">
        <v>62</v>
      </c>
      <c r="C29" s="4" t="s">
        <v>45</v>
      </c>
    </row>
    <row r="30" spans="1:3" ht="25" customHeight="1" x14ac:dyDescent="0.2">
      <c r="A30" s="36"/>
      <c r="B30" s="42" t="s">
        <v>42</v>
      </c>
      <c r="C30" s="42" t="s">
        <v>10</v>
      </c>
    </row>
    <row r="31" spans="1:3" ht="20" customHeight="1" x14ac:dyDescent="0.2">
      <c r="A31" s="51" t="s">
        <v>55</v>
      </c>
      <c r="B31" s="3" t="s">
        <v>47</v>
      </c>
      <c r="C31" s="5">
        <v>4000</v>
      </c>
    </row>
    <row r="32" spans="1:3" ht="20" customHeight="1" x14ac:dyDescent="0.2">
      <c r="A32" s="52"/>
      <c r="B32" s="2" t="s">
        <v>48</v>
      </c>
      <c r="C32" s="5">
        <v>0</v>
      </c>
    </row>
    <row r="33" spans="1:3" ht="20" customHeight="1" x14ac:dyDescent="0.2">
      <c r="A33" s="52"/>
      <c r="B33" s="2" t="s">
        <v>49</v>
      </c>
      <c r="C33" s="43">
        <v>-3500</v>
      </c>
    </row>
    <row r="34" spans="1:3" ht="20" customHeight="1" x14ac:dyDescent="0.2">
      <c r="A34" s="52"/>
      <c r="B34" s="48" t="s">
        <v>62</v>
      </c>
      <c r="C34" s="4" t="s">
        <v>45</v>
      </c>
    </row>
    <row r="35" spans="1:3" ht="25" customHeight="1" x14ac:dyDescent="0.2">
      <c r="A35" s="36"/>
      <c r="B35" s="42" t="s">
        <v>42</v>
      </c>
      <c r="C35" s="42" t="s">
        <v>10</v>
      </c>
    </row>
    <row r="36" spans="1:3" ht="20" customHeight="1" x14ac:dyDescent="0.2">
      <c r="A36" s="51" t="s">
        <v>56</v>
      </c>
      <c r="B36" s="3" t="s">
        <v>47</v>
      </c>
      <c r="C36" s="5">
        <v>1000</v>
      </c>
    </row>
    <row r="37" spans="1:3" ht="20" customHeight="1" x14ac:dyDescent="0.2">
      <c r="A37" s="52"/>
      <c r="B37" s="2" t="s">
        <v>48</v>
      </c>
      <c r="C37" s="5">
        <v>0</v>
      </c>
    </row>
    <row r="38" spans="1:3" ht="20" customHeight="1" x14ac:dyDescent="0.2">
      <c r="A38" s="52"/>
      <c r="B38" s="2" t="s">
        <v>49</v>
      </c>
      <c r="C38" s="43">
        <v>-1500</v>
      </c>
    </row>
    <row r="39" spans="1:3" ht="20" customHeight="1" x14ac:dyDescent="0.2">
      <c r="A39" s="52"/>
      <c r="B39" s="48" t="s">
        <v>62</v>
      </c>
      <c r="C39" s="4" t="s">
        <v>45</v>
      </c>
    </row>
    <row r="40" spans="1:3" ht="25" customHeight="1" x14ac:dyDescent="0.2">
      <c r="A40" s="36"/>
      <c r="B40" s="42" t="s">
        <v>42</v>
      </c>
      <c r="C40" s="42" t="s">
        <v>10</v>
      </c>
    </row>
    <row r="41" spans="1:3" ht="20" customHeight="1" x14ac:dyDescent="0.2">
      <c r="A41" s="51" t="s">
        <v>57</v>
      </c>
      <c r="B41" s="3" t="s">
        <v>47</v>
      </c>
      <c r="C41" s="5">
        <v>1000</v>
      </c>
    </row>
    <row r="42" spans="1:3" ht="20" customHeight="1" x14ac:dyDescent="0.2">
      <c r="A42" s="52"/>
      <c r="B42" s="2" t="s">
        <v>48</v>
      </c>
      <c r="C42" s="5">
        <v>0</v>
      </c>
    </row>
    <row r="43" spans="1:3" ht="20" customHeight="1" x14ac:dyDescent="0.2">
      <c r="A43" s="52"/>
      <c r="B43" s="2" t="s">
        <v>49</v>
      </c>
      <c r="C43" s="43">
        <v>-1500</v>
      </c>
    </row>
    <row r="44" spans="1:3" ht="20" customHeight="1" x14ac:dyDescent="0.2">
      <c r="A44" s="52"/>
      <c r="B44" s="48" t="s">
        <v>62</v>
      </c>
      <c r="C44" s="4" t="s">
        <v>45</v>
      </c>
    </row>
    <row r="45" spans="1:3" ht="25" customHeight="1" x14ac:dyDescent="0.2">
      <c r="A45" s="36"/>
      <c r="B45" s="42" t="s">
        <v>42</v>
      </c>
      <c r="C45" s="42" t="s">
        <v>10</v>
      </c>
    </row>
    <row r="46" spans="1:3" ht="20" customHeight="1" x14ac:dyDescent="0.2">
      <c r="A46" s="51" t="s">
        <v>58</v>
      </c>
      <c r="B46" s="3" t="s">
        <v>47</v>
      </c>
      <c r="C46" s="5">
        <v>4000</v>
      </c>
    </row>
    <row r="47" spans="1:3" ht="20" customHeight="1" x14ac:dyDescent="0.2">
      <c r="A47" s="52"/>
      <c r="B47" s="2" t="s">
        <v>48</v>
      </c>
      <c r="C47" s="5">
        <v>0</v>
      </c>
    </row>
    <row r="48" spans="1:3" ht="20" customHeight="1" x14ac:dyDescent="0.2">
      <c r="A48" s="52"/>
      <c r="B48" s="2" t="s">
        <v>49</v>
      </c>
      <c r="C48" s="43">
        <v>-3500</v>
      </c>
    </row>
    <row r="49" spans="1:3" ht="20" customHeight="1" x14ac:dyDescent="0.2">
      <c r="A49" s="52"/>
      <c r="B49" s="2" t="s">
        <v>50</v>
      </c>
      <c r="C49" s="43" t="s">
        <v>15</v>
      </c>
    </row>
    <row r="50" spans="1:3" ht="25" customHeight="1" x14ac:dyDescent="0.2">
      <c r="A50" s="36"/>
      <c r="B50" s="42" t="s">
        <v>42</v>
      </c>
      <c r="C50" s="42" t="s">
        <v>10</v>
      </c>
    </row>
    <row r="51" spans="1:3" ht="20" customHeight="1" x14ac:dyDescent="0.2">
      <c r="A51" s="51" t="s">
        <v>59</v>
      </c>
      <c r="B51" s="3" t="s">
        <v>47</v>
      </c>
      <c r="C51" s="5">
        <v>4000</v>
      </c>
    </row>
    <row r="52" spans="1:3" ht="20" customHeight="1" x14ac:dyDescent="0.2">
      <c r="A52" s="52"/>
      <c r="B52" s="2" t="s">
        <v>48</v>
      </c>
      <c r="C52" s="5">
        <v>0</v>
      </c>
    </row>
    <row r="53" spans="1:3" ht="20" customHeight="1" x14ac:dyDescent="0.2">
      <c r="A53" s="52"/>
      <c r="B53" s="2" t="s">
        <v>49</v>
      </c>
      <c r="C53" s="43">
        <v>-3500</v>
      </c>
    </row>
    <row r="54" spans="1:3" ht="20" customHeight="1" x14ac:dyDescent="0.2">
      <c r="A54" s="52"/>
      <c r="B54" s="2" t="s">
        <v>50</v>
      </c>
      <c r="C54" s="43" t="s">
        <v>15</v>
      </c>
    </row>
    <row r="55" spans="1:3" ht="25" customHeight="1" x14ac:dyDescent="0.2">
      <c r="A55" s="36"/>
      <c r="B55" s="42" t="s">
        <v>42</v>
      </c>
      <c r="C55" s="42" t="s">
        <v>10</v>
      </c>
    </row>
    <row r="56" spans="1:3" ht="20" customHeight="1" x14ac:dyDescent="0.2">
      <c r="A56" s="51" t="s">
        <v>60</v>
      </c>
      <c r="B56" s="3" t="s">
        <v>47</v>
      </c>
      <c r="C56" s="5">
        <v>2000</v>
      </c>
    </row>
    <row r="57" spans="1:3" ht="20" customHeight="1" x14ac:dyDescent="0.2">
      <c r="A57" s="52"/>
      <c r="B57" s="2" t="s">
        <v>48</v>
      </c>
      <c r="C57" s="5">
        <v>0</v>
      </c>
    </row>
    <row r="58" spans="1:3" ht="20" customHeight="1" x14ac:dyDescent="0.2">
      <c r="A58" s="52"/>
      <c r="B58" s="2" t="s">
        <v>49</v>
      </c>
      <c r="C58" s="43">
        <v>-1500</v>
      </c>
    </row>
    <row r="59" spans="1:3" ht="20" customHeight="1" x14ac:dyDescent="0.2">
      <c r="A59" s="52"/>
      <c r="B59" s="2" t="s">
        <v>50</v>
      </c>
      <c r="C59" s="43" t="s">
        <v>15</v>
      </c>
    </row>
    <row r="60" spans="1:3" ht="25" customHeight="1" x14ac:dyDescent="0.2">
      <c r="A60" s="36"/>
      <c r="B60" s="42" t="s">
        <v>42</v>
      </c>
      <c r="C60" s="42" t="s">
        <v>10</v>
      </c>
    </row>
    <row r="61" spans="1:3" ht="20" customHeight="1" x14ac:dyDescent="0.2">
      <c r="A61" s="51" t="s">
        <v>61</v>
      </c>
      <c r="B61" s="3" t="s">
        <v>47</v>
      </c>
      <c r="C61" s="5">
        <v>2000</v>
      </c>
    </row>
    <row r="62" spans="1:3" ht="20" customHeight="1" x14ac:dyDescent="0.2">
      <c r="A62" s="52"/>
      <c r="B62" s="2" t="s">
        <v>48</v>
      </c>
      <c r="C62" s="5">
        <v>0</v>
      </c>
    </row>
    <row r="63" spans="1:3" ht="20" customHeight="1" x14ac:dyDescent="0.2">
      <c r="A63" s="52"/>
      <c r="B63" s="2" t="s">
        <v>49</v>
      </c>
      <c r="C63" s="43">
        <v>-3500</v>
      </c>
    </row>
    <row r="64" spans="1:3" ht="20" customHeight="1" x14ac:dyDescent="0.2">
      <c r="A64" s="52"/>
      <c r="B64" s="2" t="s">
        <v>50</v>
      </c>
      <c r="C64" s="43" t="s">
        <v>15</v>
      </c>
    </row>
    <row r="65" spans="1:5" ht="20" customHeight="1" x14ac:dyDescent="0.2">
      <c r="A65" s="49"/>
      <c r="B65" s="50"/>
      <c r="C65" s="50"/>
    </row>
    <row r="66" spans="1:5" s="11" customFormat="1" x14ac:dyDescent="0.2">
      <c r="A66" s="37"/>
      <c r="E66" s="40"/>
    </row>
    <row r="67" spans="1:5" s="35" customFormat="1" ht="16" x14ac:dyDescent="0.2">
      <c r="A67" s="38" t="s">
        <v>17</v>
      </c>
      <c r="B67" s="35" t="s">
        <v>20</v>
      </c>
      <c r="E67" s="41"/>
    </row>
    <row r="68" spans="1:5" s="35" customFormat="1" ht="15" customHeight="1" x14ac:dyDescent="0.2">
      <c r="A68" s="38" t="s">
        <v>9</v>
      </c>
      <c r="B68" s="35" t="s">
        <v>18</v>
      </c>
      <c r="E68" s="41"/>
    </row>
    <row r="69" spans="1:5" s="35" customFormat="1" ht="16" x14ac:dyDescent="0.2">
      <c r="A69" s="38" t="s">
        <v>8</v>
      </c>
      <c r="B69" s="35" t="s">
        <v>19</v>
      </c>
      <c r="E69" s="41"/>
    </row>
    <row r="70" spans="1:5" s="35" customFormat="1" ht="16" x14ac:dyDescent="0.2">
      <c r="A70" s="38" t="s">
        <v>7</v>
      </c>
      <c r="E70" s="41"/>
    </row>
    <row r="71" spans="1:5" s="35" customFormat="1" ht="16" x14ac:dyDescent="0.2">
      <c r="A71" s="38" t="s">
        <v>6</v>
      </c>
      <c r="E71" s="41"/>
    </row>
    <row r="72" spans="1:5" s="35" customFormat="1" ht="16" x14ac:dyDescent="0.2">
      <c r="A72" s="38" t="s">
        <v>5</v>
      </c>
      <c r="E72" s="41"/>
    </row>
    <row r="73" spans="1:5" s="35" customFormat="1" x14ac:dyDescent="0.2">
      <c r="A73" s="38"/>
      <c r="E73" s="41"/>
    </row>
    <row r="74" spans="1:5" s="35" customFormat="1" x14ac:dyDescent="0.2">
      <c r="A74" s="38"/>
      <c r="E74" s="41"/>
    </row>
    <row r="75" spans="1:5" s="11" customFormat="1" x14ac:dyDescent="0.2">
      <c r="A75" s="37"/>
      <c r="E75" s="40"/>
    </row>
    <row r="76" spans="1:5" s="11" customFormat="1" x14ac:dyDescent="0.2">
      <c r="A76" s="37"/>
      <c r="E76" s="40"/>
    </row>
    <row r="77" spans="1:5" s="11" customFormat="1" x14ac:dyDescent="0.2">
      <c r="A77" s="37"/>
      <c r="E77" s="40"/>
    </row>
    <row r="78" spans="1:5" s="11" customFormat="1" x14ac:dyDescent="0.2">
      <c r="A78" s="37"/>
      <c r="E78" s="40"/>
    </row>
    <row r="79" spans="1:5" s="11" customFormat="1" x14ac:dyDescent="0.2">
      <c r="A79" s="37"/>
      <c r="E79" s="40"/>
    </row>
    <row r="80" spans="1:5" s="11" customFormat="1" x14ac:dyDescent="0.2">
      <c r="A80" s="37"/>
      <c r="E80" s="40"/>
    </row>
    <row r="81" spans="1:5" s="11" customFormat="1" x14ac:dyDescent="0.2">
      <c r="A81" s="37"/>
      <c r="E81" s="40"/>
    </row>
    <row r="82" spans="1:5" s="11" customFormat="1" x14ac:dyDescent="0.2">
      <c r="A82" s="37"/>
      <c r="E82" s="40"/>
    </row>
    <row r="83" spans="1:5" s="11" customFormat="1" x14ac:dyDescent="0.2">
      <c r="A83" s="37"/>
      <c r="E83" s="40"/>
    </row>
    <row r="84" spans="1:5" s="11" customFormat="1" x14ac:dyDescent="0.2">
      <c r="A84" s="37"/>
      <c r="E84" s="40"/>
    </row>
    <row r="85" spans="1:5" s="11" customFormat="1" x14ac:dyDescent="0.2">
      <c r="A85" s="37"/>
      <c r="E85" s="40"/>
    </row>
    <row r="86" spans="1:5" s="11" customFormat="1" x14ac:dyDescent="0.2">
      <c r="A86" s="37"/>
      <c r="E86" s="40"/>
    </row>
    <row r="87" spans="1:5" s="11" customFormat="1" x14ac:dyDescent="0.2">
      <c r="A87" s="37"/>
      <c r="E87" s="40"/>
    </row>
    <row r="88" spans="1:5" s="11" customFormat="1" x14ac:dyDescent="0.2">
      <c r="A88" s="37"/>
      <c r="E88" s="40"/>
    </row>
    <row r="89" spans="1:5" s="11" customFormat="1" x14ac:dyDescent="0.2">
      <c r="A89" s="37"/>
      <c r="E89" s="40"/>
    </row>
    <row r="90" spans="1:5" s="11" customFormat="1" x14ac:dyDescent="0.2">
      <c r="A90" s="37"/>
      <c r="E90" s="40"/>
    </row>
    <row r="91" spans="1:5" s="11" customFormat="1" x14ac:dyDescent="0.2">
      <c r="A91" s="37"/>
      <c r="E91" s="40"/>
    </row>
    <row r="92" spans="1:5" s="11" customFormat="1" x14ac:dyDescent="0.2">
      <c r="A92" s="37"/>
      <c r="E92" s="40"/>
    </row>
    <row r="93" spans="1:5" s="11" customFormat="1" x14ac:dyDescent="0.2">
      <c r="A93" s="37"/>
      <c r="E93" s="40"/>
    </row>
    <row r="94" spans="1:5" s="11" customFormat="1" x14ac:dyDescent="0.2">
      <c r="A94" s="37"/>
      <c r="E94" s="40"/>
    </row>
    <row r="95" spans="1:5" s="11" customFormat="1" x14ac:dyDescent="0.2">
      <c r="A95" s="37"/>
      <c r="E95" s="40"/>
    </row>
    <row r="96" spans="1:5" s="11" customFormat="1" x14ac:dyDescent="0.2">
      <c r="A96" s="37"/>
      <c r="E96" s="40"/>
    </row>
    <row r="97" spans="1:5" s="11" customFormat="1" x14ac:dyDescent="0.2">
      <c r="A97" s="37"/>
      <c r="E97" s="40"/>
    </row>
    <row r="98" spans="1:5" s="11" customFormat="1" x14ac:dyDescent="0.2">
      <c r="A98" s="37"/>
      <c r="E98" s="40"/>
    </row>
    <row r="99" spans="1:5" s="11" customFormat="1" x14ac:dyDescent="0.2">
      <c r="A99" s="37"/>
      <c r="E99" s="40"/>
    </row>
    <row r="100" spans="1:5" s="11" customFormat="1" x14ac:dyDescent="0.2">
      <c r="A100" s="37"/>
      <c r="E100" s="40"/>
    </row>
    <row r="101" spans="1:5" s="11" customFormat="1" x14ac:dyDescent="0.2">
      <c r="A101" s="37"/>
      <c r="E101" s="40"/>
    </row>
    <row r="102" spans="1:5" s="11" customFormat="1" x14ac:dyDescent="0.2">
      <c r="A102" s="37"/>
      <c r="E102" s="40"/>
    </row>
    <row r="103" spans="1:5" s="11" customFormat="1" x14ac:dyDescent="0.2">
      <c r="A103" s="37"/>
      <c r="E103" s="40"/>
    </row>
    <row r="104" spans="1:5" s="11" customFormat="1" x14ac:dyDescent="0.2">
      <c r="A104" s="37"/>
      <c r="E104" s="40"/>
    </row>
    <row r="105" spans="1:5" s="11" customFormat="1" x14ac:dyDescent="0.2">
      <c r="A105" s="37"/>
      <c r="E105" s="40"/>
    </row>
    <row r="106" spans="1:5" s="11" customFormat="1" x14ac:dyDescent="0.2">
      <c r="A106" s="37"/>
      <c r="E106" s="40"/>
    </row>
    <row r="107" spans="1:5" s="11" customFormat="1" x14ac:dyDescent="0.2">
      <c r="A107" s="37"/>
      <c r="E107" s="40"/>
    </row>
    <row r="108" spans="1:5" s="11" customFormat="1" x14ac:dyDescent="0.2">
      <c r="A108" s="37"/>
      <c r="E108" s="40"/>
    </row>
    <row r="109" spans="1:5" s="11" customFormat="1" x14ac:dyDescent="0.2">
      <c r="A109" s="37"/>
      <c r="E109" s="40"/>
    </row>
    <row r="110" spans="1:5" s="11" customFormat="1" x14ac:dyDescent="0.2">
      <c r="A110" s="37"/>
      <c r="E110" s="40"/>
    </row>
    <row r="111" spans="1:5" s="11" customFormat="1" x14ac:dyDescent="0.2">
      <c r="A111" s="37"/>
      <c r="E111" s="40"/>
    </row>
  </sheetData>
  <sheetProtection algorithmName="SHA-512" hashValue="M5Cu9wRaT2rq4hJ6fk3W7bqv5gCKOg8GP58OfR8q4u0MBfzBgUMmq3hE3aQWXiJfMI1pT25gmy9R+O70MKwoOg==" saltValue="XOwnNyB2kecXmkqQVLHS+Q==" spinCount="100000" sheet="1" objects="1" scenarios="1"/>
  <mergeCells count="15">
    <mergeCell ref="A1:C1"/>
    <mergeCell ref="A11:A14"/>
    <mergeCell ref="A16:A19"/>
    <mergeCell ref="A36:A39"/>
    <mergeCell ref="A31:A34"/>
    <mergeCell ref="A65:C65"/>
    <mergeCell ref="A21:A24"/>
    <mergeCell ref="A26:A29"/>
    <mergeCell ref="A3:A4"/>
    <mergeCell ref="A6:A9"/>
    <mergeCell ref="A41:A44"/>
    <mergeCell ref="A46:A49"/>
    <mergeCell ref="A51:A54"/>
    <mergeCell ref="A56:A59"/>
    <mergeCell ref="A61:A6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67B2-0993-C94A-84B5-54A92DAB0E8D}">
  <dimension ref="A1:G10"/>
  <sheetViews>
    <sheetView showGridLines="0" tabSelected="1" workbookViewId="0">
      <selection activeCell="C8" sqref="C8"/>
    </sheetView>
  </sheetViews>
  <sheetFormatPr baseColWidth="10" defaultRowHeight="15" x14ac:dyDescent="0.2"/>
  <cols>
    <col min="1" max="1" width="77.5" customWidth="1"/>
    <col min="2" max="2" width="1.5" customWidth="1"/>
    <col min="3" max="3" width="26.83203125" customWidth="1"/>
    <col min="4" max="4" width="1.6640625" customWidth="1"/>
    <col min="5" max="5" width="26.83203125" customWidth="1"/>
    <col min="6" max="6" width="1.33203125" customWidth="1"/>
    <col min="7" max="7" width="26.83203125" customWidth="1"/>
  </cols>
  <sheetData>
    <row r="1" spans="1:7" ht="26" customHeight="1" x14ac:dyDescent="0.2">
      <c r="A1" s="6" t="s">
        <v>33</v>
      </c>
      <c r="B1" s="23"/>
      <c r="C1" s="24"/>
      <c r="D1" s="23"/>
      <c r="E1" s="24"/>
      <c r="F1" s="23"/>
      <c r="G1" s="24"/>
    </row>
    <row r="2" spans="1:7" ht="26" customHeight="1" x14ac:dyDescent="0.2">
      <c r="A2" s="25" t="s">
        <v>34</v>
      </c>
      <c r="B2" s="23"/>
      <c r="C2" s="14" t="str">
        <f>'Beoordelaar 1'!C1</f>
        <v>Inschrijver 1</v>
      </c>
      <c r="D2" s="26"/>
      <c r="E2" s="14" t="str">
        <f>'Beoordelaar 1'!F1</f>
        <v>Inschrijver 2</v>
      </c>
      <c r="F2" s="26"/>
      <c r="G2" s="14" t="str">
        <f>'Beoordelaar 1'!I1</f>
        <v>Inschrijver 3</v>
      </c>
    </row>
    <row r="3" spans="1:7" ht="33" customHeight="1" x14ac:dyDescent="0.2">
      <c r="A3" s="27" t="s">
        <v>35</v>
      </c>
      <c r="B3" s="23"/>
      <c r="C3" s="28">
        <v>0</v>
      </c>
      <c r="D3" s="26"/>
      <c r="E3" s="28">
        <v>0</v>
      </c>
      <c r="F3" s="26"/>
      <c r="G3" s="28">
        <v>0</v>
      </c>
    </row>
    <row r="4" spans="1:7" ht="33" customHeight="1" x14ac:dyDescent="0.2">
      <c r="A4" s="27" t="s">
        <v>36</v>
      </c>
      <c r="B4" s="23"/>
      <c r="C4" s="28">
        <v>0</v>
      </c>
      <c r="D4" s="26"/>
      <c r="E4" s="28">
        <v>0</v>
      </c>
      <c r="F4" s="26"/>
      <c r="G4" s="28">
        <v>0</v>
      </c>
    </row>
    <row r="5" spans="1:7" ht="33" customHeight="1" x14ac:dyDescent="0.2">
      <c r="A5" s="27" t="s">
        <v>31</v>
      </c>
      <c r="B5" s="23"/>
      <c r="C5" s="28" t="e">
        <f>Consensus!D120</f>
        <v>#VALUE!</v>
      </c>
      <c r="D5" s="26"/>
      <c r="E5" s="28" t="e">
        <f>Consensus!G120</f>
        <v>#VALUE!</v>
      </c>
      <c r="F5" s="26"/>
      <c r="G5" s="28" t="e">
        <f>Consensus!J120</f>
        <v>#VALUE!</v>
      </c>
    </row>
    <row r="6" spans="1:7" ht="24" customHeight="1" x14ac:dyDescent="0.2">
      <c r="A6" s="29" t="s">
        <v>37</v>
      </c>
      <c r="B6" s="23"/>
      <c r="C6" s="30" t="e">
        <f>C3+C4+C5</f>
        <v>#VALUE!</v>
      </c>
      <c r="D6" s="26"/>
      <c r="E6" s="30" t="e">
        <f>E3+E4+E5</f>
        <v>#VALUE!</v>
      </c>
      <c r="F6" s="26"/>
      <c r="G6" s="30" t="e">
        <f>G3+G4+G5</f>
        <v>#VALUE!</v>
      </c>
    </row>
    <row r="8" spans="1:7" ht="35" customHeight="1" x14ac:dyDescent="0.2">
      <c r="A8" s="29" t="s">
        <v>38</v>
      </c>
      <c r="B8" s="23"/>
      <c r="C8" s="31">
        <v>0</v>
      </c>
      <c r="D8" s="26"/>
      <c r="E8" s="31">
        <v>0</v>
      </c>
      <c r="F8" s="26"/>
      <c r="G8" s="31">
        <v>0</v>
      </c>
    </row>
    <row r="10" spans="1:7" ht="37" customHeight="1" x14ac:dyDescent="0.2">
      <c r="A10" s="32" t="s">
        <v>39</v>
      </c>
      <c r="B10" s="23"/>
      <c r="C10" s="33" t="e">
        <f>C8-C6</f>
        <v>#VALUE!</v>
      </c>
      <c r="D10" s="34"/>
      <c r="E10" s="33" t="e">
        <f>E8-E6</f>
        <v>#VALUE!</v>
      </c>
      <c r="F10" s="34"/>
      <c r="G10" s="33" t="e">
        <f>G8-G6</f>
        <v>#VALUE!</v>
      </c>
    </row>
  </sheetData>
  <sheetProtection algorithmName="SHA-512" hashValue="Vh097fR0VxNh0AtHIXfoF3p3BJJgOIunB+QZ5hRaKGAGAaevqynSUrxwRSw5WIHVavWmFAKIpKl37q2UckBy9w==" saltValue="ofpqLMZIqLbwSKlRIpTqV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showGridLines="0" workbookViewId="0">
      <pane ySplit="1" topLeftCell="A2" activePane="bottomLeft" state="frozen"/>
      <selection pane="bottomLeft" activeCell="C5" sqref="C5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customWidth="1"/>
    <col min="4" max="4" width="3.6640625" customWidth="1"/>
    <col min="5" max="5" width="3.6640625" style="92" customWidth="1"/>
    <col min="6" max="6" width="30.83203125" customWidth="1"/>
    <col min="7" max="7" width="3.6640625" customWidth="1"/>
    <col min="8" max="8" width="3.6640625" style="92" customWidth="1"/>
    <col min="9" max="9" width="30.83203125" customWidth="1"/>
    <col min="10" max="10" width="3.6640625" customWidth="1"/>
  </cols>
  <sheetData>
    <row r="1" spans="1:11" s="9" customFormat="1" ht="50" customHeight="1" x14ac:dyDescent="0.2">
      <c r="A1" s="7" t="s">
        <v>3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42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66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64" t="str">
        <f>'Beoordelen kwaliteit '!A21</f>
        <v>5. kwaliteit camera</v>
      </c>
      <c r="C11" s="47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5"/>
      <c r="C12" s="69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64" t="str">
        <f>'Beoordelen kwaliteit '!A26</f>
        <v>6. look and feel</v>
      </c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5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64" t="str">
        <f>'Beoordelen kwaliteit '!A31</f>
        <v>7. gewicht</v>
      </c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5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5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63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ADugUu4pxXondtHppjxDQAkheUJMX5NiwJhDCTlzlFtPa+LRUF35VwrAiTZlLmO/gmVeQN4vdNP1aSWf07z8pQ==" saltValue="oWIZTBptUetiFxuVx/rsHA==" spinCount="100000" sheet="1" objects="1" scenarios="1"/>
  <mergeCells count="58">
    <mergeCell ref="C1:D1"/>
    <mergeCell ref="F1:G1"/>
    <mergeCell ref="I1:J1"/>
    <mergeCell ref="C2:D2"/>
    <mergeCell ref="F2:G2"/>
    <mergeCell ref="I2:J2"/>
    <mergeCell ref="A7:A8"/>
    <mergeCell ref="C8:D8"/>
    <mergeCell ref="F8:G8"/>
    <mergeCell ref="I8:J8"/>
    <mergeCell ref="A3:A4"/>
    <mergeCell ref="C4:D4"/>
    <mergeCell ref="F4:G4"/>
    <mergeCell ref="I4:J4"/>
    <mergeCell ref="A5:A6"/>
    <mergeCell ref="C6:D6"/>
    <mergeCell ref="F6:G6"/>
    <mergeCell ref="I6:J6"/>
    <mergeCell ref="A11:A12"/>
    <mergeCell ref="A9:A10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A17:A18"/>
    <mergeCell ref="C18:D18"/>
    <mergeCell ref="F18:G18"/>
    <mergeCell ref="I18:J18"/>
    <mergeCell ref="A13:A14"/>
    <mergeCell ref="A15:A16"/>
    <mergeCell ref="C16:D16"/>
    <mergeCell ref="F16:G16"/>
    <mergeCell ref="I16:J16"/>
    <mergeCell ref="A19:A20"/>
    <mergeCell ref="C20:D20"/>
    <mergeCell ref="F20:G20"/>
    <mergeCell ref="I20:J20"/>
    <mergeCell ref="A23:A24"/>
    <mergeCell ref="C24:D24"/>
    <mergeCell ref="F24:G24"/>
    <mergeCell ref="I24:J24"/>
    <mergeCell ref="A21:A22"/>
    <mergeCell ref="C22:D22"/>
    <mergeCell ref="F22:G22"/>
    <mergeCell ref="I22:J22"/>
    <mergeCell ref="A25:A26"/>
    <mergeCell ref="C26:D26"/>
    <mergeCell ref="F26:G26"/>
    <mergeCell ref="I26:J26"/>
    <mergeCell ref="A27:A28"/>
    <mergeCell ref="C28:D28"/>
    <mergeCell ref="F28:G28"/>
    <mergeCell ref="I28:J28"/>
  </mergeCells>
  <dataValidations count="5">
    <dataValidation type="list" errorStyle="warning" allowBlank="1" showErrorMessage="1" sqref="C3 F3 I3" xr:uid="{5802C633-13A7-D44E-B39C-0B656BE3B671}">
      <formula1>JANEE</formula1>
    </dataValidation>
    <dataValidation type="list" errorStyle="warning" allowBlank="1" showErrorMessage="1" sqref="C5 F5 I5" xr:uid="{43C8563A-BFA5-CB4F-9DAC-FD80FF806202}">
      <formula1>VERBETERING</formula1>
    </dataValidation>
    <dataValidation type="list" errorStyle="warning" allowBlank="1" showErrorMessage="1" sqref="C7 F7 I7 C9 F9 I9 C11 F11 I11 C15 F15 I15" xr:uid="{5991D3E9-5E35-B649-B0C7-F060A338AB3F}">
      <formula1>BETER</formula1>
    </dataValidation>
    <dataValidation type="list" errorStyle="warning" allowBlank="1" showErrorMessage="1" sqref="C13 F13 I13" xr:uid="{9B84EC3C-4F87-DC4F-B998-D0B796222A84}">
      <formula1>GELUID</formula1>
    </dataValidation>
    <dataValidation type="list" errorStyle="warning" allowBlank="1" showErrorMessage="1" sqref="C17 F17 I17 C19 F19 I19 C23 F23 I23 C25 F25 I25 C27 F27 I27 C21 F21 I21" xr:uid="{7F2E4FB5-97B7-754E-81DB-29D8FAD0030F}">
      <formula1>SLEEVE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showGridLines="0" workbookViewId="0">
      <pane ySplit="1" topLeftCell="A19" activePane="bottomLeft" state="frozen"/>
      <selection pane="bottomLeft" activeCell="H1" activeCellId="2" sqref="B1:B1048576 E1:E1048576 H1:H1048576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customWidth="1"/>
    <col min="4" max="4" width="3.6640625" customWidth="1"/>
    <col min="5" max="5" width="3.6640625" style="92" customWidth="1"/>
    <col min="6" max="6" width="30.83203125" customWidth="1"/>
    <col min="7" max="7" width="3.6640625" customWidth="1"/>
    <col min="8" max="8" width="3.6640625" style="92" customWidth="1"/>
    <col min="9" max="9" width="30.83203125" customWidth="1"/>
    <col min="10" max="10" width="3.6640625" customWidth="1"/>
  </cols>
  <sheetData>
    <row r="1" spans="1:11" s="9" customFormat="1" ht="50" customHeight="1" x14ac:dyDescent="0.2">
      <c r="A1" s="7" t="s">
        <v>25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56" t="str">
        <f>'Beoordelen kwaliteit '!A11</f>
        <v>3. kwaliteit beeldscherm</v>
      </c>
      <c r="B7" s="95"/>
      <c r="C7" s="46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3"/>
      <c r="B8" s="95"/>
      <c r="C8" s="69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56" t="str">
        <f>'Beoordelen kwaliteit '!A16</f>
        <v>4. kwaliteit geluidspeakers</v>
      </c>
      <c r="C9" s="46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3"/>
      <c r="C10" s="69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6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IPkm6C4NO5dnc4jlX31vsvxToPbjqIc5Na+0Vr4v2bcv2Bz7YuXx9SJw+rQKAw5/logWygIlVpMe92+WOUMQBQ==" saltValue="Jb4fDQOdDQhoyiR29u994g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A17:A18"/>
    <mergeCell ref="C18:D18"/>
    <mergeCell ref="F18:G18"/>
    <mergeCell ref="I18:J18"/>
    <mergeCell ref="C12:D12"/>
    <mergeCell ref="F12:G12"/>
    <mergeCell ref="I12:J12"/>
    <mergeCell ref="C16:D16"/>
    <mergeCell ref="F16:G16"/>
    <mergeCell ref="I16:J16"/>
    <mergeCell ref="F14:G14"/>
    <mergeCell ref="I14:J14"/>
    <mergeCell ref="C14:D14"/>
    <mergeCell ref="A15:A16"/>
    <mergeCell ref="A11:A12"/>
    <mergeCell ref="A13:A14"/>
    <mergeCell ref="A9:A10"/>
    <mergeCell ref="C10:D10"/>
    <mergeCell ref="F10:G10"/>
    <mergeCell ref="I10:J10"/>
    <mergeCell ref="C1:D1"/>
    <mergeCell ref="F1:G1"/>
    <mergeCell ref="I1:J1"/>
    <mergeCell ref="C2:D2"/>
    <mergeCell ref="F2:G2"/>
    <mergeCell ref="I2:J2"/>
    <mergeCell ref="A3:A4"/>
    <mergeCell ref="C4:D4"/>
    <mergeCell ref="F4:G4"/>
    <mergeCell ref="I4:J4"/>
    <mergeCell ref="F6:G6"/>
    <mergeCell ref="I6:J6"/>
    <mergeCell ref="A7:A8"/>
    <mergeCell ref="C8:D8"/>
    <mergeCell ref="F8:G8"/>
    <mergeCell ref="I8:J8"/>
    <mergeCell ref="A5:A6"/>
    <mergeCell ref="C6:D6"/>
  </mergeCells>
  <dataValidations count="5">
    <dataValidation type="list" errorStyle="warning" allowBlank="1" showErrorMessage="1" sqref="C17 F17 I17 C19 F19 I19 C23 F23 I23 C25 F25 I25 C27 F27 I27 C21 F21 I21" xr:uid="{C029E909-1149-694D-A255-798F8ED151A9}">
      <formula1>SLEEVE</formula1>
    </dataValidation>
    <dataValidation type="list" errorStyle="warning" allowBlank="1" showErrorMessage="1" sqref="C13 F13 I13" xr:uid="{AB6B959B-88AD-EA47-BF97-31A61D7E548F}">
      <formula1>GELUID</formula1>
    </dataValidation>
    <dataValidation type="list" errorStyle="warning" allowBlank="1" showErrorMessage="1" sqref="C7 F7 I7 C9 F9 I9 C11 F11 I11 C15 F15 I15" xr:uid="{DC8DA03D-0504-044B-BBAE-C7650C44BD00}">
      <formula1>BETER</formula1>
    </dataValidation>
    <dataValidation type="list" errorStyle="warning" allowBlank="1" showErrorMessage="1" sqref="C5 F5 I5" xr:uid="{AE4F30C7-B978-4D47-8F16-E642C7F78776}">
      <formula1>VERBETERING</formula1>
    </dataValidation>
    <dataValidation type="list" errorStyle="warning" allowBlank="1" showErrorMessage="1" sqref="C3 F3 I3" xr:uid="{49DBF682-4729-A141-A0FD-D4F308231CDE}">
      <formula1>JANEE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showGridLines="0" workbookViewId="0">
      <pane ySplit="1" topLeftCell="A18" activePane="bottomLeft" state="frozen"/>
      <selection pane="bottomLeft" activeCell="F28" sqref="F28:G28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style="1" customWidth="1"/>
    <col min="4" max="4" width="3.6640625" style="1" customWidth="1"/>
    <col min="5" max="5" width="3.6640625" style="97" customWidth="1"/>
    <col min="6" max="6" width="30.83203125" style="1" customWidth="1"/>
    <col min="7" max="7" width="3.6640625" style="1" customWidth="1"/>
    <col min="8" max="8" width="3.6640625" style="97" customWidth="1"/>
    <col min="9" max="9" width="30.83203125" style="1" customWidth="1"/>
    <col min="10" max="10" width="3.6640625" style="1" customWidth="1"/>
  </cols>
  <sheetData>
    <row r="1" spans="1:11" s="9" customFormat="1" ht="50" customHeight="1" x14ac:dyDescent="0.2">
      <c r="A1" s="7" t="s">
        <v>26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70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1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AKJTKsS7I5PdsxuOy/53X8/LuIvgQYHlskuZ812k05Glqh9RKjDNyiVyGxtLd6TNwXKUNsoNSIVCjiFaramTgA==" saltValue="MGJ/oMcrDpChnt5NXn9JFw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C18:D18"/>
    <mergeCell ref="F18:G18"/>
    <mergeCell ref="I18:J18"/>
    <mergeCell ref="A17:A18"/>
    <mergeCell ref="A9:A10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A15:A16"/>
    <mergeCell ref="C16:D16"/>
    <mergeCell ref="F4:G4"/>
    <mergeCell ref="I4:J4"/>
    <mergeCell ref="A5:A6"/>
    <mergeCell ref="C6:D6"/>
    <mergeCell ref="F6:G6"/>
    <mergeCell ref="I6:J6"/>
    <mergeCell ref="F16:G16"/>
    <mergeCell ref="I16:J16"/>
    <mergeCell ref="A11:A12"/>
    <mergeCell ref="A13:A14"/>
    <mergeCell ref="C1:D1"/>
    <mergeCell ref="F1:G1"/>
    <mergeCell ref="I1:J1"/>
    <mergeCell ref="C2:D2"/>
    <mergeCell ref="F2:G2"/>
    <mergeCell ref="I2:J2"/>
    <mergeCell ref="A7:A8"/>
    <mergeCell ref="C8:D8"/>
    <mergeCell ref="F8:G8"/>
    <mergeCell ref="I8:J8"/>
    <mergeCell ref="A3:A4"/>
    <mergeCell ref="C4:D4"/>
  </mergeCells>
  <dataValidations count="5">
    <dataValidation type="list" errorStyle="warning" allowBlank="1" showErrorMessage="1" sqref="C17 F17 I17 C19 F19 I19 C23 F23 I23 C25 F25 I25 C27 F27 I27 C21 F21 I21" xr:uid="{47EBB7F9-7707-CD41-87BC-2A1496510551}">
      <formula1>SLEEVE</formula1>
    </dataValidation>
    <dataValidation type="list" errorStyle="warning" allowBlank="1" showErrorMessage="1" sqref="C13 F13 I13" xr:uid="{909B054F-9300-DA47-B4EC-77C58311F5AE}">
      <formula1>GELUID</formula1>
    </dataValidation>
    <dataValidation type="list" errorStyle="warning" allowBlank="1" showErrorMessage="1" sqref="C7 F7 I7 C9 F9 I9 C11 F11 I11 C15 F15 I15" xr:uid="{046E84EC-B85B-D24A-9F39-D56E7442CDC5}">
      <formula1>BETER</formula1>
    </dataValidation>
    <dataValidation type="list" errorStyle="warning" allowBlank="1" showErrorMessage="1" sqref="C5 F5 I5" xr:uid="{62E0BF3D-1237-AE46-9629-04E53D165588}">
      <formula1>VERBETERING</formula1>
    </dataValidation>
    <dataValidation type="list" errorStyle="warning" allowBlank="1" showErrorMessage="1" sqref="C3 F3 I3" xr:uid="{9B492635-D8AD-164D-9CD0-C0B19E3FC3A4}">
      <formula1>JANEE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showGridLines="0" topLeftCell="A17" workbookViewId="0">
      <selection activeCell="H17" activeCellId="2" sqref="B1:B1048576 E1:E1048576 H1:H1048576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style="1" customWidth="1"/>
    <col min="4" max="4" width="3.6640625" style="1" customWidth="1"/>
    <col min="5" max="5" width="3.6640625" style="97" customWidth="1"/>
    <col min="6" max="6" width="30.83203125" style="1" customWidth="1"/>
    <col min="7" max="7" width="3.6640625" style="1" customWidth="1"/>
    <col min="8" max="8" width="3.6640625" style="97" customWidth="1"/>
    <col min="9" max="9" width="30.83203125" style="1" customWidth="1"/>
    <col min="10" max="10" width="3.6640625" style="1" customWidth="1"/>
  </cols>
  <sheetData>
    <row r="1" spans="1:11" s="9" customFormat="1" ht="50" customHeight="1" x14ac:dyDescent="0.2">
      <c r="A1" s="7" t="s">
        <v>28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70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1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nN2tCV76QR5dpBUm+qyIw9d2lvbjNkcnQKkXMHtaNRtZ5oWSEnXVx6mAzComWHh/T2WqIaS+w6C1R/jeRZaTpw==" saltValue="S2d2ud1g/gwuv2Xdx4POKA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A17:A18"/>
    <mergeCell ref="C18:D18"/>
    <mergeCell ref="F18:G18"/>
    <mergeCell ref="I18:J18"/>
    <mergeCell ref="A9:A10"/>
    <mergeCell ref="C10:D10"/>
    <mergeCell ref="F10:G10"/>
    <mergeCell ref="I10:J10"/>
    <mergeCell ref="C14:D14"/>
    <mergeCell ref="F14:G14"/>
    <mergeCell ref="I14:J14"/>
    <mergeCell ref="A15:A16"/>
    <mergeCell ref="C16:D16"/>
    <mergeCell ref="F16:G16"/>
    <mergeCell ref="I16:J16"/>
    <mergeCell ref="A13:A14"/>
    <mergeCell ref="A7:A8"/>
    <mergeCell ref="C8:D8"/>
    <mergeCell ref="F8:G8"/>
    <mergeCell ref="I8:J8"/>
    <mergeCell ref="C12:D12"/>
    <mergeCell ref="F12:G12"/>
    <mergeCell ref="I12:J12"/>
    <mergeCell ref="A11:A12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5">
    <dataValidation type="list" errorStyle="warning" allowBlank="1" showErrorMessage="1" sqref="C17 F17 I17 C19 F19 I19 C23 F23 I23 C25 F25 I25 C27 F27 I27 C21 F21 I21" xr:uid="{816DEF24-21B2-A64F-850E-6E166E253FCA}">
      <formula1>SLEEVE</formula1>
    </dataValidation>
    <dataValidation type="list" errorStyle="warning" allowBlank="1" showErrorMessage="1" sqref="C13 F13 I13" xr:uid="{35784F52-3946-7D45-9498-C5175B579C94}">
      <formula1>GELUID</formula1>
    </dataValidation>
    <dataValidation type="list" errorStyle="warning" allowBlank="1" showErrorMessage="1" sqref="C7 F7 I7 C9 F9 I9 C11 F11 I11 C15 F15 I15" xr:uid="{7E82D24B-2ACD-124E-8321-0AC69AAAE27D}">
      <formula1>BETER</formula1>
    </dataValidation>
    <dataValidation type="list" errorStyle="warning" allowBlank="1" showErrorMessage="1" sqref="C5 F5 I5" xr:uid="{9D6F08AE-8FC4-FE47-940D-479702273437}">
      <formula1>VERBETERING</formula1>
    </dataValidation>
    <dataValidation type="list" errorStyle="warning" allowBlank="1" showErrorMessage="1" sqref="C3 F3 I3" xr:uid="{6671CF8E-EBFF-9F4F-83B5-96052B472283}">
      <formula1>JANEE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showGridLines="0" topLeftCell="A17" workbookViewId="0">
      <selection activeCell="B17" activeCellId="2" sqref="H1:H1048576 E1:E1048576 B1:B1048576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style="1" customWidth="1"/>
    <col min="4" max="4" width="3.6640625" style="1" customWidth="1"/>
    <col min="5" max="5" width="3.6640625" style="97" customWidth="1"/>
    <col min="6" max="6" width="30.83203125" style="1" customWidth="1"/>
    <col min="7" max="7" width="3.6640625" style="1" customWidth="1"/>
    <col min="8" max="8" width="3.6640625" style="97" customWidth="1"/>
    <col min="9" max="9" width="30.83203125" style="1" customWidth="1"/>
    <col min="10" max="10" width="3.6640625" style="1" customWidth="1"/>
  </cols>
  <sheetData>
    <row r="1" spans="1:11" s="9" customFormat="1" ht="50" customHeight="1" x14ac:dyDescent="0.2">
      <c r="A1" s="7" t="s">
        <v>27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70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1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+kuQMlg9NOCxX/mevmPohyVQuVJ/vp5apbJKBx9iIvsP5HhISUKdDyJKCoQmSQfIVz6rHxVvDSKhTDTsNfiBdA==" saltValue="Z1uoFU3bB20lTHqRQpW5rA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A17:A18"/>
    <mergeCell ref="C18:D18"/>
    <mergeCell ref="F18:G18"/>
    <mergeCell ref="I18:J18"/>
    <mergeCell ref="A9:A10"/>
    <mergeCell ref="C10:D10"/>
    <mergeCell ref="F10:G10"/>
    <mergeCell ref="I10:J10"/>
    <mergeCell ref="C14:D14"/>
    <mergeCell ref="F14:G14"/>
    <mergeCell ref="I14:J14"/>
    <mergeCell ref="A15:A16"/>
    <mergeCell ref="C16:D16"/>
    <mergeCell ref="F16:G16"/>
    <mergeCell ref="I16:J16"/>
    <mergeCell ref="A13:A14"/>
    <mergeCell ref="A7:A8"/>
    <mergeCell ref="C8:D8"/>
    <mergeCell ref="F8:G8"/>
    <mergeCell ref="I8:J8"/>
    <mergeCell ref="C12:D12"/>
    <mergeCell ref="F12:G12"/>
    <mergeCell ref="I12:J12"/>
    <mergeCell ref="A11:A12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5">
    <dataValidation type="list" errorStyle="warning" allowBlank="1" showErrorMessage="1" sqref="C17 F17 I17 C19 F19 I19 C23 F23 I23 C25 F25 I25 C27 F27 I27 C21 F21 I21" xr:uid="{6B4D6590-E666-294B-AFF4-29233F4B3ECC}">
      <formula1>SLEEVE</formula1>
    </dataValidation>
    <dataValidation type="list" errorStyle="warning" allowBlank="1" showErrorMessage="1" sqref="C13 F13 I13" xr:uid="{34F66CEB-8C8D-9241-A011-A4EAB727506A}">
      <formula1>GELUID</formula1>
    </dataValidation>
    <dataValidation type="list" errorStyle="warning" allowBlank="1" showErrorMessage="1" sqref="C7 F7 I7 C9 F9 I9 C11 F11 I11 C15 F15 I15" xr:uid="{22AA6635-139C-D641-85EC-33CB1BCDC25B}">
      <formula1>BETER</formula1>
    </dataValidation>
    <dataValidation type="list" errorStyle="warning" allowBlank="1" showErrorMessage="1" sqref="C5 F5 I5" xr:uid="{14F4032C-10A9-144B-8D46-ED63181EA650}">
      <formula1>VERBETERING</formula1>
    </dataValidation>
    <dataValidation type="list" errorStyle="warning" allowBlank="1" showErrorMessage="1" sqref="C3 F3 I3" xr:uid="{8A66FA6A-08DE-B449-8139-19BAB7C469A0}">
      <formula1>JANEE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8"/>
  <sheetViews>
    <sheetView showGridLines="0" topLeftCell="A17" workbookViewId="0">
      <selection activeCell="B17" activeCellId="2" sqref="H1:H1048576 E1:E1048576 B1:B1048576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style="1" customWidth="1"/>
    <col min="4" max="4" width="3.6640625" style="1" customWidth="1"/>
    <col min="5" max="5" width="3.6640625" style="97" customWidth="1"/>
    <col min="6" max="6" width="30.83203125" style="1" customWidth="1"/>
    <col min="7" max="7" width="3.6640625" style="1" customWidth="1"/>
    <col min="8" max="8" width="3.6640625" style="97" customWidth="1"/>
    <col min="9" max="9" width="30.83203125" style="1" customWidth="1"/>
    <col min="10" max="10" width="3.6640625" style="1" customWidth="1"/>
  </cols>
  <sheetData>
    <row r="1" spans="1:11" s="9" customFormat="1" ht="50" customHeight="1" x14ac:dyDescent="0.2">
      <c r="A1" s="7" t="s">
        <v>29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70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1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np03vMn2wT3qxFa+CbnAptdg1HhOdu+YkDy7SZjAtjgy++TZhyIKL21AhQA3otkG9K19qEcFOb8IJy0avF/LMQ==" saltValue="w9ypTY8gYPFGDnF6OmdOvQ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A17:A18"/>
    <mergeCell ref="C18:D18"/>
    <mergeCell ref="F18:G18"/>
    <mergeCell ref="I18:J18"/>
    <mergeCell ref="A9:A10"/>
    <mergeCell ref="C10:D10"/>
    <mergeCell ref="F10:G10"/>
    <mergeCell ref="I10:J10"/>
    <mergeCell ref="C14:D14"/>
    <mergeCell ref="F14:G14"/>
    <mergeCell ref="I14:J14"/>
    <mergeCell ref="A15:A16"/>
    <mergeCell ref="C16:D16"/>
    <mergeCell ref="F16:G16"/>
    <mergeCell ref="I16:J16"/>
    <mergeCell ref="A13:A14"/>
    <mergeCell ref="A7:A8"/>
    <mergeCell ref="C8:D8"/>
    <mergeCell ref="F8:G8"/>
    <mergeCell ref="I8:J8"/>
    <mergeCell ref="C12:D12"/>
    <mergeCell ref="F12:G12"/>
    <mergeCell ref="I12:J12"/>
    <mergeCell ref="A11:A12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5">
    <dataValidation type="list" errorStyle="warning" allowBlank="1" showErrorMessage="1" sqref="C17 F17 I17 C19 F19 I19 C23 F23 I23 C25 F25 I25 C27 F27 I27 C21 F21 I21" xr:uid="{BD6E2DE3-7F9C-3F41-803B-C1FCDE2E97EB}">
      <formula1>SLEEVE</formula1>
    </dataValidation>
    <dataValidation type="list" errorStyle="warning" allowBlank="1" showErrorMessage="1" sqref="C13 F13 I13" xr:uid="{C916ACE3-1547-C946-802C-E5750A6154A7}">
      <formula1>GELUID</formula1>
    </dataValidation>
    <dataValidation type="list" errorStyle="warning" allowBlank="1" showErrorMessage="1" sqref="C7 F7 I7 C9 F9 I9 C11 F11 I11 C15 F15 I15" xr:uid="{D2160508-FBAC-B64B-BAA3-B78412446D46}">
      <formula1>BETER</formula1>
    </dataValidation>
    <dataValidation type="list" errorStyle="warning" allowBlank="1" showErrorMessage="1" sqref="C5 F5 I5" xr:uid="{F29686D0-1AC4-9A4B-9592-F83687D808CC}">
      <formula1>VERBETERING</formula1>
    </dataValidation>
    <dataValidation type="list" errorStyle="warning" allowBlank="1" showErrorMessage="1" sqref="C3 F3 I3" xr:uid="{7F54EE3B-2A82-9A4A-A133-EC2CC5734DBD}">
      <formula1>JANEE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"/>
  <sheetViews>
    <sheetView showGridLines="0" topLeftCell="A10" workbookViewId="0">
      <selection activeCell="B10" activeCellId="2" sqref="H1:H1048576 E1:E1048576 B1:B1048576"/>
    </sheetView>
  </sheetViews>
  <sheetFormatPr baseColWidth="10" defaultColWidth="9.1640625" defaultRowHeight="15" x14ac:dyDescent="0.2"/>
  <cols>
    <col min="1" max="1" width="65.1640625" customWidth="1"/>
    <col min="2" max="2" width="3.6640625" style="92" customWidth="1"/>
    <col min="3" max="3" width="30.83203125" style="1" customWidth="1"/>
    <col min="4" max="4" width="3.6640625" style="1" customWidth="1"/>
    <col min="5" max="5" width="3.6640625" style="97" customWidth="1"/>
    <col min="6" max="6" width="30.83203125" style="1" customWidth="1"/>
    <col min="7" max="7" width="3.6640625" style="1" customWidth="1"/>
    <col min="8" max="8" width="3.6640625" style="97" customWidth="1"/>
    <col min="9" max="9" width="30.83203125" style="1" customWidth="1"/>
    <col min="10" max="10" width="3.6640625" style="1" customWidth="1"/>
  </cols>
  <sheetData>
    <row r="1" spans="1:11" s="9" customFormat="1" ht="50" customHeight="1" x14ac:dyDescent="0.2">
      <c r="A1" s="7" t="s">
        <v>30</v>
      </c>
      <c r="B1" s="93"/>
      <c r="C1" s="71" t="s">
        <v>21</v>
      </c>
      <c r="D1" s="72"/>
      <c r="E1" s="89"/>
      <c r="F1" s="71" t="s">
        <v>22</v>
      </c>
      <c r="G1" s="72"/>
      <c r="H1" s="89"/>
      <c r="I1" s="71" t="s">
        <v>23</v>
      </c>
      <c r="J1" s="72"/>
      <c r="K1" s="8"/>
    </row>
    <row r="2" spans="1:11" s="9" customFormat="1" ht="20" customHeight="1" x14ac:dyDescent="0.15">
      <c r="A2" s="10" t="str">
        <f>'Beoordelen kwaliteit '!A2</f>
        <v>Beoordeling gebruikerstest (fase 2)</v>
      </c>
      <c r="B2" s="94"/>
      <c r="C2" s="73" t="s">
        <v>16</v>
      </c>
      <c r="D2" s="74"/>
      <c r="E2" s="90"/>
      <c r="F2" s="75" t="s">
        <v>16</v>
      </c>
      <c r="G2" s="74"/>
      <c r="H2" s="90"/>
      <c r="I2" s="75" t="s">
        <v>16</v>
      </c>
      <c r="J2" s="74"/>
    </row>
    <row r="3" spans="1:11" ht="20" customHeight="1" x14ac:dyDescent="0.2">
      <c r="A3" s="70" t="str">
        <f>'Beoordelen kwaliteit '!A3</f>
        <v>1. Het herstelproces werkt in 1 x (indien nee: geen waarde)</v>
      </c>
      <c r="B3" s="91"/>
      <c r="C3" s="44" t="s">
        <v>17</v>
      </c>
      <c r="D3" s="45"/>
      <c r="E3" s="91"/>
      <c r="F3" s="44" t="s">
        <v>17</v>
      </c>
      <c r="G3" s="45"/>
      <c r="H3" s="91"/>
      <c r="I3" s="44" t="s">
        <v>17</v>
      </c>
      <c r="J3" s="45"/>
    </row>
    <row r="4" spans="1:11" ht="100" customHeight="1" x14ac:dyDescent="0.2">
      <c r="A4" s="67"/>
      <c r="B4" s="91"/>
      <c r="C4" s="60" t="s">
        <v>24</v>
      </c>
      <c r="D4" s="61"/>
      <c r="E4" s="91"/>
      <c r="F4" s="60" t="s">
        <v>24</v>
      </c>
      <c r="G4" s="61"/>
      <c r="H4" s="91"/>
      <c r="I4" s="60" t="s">
        <v>24</v>
      </c>
      <c r="J4" s="61"/>
    </row>
    <row r="5" spans="1:11" ht="20" customHeight="1" x14ac:dyDescent="0.2">
      <c r="A5" s="70" t="str">
        <f>'Beoordelen kwaliteit '!A6</f>
        <v xml:space="preserve">2. Kwaliteit van de sleeve </v>
      </c>
      <c r="B5" s="91"/>
      <c r="C5" s="44" t="s">
        <v>17</v>
      </c>
      <c r="D5" s="45"/>
      <c r="E5" s="91"/>
      <c r="F5" s="44" t="s">
        <v>17</v>
      </c>
      <c r="G5" s="45"/>
      <c r="H5" s="91"/>
      <c r="I5" s="44" t="s">
        <v>17</v>
      </c>
      <c r="J5" s="45"/>
    </row>
    <row r="6" spans="1:11" ht="100" customHeight="1" x14ac:dyDescent="0.2">
      <c r="A6" s="67"/>
      <c r="B6" s="91"/>
      <c r="C6" s="60" t="s">
        <v>24</v>
      </c>
      <c r="D6" s="61"/>
      <c r="E6" s="91"/>
      <c r="F6" s="60" t="s">
        <v>24</v>
      </c>
      <c r="G6" s="61"/>
      <c r="H6" s="91"/>
      <c r="I6" s="60" t="s">
        <v>24</v>
      </c>
      <c r="J6" s="61"/>
    </row>
    <row r="7" spans="1:11" ht="20" customHeight="1" x14ac:dyDescent="0.2">
      <c r="A7" s="70" t="str">
        <f>'Beoordelen kwaliteit '!A11</f>
        <v>3. kwaliteit beeldscherm</v>
      </c>
      <c r="B7" s="91"/>
      <c r="C7" s="44" t="s">
        <v>17</v>
      </c>
      <c r="D7" s="45"/>
      <c r="E7" s="91"/>
      <c r="F7" s="44" t="s">
        <v>17</v>
      </c>
      <c r="G7" s="45"/>
      <c r="H7" s="91"/>
      <c r="I7" s="44" t="s">
        <v>17</v>
      </c>
      <c r="J7" s="45"/>
    </row>
    <row r="8" spans="1:11" ht="100" customHeight="1" x14ac:dyDescent="0.2">
      <c r="A8" s="67"/>
      <c r="B8" s="91"/>
      <c r="C8" s="60" t="s">
        <v>24</v>
      </c>
      <c r="D8" s="61"/>
      <c r="E8" s="91"/>
      <c r="F8" s="60" t="s">
        <v>24</v>
      </c>
      <c r="G8" s="61"/>
      <c r="H8" s="91"/>
      <c r="I8" s="60" t="s">
        <v>24</v>
      </c>
      <c r="J8" s="61"/>
    </row>
    <row r="9" spans="1:11" ht="20" customHeight="1" x14ac:dyDescent="0.2">
      <c r="A9" s="70" t="str">
        <f>'Beoordelen kwaliteit '!A16</f>
        <v>4. kwaliteit geluidspeakers</v>
      </c>
      <c r="B9" s="91"/>
      <c r="C9" s="44" t="s">
        <v>17</v>
      </c>
      <c r="D9" s="45"/>
      <c r="E9" s="91"/>
      <c r="F9" s="44" t="s">
        <v>17</v>
      </c>
      <c r="G9" s="45"/>
      <c r="H9" s="91"/>
      <c r="I9" s="44" t="s">
        <v>17</v>
      </c>
      <c r="J9" s="45"/>
    </row>
    <row r="10" spans="1:11" ht="100" customHeight="1" x14ac:dyDescent="0.2">
      <c r="A10" s="67"/>
      <c r="B10" s="91"/>
      <c r="C10" s="68" t="s">
        <v>24</v>
      </c>
      <c r="D10" s="61"/>
      <c r="E10" s="91"/>
      <c r="F10" s="60" t="s">
        <v>24</v>
      </c>
      <c r="G10" s="61"/>
      <c r="H10" s="91"/>
      <c r="I10" s="60" t="s">
        <v>24</v>
      </c>
      <c r="J10" s="61"/>
    </row>
    <row r="11" spans="1:11" ht="20" customHeight="1" x14ac:dyDescent="0.2">
      <c r="A11" s="70" t="str">
        <f>'Beoordelen kwaliteit '!A21</f>
        <v>5. kwaliteit camera</v>
      </c>
      <c r="B11" s="91"/>
      <c r="C11" s="44" t="s">
        <v>17</v>
      </c>
      <c r="D11" s="45"/>
      <c r="E11" s="91"/>
      <c r="F11" s="44" t="s">
        <v>17</v>
      </c>
      <c r="G11" s="45"/>
      <c r="H11" s="91"/>
      <c r="I11" s="44" t="s">
        <v>17</v>
      </c>
      <c r="J11" s="45"/>
    </row>
    <row r="12" spans="1:11" ht="100" customHeight="1" x14ac:dyDescent="0.2">
      <c r="A12" s="67"/>
      <c r="B12" s="91"/>
      <c r="C12" s="68" t="s">
        <v>24</v>
      </c>
      <c r="D12" s="61"/>
      <c r="E12" s="91"/>
      <c r="F12" s="60" t="s">
        <v>24</v>
      </c>
      <c r="G12" s="61"/>
      <c r="H12" s="91"/>
      <c r="I12" s="60" t="s">
        <v>24</v>
      </c>
      <c r="J12" s="61"/>
    </row>
    <row r="13" spans="1:11" ht="20" customHeight="1" x14ac:dyDescent="0.2">
      <c r="A13" s="70" t="str">
        <f>'Beoordelen kwaliteit '!A26</f>
        <v>6. look and feel</v>
      </c>
      <c r="B13" s="91"/>
      <c r="C13" s="46" t="s">
        <v>17</v>
      </c>
      <c r="D13" s="45"/>
      <c r="E13" s="91"/>
      <c r="F13" s="44" t="s">
        <v>17</v>
      </c>
      <c r="G13" s="45"/>
      <c r="H13" s="91"/>
      <c r="I13" s="44" t="s">
        <v>17</v>
      </c>
      <c r="J13" s="45"/>
    </row>
    <row r="14" spans="1:11" ht="100" customHeight="1" x14ac:dyDescent="0.2">
      <c r="A14" s="67"/>
      <c r="B14" s="91"/>
      <c r="C14" s="62" t="s">
        <v>24</v>
      </c>
      <c r="D14" s="59"/>
      <c r="E14" s="91"/>
      <c r="F14" s="60" t="s">
        <v>24</v>
      </c>
      <c r="G14" s="61"/>
      <c r="H14" s="91"/>
      <c r="I14" s="60" t="s">
        <v>24</v>
      </c>
      <c r="J14" s="61"/>
    </row>
    <row r="15" spans="1:11" ht="20" customHeight="1" x14ac:dyDescent="0.2">
      <c r="A15" s="70" t="str">
        <f>'Beoordelen kwaliteit '!A31</f>
        <v>7. gewicht</v>
      </c>
      <c r="B15" s="91"/>
      <c r="C15" s="46" t="s">
        <v>17</v>
      </c>
      <c r="D15" s="45"/>
      <c r="E15" s="91"/>
      <c r="F15" s="44" t="s">
        <v>17</v>
      </c>
      <c r="G15" s="45"/>
      <c r="H15" s="91"/>
      <c r="I15" s="44" t="s">
        <v>17</v>
      </c>
      <c r="J15" s="45"/>
    </row>
    <row r="16" spans="1:11" ht="100" customHeight="1" x14ac:dyDescent="0.2">
      <c r="A16" s="67"/>
      <c r="B16" s="91"/>
      <c r="C16" s="58" t="s">
        <v>24</v>
      </c>
      <c r="D16" s="59"/>
      <c r="E16" s="91"/>
      <c r="F16" s="60" t="s">
        <v>24</v>
      </c>
      <c r="G16" s="61"/>
      <c r="H16" s="91"/>
      <c r="I16" s="60" t="s">
        <v>24</v>
      </c>
      <c r="J16" s="61"/>
    </row>
    <row r="17" spans="1:10" ht="20" customHeight="1" x14ac:dyDescent="0.2">
      <c r="A17" s="76" t="str">
        <f>'Beoordelen kwaliteit '!A36</f>
        <v>8. dikte</v>
      </c>
      <c r="C17" s="46" t="s">
        <v>17</v>
      </c>
      <c r="D17" s="45"/>
      <c r="E17" s="91"/>
      <c r="F17" s="44" t="s">
        <v>17</v>
      </c>
      <c r="G17" s="45"/>
      <c r="H17" s="91"/>
      <c r="I17" s="44" t="s">
        <v>17</v>
      </c>
      <c r="J17" s="45"/>
    </row>
    <row r="18" spans="1:10" ht="100" customHeight="1" x14ac:dyDescent="0.2">
      <c r="A18" s="57"/>
      <c r="C18" s="58" t="s">
        <v>24</v>
      </c>
      <c r="D18" s="59"/>
      <c r="E18" s="91"/>
      <c r="F18" s="60" t="s">
        <v>24</v>
      </c>
      <c r="G18" s="61"/>
      <c r="H18" s="91"/>
      <c r="I18" s="60" t="s">
        <v>24</v>
      </c>
      <c r="J18" s="61"/>
    </row>
    <row r="19" spans="1:10" ht="20" customHeight="1" x14ac:dyDescent="0.2">
      <c r="A19" s="56" t="str">
        <f>'Beoordelen kwaliteit '!A41</f>
        <v>9. formaat</v>
      </c>
      <c r="C19" s="46" t="s">
        <v>17</v>
      </c>
      <c r="D19" s="45"/>
      <c r="E19" s="91"/>
      <c r="F19" s="44" t="s">
        <v>17</v>
      </c>
      <c r="G19" s="45"/>
      <c r="H19" s="91"/>
      <c r="I19" s="44" t="s">
        <v>17</v>
      </c>
      <c r="J19" s="45"/>
    </row>
    <row r="20" spans="1:10" ht="100" customHeight="1" x14ac:dyDescent="0.2">
      <c r="A20" s="57"/>
      <c r="C20" s="58" t="s">
        <v>24</v>
      </c>
      <c r="D20" s="59"/>
      <c r="E20" s="91"/>
      <c r="F20" s="60" t="s">
        <v>24</v>
      </c>
      <c r="G20" s="61"/>
      <c r="H20" s="91"/>
      <c r="I20" s="60" t="s">
        <v>24</v>
      </c>
      <c r="J20" s="61"/>
    </row>
    <row r="21" spans="1:10" ht="20" customHeight="1" x14ac:dyDescent="0.2">
      <c r="A21" s="56" t="str">
        <f>'Beoordelen kwaliteit '!A46</f>
        <v>10. kwaliteit WIFI</v>
      </c>
      <c r="C21" s="46" t="s">
        <v>17</v>
      </c>
      <c r="D21" s="45"/>
      <c r="E21" s="91"/>
      <c r="F21" s="44" t="s">
        <v>17</v>
      </c>
      <c r="G21" s="45"/>
      <c r="H21" s="91"/>
      <c r="I21" s="44" t="s">
        <v>17</v>
      </c>
      <c r="J21" s="45"/>
    </row>
    <row r="22" spans="1:10" ht="100" customHeight="1" x14ac:dyDescent="0.2">
      <c r="A22" s="57"/>
      <c r="C22" s="58" t="s">
        <v>24</v>
      </c>
      <c r="D22" s="59"/>
      <c r="E22" s="91"/>
      <c r="F22" s="60" t="s">
        <v>24</v>
      </c>
      <c r="G22" s="61"/>
      <c r="H22" s="91"/>
      <c r="I22" s="60" t="s">
        <v>24</v>
      </c>
      <c r="J22" s="61"/>
    </row>
    <row r="23" spans="1:10" ht="20" customHeight="1" x14ac:dyDescent="0.2">
      <c r="A23" s="56" t="str">
        <f>'Beoordelen kwaliteit '!A51</f>
        <v>11. mate van geluid (koeling)</v>
      </c>
      <c r="C23" s="46" t="s">
        <v>17</v>
      </c>
      <c r="D23" s="45"/>
      <c r="E23" s="91"/>
      <c r="F23" s="44" t="s">
        <v>17</v>
      </c>
      <c r="G23" s="45"/>
      <c r="H23" s="91"/>
      <c r="I23" s="44" t="s">
        <v>17</v>
      </c>
      <c r="J23" s="45"/>
    </row>
    <row r="24" spans="1:10" ht="100" customHeight="1" x14ac:dyDescent="0.2">
      <c r="A24" s="57"/>
      <c r="C24" s="58" t="s">
        <v>24</v>
      </c>
      <c r="D24" s="59"/>
      <c r="E24" s="91"/>
      <c r="F24" s="60" t="s">
        <v>24</v>
      </c>
      <c r="G24" s="61"/>
      <c r="H24" s="91"/>
      <c r="I24" s="60" t="s">
        <v>24</v>
      </c>
      <c r="J24" s="61"/>
    </row>
    <row r="25" spans="1:10" ht="20" customHeight="1" x14ac:dyDescent="0.2">
      <c r="A25" s="56" t="str">
        <f>'Beoordelen kwaliteit '!A56</f>
        <v>12. kwaliteit toetsenbord</v>
      </c>
      <c r="C25" s="46" t="s">
        <v>17</v>
      </c>
      <c r="D25" s="45"/>
      <c r="E25" s="91"/>
      <c r="F25" s="44" t="s">
        <v>17</v>
      </c>
      <c r="G25" s="45"/>
      <c r="H25" s="91"/>
      <c r="I25" s="44" t="s">
        <v>17</v>
      </c>
      <c r="J25" s="45"/>
    </row>
    <row r="26" spans="1:10" ht="100" customHeight="1" x14ac:dyDescent="0.2">
      <c r="A26" s="57"/>
      <c r="C26" s="58" t="s">
        <v>24</v>
      </c>
      <c r="D26" s="59"/>
      <c r="E26" s="91"/>
      <c r="F26" s="60" t="s">
        <v>24</v>
      </c>
      <c r="G26" s="61"/>
      <c r="H26" s="91"/>
      <c r="I26" s="60" t="s">
        <v>24</v>
      </c>
      <c r="J26" s="61"/>
    </row>
    <row r="27" spans="1:10" ht="20" customHeight="1" x14ac:dyDescent="0.2">
      <c r="A27" s="56" t="str">
        <f>'Beoordelen kwaliteit '!A61</f>
        <v>13. robuustheid voor leerlingen</v>
      </c>
      <c r="C27" s="46" t="s">
        <v>17</v>
      </c>
      <c r="D27" s="45"/>
      <c r="E27" s="91"/>
      <c r="F27" s="44" t="s">
        <v>17</v>
      </c>
      <c r="G27" s="45"/>
      <c r="H27" s="91"/>
      <c r="I27" s="44" t="s">
        <v>17</v>
      </c>
      <c r="J27" s="45"/>
    </row>
    <row r="28" spans="1:10" ht="100" customHeight="1" x14ac:dyDescent="0.2">
      <c r="A28" s="57"/>
      <c r="C28" s="58" t="s">
        <v>24</v>
      </c>
      <c r="D28" s="59"/>
      <c r="E28" s="91"/>
      <c r="F28" s="60" t="s">
        <v>24</v>
      </c>
      <c r="G28" s="61"/>
      <c r="H28" s="91"/>
      <c r="I28" s="60" t="s">
        <v>24</v>
      </c>
      <c r="J28" s="61"/>
    </row>
  </sheetData>
  <sheetProtection algorithmName="SHA-512" hashValue="csrF/dgzWB9liGU7Rqqiav4p8pgpWjZZlhWjFQ5ouyFDPmIFus2HBsorS+7jgWdHOE4WqJyUsl58FrNpyd2r2w==" saltValue="Ag4dotYGNMUmHF1C7/t7kA==" spinCount="100000" sheet="1" objects="1" scenarios="1"/>
  <mergeCells count="58">
    <mergeCell ref="A27:A28"/>
    <mergeCell ref="C28:D28"/>
    <mergeCell ref="F28:G28"/>
    <mergeCell ref="I28:J28"/>
    <mergeCell ref="A23:A24"/>
    <mergeCell ref="C24:D24"/>
    <mergeCell ref="F24:G24"/>
    <mergeCell ref="I24:J24"/>
    <mergeCell ref="A25:A26"/>
    <mergeCell ref="C26:D26"/>
    <mergeCell ref="F26:G26"/>
    <mergeCell ref="I26:J26"/>
    <mergeCell ref="A19:A20"/>
    <mergeCell ref="C20:D20"/>
    <mergeCell ref="F20:G20"/>
    <mergeCell ref="I20:J20"/>
    <mergeCell ref="A21:A22"/>
    <mergeCell ref="C22:D22"/>
    <mergeCell ref="F22:G22"/>
    <mergeCell ref="I22:J22"/>
    <mergeCell ref="A17:A18"/>
    <mergeCell ref="C18:D18"/>
    <mergeCell ref="F18:G18"/>
    <mergeCell ref="I18:J18"/>
    <mergeCell ref="A9:A10"/>
    <mergeCell ref="C10:D10"/>
    <mergeCell ref="F10:G10"/>
    <mergeCell ref="I10:J10"/>
    <mergeCell ref="C14:D14"/>
    <mergeCell ref="F14:G14"/>
    <mergeCell ref="I14:J14"/>
    <mergeCell ref="A15:A16"/>
    <mergeCell ref="C16:D16"/>
    <mergeCell ref="F16:G16"/>
    <mergeCell ref="I16:J16"/>
    <mergeCell ref="A13:A14"/>
    <mergeCell ref="A7:A8"/>
    <mergeCell ref="C8:D8"/>
    <mergeCell ref="F8:G8"/>
    <mergeCell ref="I8:J8"/>
    <mergeCell ref="C12:D12"/>
    <mergeCell ref="F12:G12"/>
    <mergeCell ref="I12:J12"/>
    <mergeCell ref="A11:A12"/>
    <mergeCell ref="A3:A4"/>
    <mergeCell ref="C4:D4"/>
    <mergeCell ref="F4:G4"/>
    <mergeCell ref="I4:J4"/>
    <mergeCell ref="A5:A6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5">
    <dataValidation type="list" errorStyle="warning" allowBlank="1" showErrorMessage="1" sqref="C17 F17 I17 C19 F19 I19 C23 F23 I23 C25 F25 I25 C27 F27 I27 C21 F21 I21" xr:uid="{11A93AD9-7721-AE48-87AA-4430344C7F0F}">
      <formula1>SLEEVE</formula1>
    </dataValidation>
    <dataValidation type="list" errorStyle="warning" allowBlank="1" showErrorMessage="1" sqref="C13 F13 I13" xr:uid="{1BFFF8C3-93C5-5348-B120-CC1C67DB00CA}">
      <formula1>GELUID</formula1>
    </dataValidation>
    <dataValidation type="list" errorStyle="warning" allowBlank="1" showErrorMessage="1" sqref="C7 F7 I7 C9 F9 I9 C11 F11 I11 C15 F15 I15" xr:uid="{1D8061DE-792E-B64E-BE09-CE5DFB5C519D}">
      <formula1>BETER</formula1>
    </dataValidation>
    <dataValidation type="list" errorStyle="warning" allowBlank="1" showErrorMessage="1" sqref="C5 F5 I5" xr:uid="{570EB8A9-C91B-EB45-A95F-46EDF80E6907}">
      <formula1>VERBETERING</formula1>
    </dataValidation>
    <dataValidation type="list" errorStyle="warning" allowBlank="1" showErrorMessage="1" sqref="C3 F3 I3" xr:uid="{0D5EC4A9-C97C-9545-8B3A-AD192E84316D}">
      <formula1>JANEE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0"/>
  <sheetViews>
    <sheetView showGridLines="0" workbookViewId="0">
      <pane ySplit="1" topLeftCell="A3" activePane="bottomLeft" state="frozen"/>
      <selection pane="bottomLeft" activeCell="E12" sqref="E12:E20"/>
    </sheetView>
  </sheetViews>
  <sheetFormatPr baseColWidth="10" defaultColWidth="9.1640625" defaultRowHeight="14" x14ac:dyDescent="0.2"/>
  <cols>
    <col min="1" max="1" width="50.6640625" style="19" customWidth="1"/>
    <col min="2" max="2" width="20.6640625" style="19" customWidth="1"/>
    <col min="3" max="3" width="3.6640625" style="101" customWidth="1"/>
    <col min="4" max="4" width="25.83203125" style="19" customWidth="1"/>
    <col min="5" max="5" width="35.83203125" style="19" customWidth="1"/>
    <col min="6" max="6" width="2.83203125" style="101" customWidth="1"/>
    <col min="7" max="7" width="25.83203125" style="19" customWidth="1"/>
    <col min="8" max="8" width="35.83203125" style="19" customWidth="1"/>
    <col min="9" max="9" width="3.5" style="101" customWidth="1"/>
    <col min="10" max="10" width="25.83203125" style="19" customWidth="1"/>
    <col min="11" max="11" width="35.83203125" style="19" customWidth="1"/>
    <col min="12" max="12" width="16" style="101" customWidth="1"/>
    <col min="13" max="16384" width="9.1640625" style="19"/>
  </cols>
  <sheetData>
    <row r="1" spans="1:12" s="15" customFormat="1" ht="35" customHeight="1" x14ac:dyDescent="0.2">
      <c r="A1" s="85" t="str">
        <f>'Beoordelen kwaliteit '!A2</f>
        <v>Beoordeling gebruikerstest (fase 2)</v>
      </c>
      <c r="B1" s="86"/>
      <c r="C1" s="98"/>
      <c r="D1" s="84" t="str">
        <f>'[1]Beoordelaar 1'!C1</f>
        <v>Inschrijver 1</v>
      </c>
      <c r="E1" s="84"/>
      <c r="F1" s="102"/>
      <c r="G1" s="84" t="str">
        <f>'Beoordelaar 1'!F1</f>
        <v>Inschrijver 2</v>
      </c>
      <c r="H1" s="84"/>
      <c r="I1" s="98"/>
      <c r="J1" s="84" t="str">
        <f>'Beoordelaar 1'!I1</f>
        <v>Inschrijver 3</v>
      </c>
      <c r="K1" s="84"/>
      <c r="L1" s="106"/>
    </row>
    <row r="2" spans="1:12" s="15" customFormat="1" ht="18" customHeight="1" x14ac:dyDescent="0.2">
      <c r="A2" s="87" t="s">
        <v>31</v>
      </c>
      <c r="B2" s="88"/>
      <c r="C2" s="98"/>
      <c r="D2" s="16"/>
      <c r="E2" s="17" t="s">
        <v>32</v>
      </c>
      <c r="F2" s="102"/>
      <c r="G2" s="16"/>
      <c r="H2" s="17" t="s">
        <v>32</v>
      </c>
      <c r="I2" s="98"/>
      <c r="J2" s="16"/>
      <c r="K2" s="17" t="s">
        <v>32</v>
      </c>
      <c r="L2" s="106"/>
    </row>
    <row r="3" spans="1:12" ht="20" customHeight="1" x14ac:dyDescent="0.2">
      <c r="A3" s="81" t="str">
        <f>'Beoordelen kwaliteit '!A3</f>
        <v>1. Het herstelproces werkt in 1 x (indien nee: geen waarde)</v>
      </c>
      <c r="B3" s="13" t="s">
        <v>0</v>
      </c>
      <c r="C3" s="99"/>
      <c r="D3" s="18" t="str">
        <f>'Beoordelaar 1'!C3</f>
        <v xml:space="preserve">Score: </v>
      </c>
      <c r="E3" s="107" t="s">
        <v>24</v>
      </c>
      <c r="F3" s="103"/>
      <c r="G3" s="18" t="str">
        <f>'Beoordelaar 1'!F3</f>
        <v xml:space="preserve">Score: </v>
      </c>
      <c r="H3" s="107" t="s">
        <v>24</v>
      </c>
      <c r="I3" s="99"/>
      <c r="J3" s="18" t="str">
        <f>'Beoordelaar 1'!I3</f>
        <v xml:space="preserve">Score: </v>
      </c>
      <c r="K3" s="107" t="s">
        <v>24</v>
      </c>
    </row>
    <row r="4" spans="1:12" ht="20" customHeight="1" x14ac:dyDescent="0.2">
      <c r="A4" s="82"/>
      <c r="B4" s="13" t="s">
        <v>1</v>
      </c>
      <c r="C4" s="98"/>
      <c r="D4" s="18" t="str">
        <f>'Beoordelaar 2'!C3</f>
        <v xml:space="preserve">Score: </v>
      </c>
      <c r="E4" s="108"/>
      <c r="F4" s="104"/>
      <c r="G4" s="18" t="str">
        <f>'Beoordelaar 2'!F3</f>
        <v xml:space="preserve">Score: </v>
      </c>
      <c r="H4" s="108"/>
      <c r="I4" s="98"/>
      <c r="J4" s="18" t="str">
        <f>'Beoordelaar 2'!I3</f>
        <v xml:space="preserve">Score: </v>
      </c>
      <c r="K4" s="108"/>
    </row>
    <row r="5" spans="1:12" ht="20" customHeight="1" x14ac:dyDescent="0.2">
      <c r="A5" s="82"/>
      <c r="B5" s="13" t="s">
        <v>2</v>
      </c>
      <c r="C5" s="98"/>
      <c r="D5" s="18" t="str">
        <f>'Beoordelaar 3'!C3</f>
        <v xml:space="preserve">Score: </v>
      </c>
      <c r="E5" s="108"/>
      <c r="F5" s="104"/>
      <c r="G5" s="18" t="str">
        <f>'Beoordelaar 3'!F3</f>
        <v xml:space="preserve">Score: </v>
      </c>
      <c r="H5" s="108"/>
      <c r="I5" s="98"/>
      <c r="J5" s="18" t="str">
        <f>'Beoordelaar 3'!I3</f>
        <v xml:space="preserve">Score: </v>
      </c>
      <c r="K5" s="108"/>
    </row>
    <row r="6" spans="1:12" ht="20" customHeight="1" x14ac:dyDescent="0.2">
      <c r="A6" s="82"/>
      <c r="B6" s="13" t="s">
        <v>11</v>
      </c>
      <c r="C6" s="98"/>
      <c r="D6" s="18" t="str">
        <f>'Beoordelaar 4'!C3</f>
        <v xml:space="preserve">Score: </v>
      </c>
      <c r="E6" s="108"/>
      <c r="F6" s="104"/>
      <c r="G6" s="18" t="str">
        <f>'Beoordelaar 4'!F3</f>
        <v xml:space="preserve">Score: </v>
      </c>
      <c r="H6" s="108"/>
      <c r="I6" s="98"/>
      <c r="J6" s="18" t="str">
        <f>'Beoordelaar 4'!I3</f>
        <v xml:space="preserve">Score: </v>
      </c>
      <c r="K6" s="108"/>
    </row>
    <row r="7" spans="1:12" ht="20" customHeight="1" x14ac:dyDescent="0.2">
      <c r="A7" s="82"/>
      <c r="B7" s="13" t="s">
        <v>12</v>
      </c>
      <c r="C7" s="98"/>
      <c r="D7" s="18" t="str">
        <f>'Beoordelaar 5'!C3</f>
        <v xml:space="preserve">Score: </v>
      </c>
      <c r="E7" s="108"/>
      <c r="F7" s="104"/>
      <c r="G7" s="18" t="str">
        <f>'Beoordelaar 5'!F3</f>
        <v xml:space="preserve">Score: </v>
      </c>
      <c r="H7" s="108"/>
      <c r="I7" s="98"/>
      <c r="J7" s="18" t="str">
        <f>'Beoordelaar 5'!I3</f>
        <v xml:space="preserve">Score: </v>
      </c>
      <c r="K7" s="108"/>
    </row>
    <row r="8" spans="1:12" ht="20" customHeight="1" x14ac:dyDescent="0.2">
      <c r="A8" s="82"/>
      <c r="B8" s="13" t="s">
        <v>13</v>
      </c>
      <c r="C8" s="98"/>
      <c r="D8" s="18" t="str">
        <f>'Beoordelaar 6'!C3</f>
        <v xml:space="preserve">Score: </v>
      </c>
      <c r="E8" s="108"/>
      <c r="F8" s="104"/>
      <c r="G8" s="18" t="str">
        <f>'Beoordelaar 6'!F3</f>
        <v xml:space="preserve">Score: </v>
      </c>
      <c r="H8" s="108"/>
      <c r="I8" s="98"/>
      <c r="J8" s="18" t="str">
        <f>'Beoordelaar 6'!I3</f>
        <v xml:space="preserve">Score: </v>
      </c>
      <c r="K8" s="108"/>
    </row>
    <row r="9" spans="1:12" ht="20" customHeight="1" x14ac:dyDescent="0.2">
      <c r="A9" s="82"/>
      <c r="B9" s="13" t="s">
        <v>14</v>
      </c>
      <c r="C9" s="98"/>
      <c r="D9" s="18" t="str">
        <f>'Beoordelaar 7'!C3</f>
        <v xml:space="preserve">Score: </v>
      </c>
      <c r="E9" s="108"/>
      <c r="F9" s="104"/>
      <c r="G9" s="18" t="str">
        <f>'Beoordelaar 7'!F3</f>
        <v xml:space="preserve">Score: </v>
      </c>
      <c r="H9" s="108"/>
      <c r="I9" s="98"/>
      <c r="J9" s="18" t="str">
        <f>'Beoordelaar 7'!I3</f>
        <v xml:space="preserve">Score: </v>
      </c>
      <c r="K9" s="108"/>
    </row>
    <row r="10" spans="1:12" ht="20" customHeight="1" x14ac:dyDescent="0.2">
      <c r="A10" s="83" t="s">
        <v>4</v>
      </c>
      <c r="B10" s="83"/>
      <c r="C10" s="100"/>
      <c r="D10" s="20" t="s">
        <v>17</v>
      </c>
      <c r="E10" s="108"/>
      <c r="F10" s="105"/>
      <c r="G10" s="20" t="s">
        <v>17</v>
      </c>
      <c r="H10" s="108"/>
      <c r="I10" s="100"/>
      <c r="J10" s="20" t="s">
        <v>17</v>
      </c>
      <c r="K10" s="108"/>
    </row>
    <row r="11" spans="1:12" ht="20" customHeight="1" x14ac:dyDescent="0.2">
      <c r="A11" s="22"/>
      <c r="B11" s="22"/>
      <c r="C11" s="100"/>
      <c r="D11" s="21" t="str">
        <f>IF(D10="Ja","€ 20.000",IF(D10="Nee","€ 0"," "))</f>
        <v xml:space="preserve"> </v>
      </c>
      <c r="E11" s="108"/>
      <c r="F11" s="105"/>
      <c r="G11" s="21" t="str">
        <f>IF(G10="Ja","€ 20.000",IF(G10="Nee","€ 0"," "))</f>
        <v xml:space="preserve"> </v>
      </c>
      <c r="H11" s="108"/>
      <c r="I11" s="100"/>
      <c r="J11" s="21" t="str">
        <f>IF(J10="Ja","€ 20.000",IF(J10="Nee","€ 0"," "))</f>
        <v xml:space="preserve"> </v>
      </c>
      <c r="K11" s="108"/>
    </row>
    <row r="12" spans="1:12" ht="20" customHeight="1" x14ac:dyDescent="0.2">
      <c r="A12" s="81" t="str">
        <f>'Beoordelen kwaliteit '!A6</f>
        <v xml:space="preserve">2. Kwaliteit van de sleeve </v>
      </c>
      <c r="B12" s="13" t="s">
        <v>0</v>
      </c>
      <c r="C12" s="99"/>
      <c r="D12" s="18" t="str">
        <f>'Beoordelaar 1'!C5</f>
        <v>SCORE:</v>
      </c>
      <c r="E12" s="107" t="s">
        <v>24</v>
      </c>
      <c r="F12" s="103"/>
      <c r="G12" s="18" t="str">
        <f>'Beoordelaar 1'!F5</f>
        <v xml:space="preserve">Score: </v>
      </c>
      <c r="H12" s="107" t="s">
        <v>24</v>
      </c>
      <c r="I12" s="99"/>
      <c r="J12" s="18" t="str">
        <f>'Beoordelaar 1'!I5</f>
        <v xml:space="preserve">Score: </v>
      </c>
      <c r="K12" s="107" t="s">
        <v>24</v>
      </c>
    </row>
    <row r="13" spans="1:12" ht="20" customHeight="1" x14ac:dyDescent="0.2">
      <c r="A13" s="82"/>
      <c r="B13" s="13" t="s">
        <v>1</v>
      </c>
      <c r="C13" s="98"/>
      <c r="D13" s="18" t="str">
        <f>'Beoordelaar 2'!C5</f>
        <v xml:space="preserve">Score: </v>
      </c>
      <c r="E13" s="108"/>
      <c r="F13" s="104"/>
      <c r="G13" s="18" t="str">
        <f>'Beoordelaar 2'!F5</f>
        <v xml:space="preserve">Score: </v>
      </c>
      <c r="H13" s="108"/>
      <c r="I13" s="98"/>
      <c r="J13" s="18" t="str">
        <f>'Beoordelaar 2'!I5</f>
        <v xml:space="preserve">Score: </v>
      </c>
      <c r="K13" s="108"/>
    </row>
    <row r="14" spans="1:12" ht="20" customHeight="1" x14ac:dyDescent="0.2">
      <c r="A14" s="82"/>
      <c r="B14" s="13" t="s">
        <v>2</v>
      </c>
      <c r="C14" s="98"/>
      <c r="D14" s="18" t="str">
        <f>'Beoordelaar 3'!C5</f>
        <v xml:space="preserve">Score: </v>
      </c>
      <c r="E14" s="108"/>
      <c r="F14" s="104"/>
      <c r="G14" s="18" t="str">
        <f>'Beoordelaar 3'!F5</f>
        <v xml:space="preserve">Score: </v>
      </c>
      <c r="H14" s="108"/>
      <c r="I14" s="98"/>
      <c r="J14" s="18" t="str">
        <f>'Beoordelaar 3'!I5</f>
        <v xml:space="preserve">Score: </v>
      </c>
      <c r="K14" s="108"/>
    </row>
    <row r="15" spans="1:12" ht="20" customHeight="1" x14ac:dyDescent="0.2">
      <c r="A15" s="82"/>
      <c r="B15" s="13" t="s">
        <v>11</v>
      </c>
      <c r="C15" s="98"/>
      <c r="D15" s="18" t="str">
        <f>'Beoordelaar 4'!C5</f>
        <v xml:space="preserve">Score: </v>
      </c>
      <c r="E15" s="108"/>
      <c r="F15" s="104"/>
      <c r="G15" s="18" t="str">
        <f>'Beoordelaar 4'!F5</f>
        <v xml:space="preserve">Score: </v>
      </c>
      <c r="H15" s="108"/>
      <c r="I15" s="98"/>
      <c r="J15" s="18" t="str">
        <f>'Beoordelaar 4'!I5</f>
        <v xml:space="preserve">Score: </v>
      </c>
      <c r="K15" s="108"/>
    </row>
    <row r="16" spans="1:12" ht="20" customHeight="1" x14ac:dyDescent="0.2">
      <c r="A16" s="82"/>
      <c r="B16" s="13" t="s">
        <v>12</v>
      </c>
      <c r="C16" s="98"/>
      <c r="D16" s="18" t="str">
        <f>'Beoordelaar 5'!C5</f>
        <v xml:space="preserve">Score: </v>
      </c>
      <c r="E16" s="108"/>
      <c r="F16" s="104"/>
      <c r="G16" s="18" t="str">
        <f>'Beoordelaar 5'!F5</f>
        <v xml:space="preserve">Score: </v>
      </c>
      <c r="H16" s="108"/>
      <c r="I16" s="98"/>
      <c r="J16" s="18" t="str">
        <f>'Beoordelaar 5'!I5</f>
        <v xml:space="preserve">Score: </v>
      </c>
      <c r="K16" s="108"/>
    </row>
    <row r="17" spans="1:11" ht="20" customHeight="1" x14ac:dyDescent="0.2">
      <c r="A17" s="82"/>
      <c r="B17" s="13" t="s">
        <v>13</v>
      </c>
      <c r="C17" s="98"/>
      <c r="D17" s="18" t="str">
        <f>'Beoordelaar 6'!C5</f>
        <v xml:space="preserve">Score: </v>
      </c>
      <c r="E17" s="108"/>
      <c r="F17" s="104"/>
      <c r="G17" s="18" t="str">
        <f>'Beoordelaar 6'!F5</f>
        <v xml:space="preserve">Score: </v>
      </c>
      <c r="H17" s="108"/>
      <c r="I17" s="98"/>
      <c r="J17" s="18" t="str">
        <f>'Beoordelaar 6'!I5</f>
        <v xml:space="preserve">Score: </v>
      </c>
      <c r="K17" s="108"/>
    </row>
    <row r="18" spans="1:11" ht="20" customHeight="1" x14ac:dyDescent="0.2">
      <c r="A18" s="82"/>
      <c r="B18" s="13" t="s">
        <v>14</v>
      </c>
      <c r="C18" s="98"/>
      <c r="D18" s="18" t="str">
        <f>'Beoordelaar 7'!C5</f>
        <v xml:space="preserve">Score: </v>
      </c>
      <c r="E18" s="108"/>
      <c r="F18" s="104"/>
      <c r="G18" s="18" t="str">
        <f>'Beoordelaar 7'!F5</f>
        <v xml:space="preserve">Score: </v>
      </c>
      <c r="H18" s="108"/>
      <c r="I18" s="98"/>
      <c r="J18" s="18" t="str">
        <f>'Beoordelaar 7'!I5</f>
        <v xml:space="preserve">Score: </v>
      </c>
      <c r="K18" s="108"/>
    </row>
    <row r="19" spans="1:11" ht="20" customHeight="1" x14ac:dyDescent="0.2">
      <c r="A19" s="83" t="s">
        <v>4</v>
      </c>
      <c r="B19" s="83"/>
      <c r="C19" s="100"/>
      <c r="D19" s="20" t="s">
        <v>42</v>
      </c>
      <c r="E19" s="108"/>
      <c r="F19" s="105"/>
      <c r="G19" s="20" t="s">
        <v>17</v>
      </c>
      <c r="H19" s="108"/>
      <c r="I19" s="100"/>
      <c r="J19" s="20" t="s">
        <v>17</v>
      </c>
      <c r="K19" s="108"/>
    </row>
    <row r="20" spans="1:11" ht="20" customHeight="1" x14ac:dyDescent="0.2">
      <c r="A20" s="22"/>
      <c r="B20" s="22"/>
      <c r="C20" s="100"/>
      <c r="D20" s="21" t="str">
        <f>IF(D19="Beter","€ 1.000",IF(D19="Vergelijkbaar","€ 0",IF(D19="1 of 2 verbeterpunten","- € 1.500",IF(D19="Meer dan 2 verbeterpunten","NVT"," "))))</f>
        <v xml:space="preserve"> </v>
      </c>
      <c r="E20" s="108"/>
      <c r="F20" s="105"/>
      <c r="G20" s="21" t="str">
        <f>IF(G19="Beter","€ 1.000",IF(G19="Vergelijkbaar","€ 0",IF(G19="1 of 2 verbeterpunten","- € 1.500",IF(G19="Meer dan 2 verbeterpunten","NVT"," "))))</f>
        <v xml:space="preserve"> </v>
      </c>
      <c r="H20" s="108"/>
      <c r="I20" s="100"/>
      <c r="J20" s="21" t="str">
        <f>IF(J19="Beter","€ 1.000",IF(J19="Vergelijkbaar","€ 0",IF(J19="1 of 2 verbeterpunten","- € 1.500",IF(J19="Meer dan 2 verbeterpunten","NVT"," "))))</f>
        <v xml:space="preserve"> </v>
      </c>
      <c r="K20" s="108"/>
    </row>
    <row r="21" spans="1:11" ht="20" customHeight="1" x14ac:dyDescent="0.2">
      <c r="A21" s="81" t="str">
        <f>'Beoordelen kwaliteit '!A11</f>
        <v>3. kwaliteit beeldscherm</v>
      </c>
      <c r="B21" s="13" t="s">
        <v>0</v>
      </c>
      <c r="C21" s="99"/>
      <c r="D21" s="18" t="str">
        <f>'Beoordelaar 1'!C7</f>
        <v xml:space="preserve">Score: </v>
      </c>
      <c r="E21" s="107" t="s">
        <v>24</v>
      </c>
      <c r="F21" s="103"/>
      <c r="G21" s="18" t="str">
        <f>'Beoordelaar 1'!F7</f>
        <v xml:space="preserve">Score: </v>
      </c>
      <c r="H21" s="107" t="s">
        <v>24</v>
      </c>
      <c r="I21" s="99"/>
      <c r="J21" s="18" t="str">
        <f>'Beoordelaar 1'!I7</f>
        <v xml:space="preserve">Score: </v>
      </c>
      <c r="K21" s="107" t="s">
        <v>24</v>
      </c>
    </row>
    <row r="22" spans="1:11" ht="20" customHeight="1" x14ac:dyDescent="0.2">
      <c r="A22" s="82"/>
      <c r="B22" s="13" t="s">
        <v>1</v>
      </c>
      <c r="C22" s="98"/>
      <c r="D22" s="18" t="str">
        <f>'Beoordelaar 2'!C7</f>
        <v xml:space="preserve">Score: </v>
      </c>
      <c r="E22" s="108"/>
      <c r="F22" s="104"/>
      <c r="G22" s="18" t="str">
        <f>'Beoordelaar 2'!F7</f>
        <v xml:space="preserve">Score: </v>
      </c>
      <c r="H22" s="108"/>
      <c r="I22" s="98"/>
      <c r="J22" s="18" t="str">
        <f>'Beoordelaar 2'!I7</f>
        <v xml:space="preserve">Score: </v>
      </c>
      <c r="K22" s="108"/>
    </row>
    <row r="23" spans="1:11" ht="20" customHeight="1" x14ac:dyDescent="0.2">
      <c r="A23" s="82"/>
      <c r="B23" s="13" t="s">
        <v>2</v>
      </c>
      <c r="C23" s="98"/>
      <c r="D23" s="18" t="str">
        <f>'Beoordelaar 3'!C7</f>
        <v xml:space="preserve">Score: </v>
      </c>
      <c r="E23" s="108"/>
      <c r="F23" s="104"/>
      <c r="G23" s="18" t="str">
        <f>'Beoordelaar 3'!F7</f>
        <v xml:space="preserve">Score: </v>
      </c>
      <c r="H23" s="108"/>
      <c r="I23" s="98"/>
      <c r="J23" s="18" t="str">
        <f>'Beoordelaar 3'!I7</f>
        <v xml:space="preserve">Score: </v>
      </c>
      <c r="K23" s="108"/>
    </row>
    <row r="24" spans="1:11" ht="20" customHeight="1" x14ac:dyDescent="0.2">
      <c r="A24" s="82"/>
      <c r="B24" s="13" t="s">
        <v>11</v>
      </c>
      <c r="C24" s="98"/>
      <c r="D24" s="18" t="str">
        <f>'Beoordelaar 4'!C7</f>
        <v xml:space="preserve">Score: </v>
      </c>
      <c r="E24" s="108"/>
      <c r="F24" s="104"/>
      <c r="G24" s="18" t="str">
        <f>'Beoordelaar 4'!F7</f>
        <v xml:space="preserve">Score: </v>
      </c>
      <c r="H24" s="108"/>
      <c r="I24" s="98"/>
      <c r="J24" s="18" t="str">
        <f>'Beoordelaar 4'!I7</f>
        <v xml:space="preserve">Score: </v>
      </c>
      <c r="K24" s="108"/>
    </row>
    <row r="25" spans="1:11" ht="20" customHeight="1" x14ac:dyDescent="0.2">
      <c r="A25" s="82"/>
      <c r="B25" s="13" t="s">
        <v>12</v>
      </c>
      <c r="C25" s="98"/>
      <c r="D25" s="18" t="str">
        <f>'Beoordelaar 5'!C7</f>
        <v xml:space="preserve">Score: </v>
      </c>
      <c r="E25" s="108"/>
      <c r="F25" s="104"/>
      <c r="G25" s="18" t="str">
        <f>'Beoordelaar 5'!F7</f>
        <v xml:space="preserve">Score: </v>
      </c>
      <c r="H25" s="108"/>
      <c r="I25" s="98"/>
      <c r="J25" s="18" t="str">
        <f>'Beoordelaar 5'!I7</f>
        <v xml:space="preserve">Score: </v>
      </c>
      <c r="K25" s="108"/>
    </row>
    <row r="26" spans="1:11" ht="20" customHeight="1" x14ac:dyDescent="0.2">
      <c r="A26" s="82"/>
      <c r="B26" s="13" t="s">
        <v>13</v>
      </c>
      <c r="C26" s="98"/>
      <c r="D26" s="18" t="str">
        <f>'Beoordelaar 6'!C7</f>
        <v xml:space="preserve">Score: </v>
      </c>
      <c r="E26" s="108"/>
      <c r="F26" s="104"/>
      <c r="G26" s="18" t="str">
        <f>'Beoordelaar 6'!F7</f>
        <v xml:space="preserve">Score: </v>
      </c>
      <c r="H26" s="108"/>
      <c r="I26" s="98"/>
      <c r="J26" s="18" t="str">
        <f>'Beoordelaar 6'!I7</f>
        <v xml:space="preserve">Score: </v>
      </c>
      <c r="K26" s="108"/>
    </row>
    <row r="27" spans="1:11" ht="20" customHeight="1" x14ac:dyDescent="0.2">
      <c r="A27" s="82"/>
      <c r="B27" s="13" t="s">
        <v>14</v>
      </c>
      <c r="C27" s="98"/>
      <c r="D27" s="18" t="str">
        <f>'Beoordelaar 7'!C7</f>
        <v xml:space="preserve">Score: </v>
      </c>
      <c r="E27" s="108"/>
      <c r="F27" s="104"/>
      <c r="G27" s="18" t="str">
        <f>'Beoordelaar 7'!F7</f>
        <v xml:space="preserve">Score: </v>
      </c>
      <c r="H27" s="108"/>
      <c r="I27" s="98"/>
      <c r="J27" s="18" t="str">
        <f>'Beoordelaar 7'!I7</f>
        <v xml:space="preserve">Score: </v>
      </c>
      <c r="K27" s="108"/>
    </row>
    <row r="28" spans="1:11" ht="20" customHeight="1" x14ac:dyDescent="0.2">
      <c r="A28" s="83" t="s">
        <v>4</v>
      </c>
      <c r="B28" s="83"/>
      <c r="C28" s="100"/>
      <c r="D28" s="20" t="s">
        <v>42</v>
      </c>
      <c r="E28" s="108"/>
      <c r="F28" s="105"/>
      <c r="G28" s="20" t="s">
        <v>42</v>
      </c>
      <c r="H28" s="108"/>
      <c r="I28" s="100"/>
      <c r="J28" s="20" t="s">
        <v>17</v>
      </c>
      <c r="K28" s="108"/>
    </row>
    <row r="29" spans="1:11" ht="20" customHeight="1" x14ac:dyDescent="0.2">
      <c r="A29" s="22"/>
      <c r="B29" s="22"/>
      <c r="C29" s="100"/>
      <c r="D29" s="21" t="str">
        <f>IF(D28="Beter","€ 4.000",IF(D28="Vergelijkbaar","€ 0",IF(D28="1 of 2 verbeterpunten","- € 3.500",IF(D28="Meer dan 2 verbeterpunten","UITSLUITING"," "))))</f>
        <v xml:space="preserve"> </v>
      </c>
      <c r="E29" s="108"/>
      <c r="F29" s="105"/>
      <c r="G29" s="21" t="str">
        <f>IF(G28="Beter","€ 4.000",IF(G28="Vergelijkbaar","€ 0",IF(G28="1 of 2 verbeterpunten","- € 3.500",IF(G28="Meer dan 2 verbeterpunten","UITSLUITING"," "))))</f>
        <v xml:space="preserve"> </v>
      </c>
      <c r="H29" s="108"/>
      <c r="I29" s="100"/>
      <c r="J29" s="21" t="str">
        <f>IF(J28="Beter","€ 4.000",IF(J28="Vergelijkbaar","€ 0",IF(J28="1 of 2 verbeterpunten","- € 3.500",IF(J28="Meer dan 2 verbeterpunten","UITSLUITING"," "))))</f>
        <v xml:space="preserve"> </v>
      </c>
      <c r="K29" s="108"/>
    </row>
    <row r="30" spans="1:11" ht="20" customHeight="1" x14ac:dyDescent="0.2">
      <c r="A30" s="81" t="str">
        <f>'Beoordelen kwaliteit '!A16</f>
        <v>4. kwaliteit geluidspeakers</v>
      </c>
      <c r="B30" s="13" t="s">
        <v>0</v>
      </c>
      <c r="C30" s="99"/>
      <c r="D30" s="18" t="str">
        <f>'Beoordelaar 1'!C9</f>
        <v xml:space="preserve">Score: </v>
      </c>
      <c r="E30" s="107" t="s">
        <v>24</v>
      </c>
      <c r="F30" s="103"/>
      <c r="G30" s="18" t="str">
        <f>'Beoordelaar 1'!F9</f>
        <v xml:space="preserve">Score: </v>
      </c>
      <c r="H30" s="107" t="s">
        <v>24</v>
      </c>
      <c r="I30" s="99"/>
      <c r="J30" s="18" t="str">
        <f>'Beoordelaar 1'!I9</f>
        <v xml:space="preserve">Score: </v>
      </c>
      <c r="K30" s="107" t="s">
        <v>24</v>
      </c>
    </row>
    <row r="31" spans="1:11" ht="20" customHeight="1" x14ac:dyDescent="0.2">
      <c r="A31" s="82"/>
      <c r="B31" s="13" t="s">
        <v>1</v>
      </c>
      <c r="C31" s="98"/>
      <c r="D31" s="18" t="str">
        <f>'Beoordelaar 2'!C9</f>
        <v xml:space="preserve">Score: </v>
      </c>
      <c r="E31" s="108"/>
      <c r="F31" s="104"/>
      <c r="G31" s="18" t="str">
        <f>'Beoordelaar 2'!F9</f>
        <v xml:space="preserve">Score: </v>
      </c>
      <c r="H31" s="108"/>
      <c r="I31" s="98"/>
      <c r="J31" s="18" t="str">
        <f>'Beoordelaar 2'!I9</f>
        <v xml:space="preserve">Score: </v>
      </c>
      <c r="K31" s="108"/>
    </row>
    <row r="32" spans="1:11" ht="20" customHeight="1" x14ac:dyDescent="0.2">
      <c r="A32" s="82"/>
      <c r="B32" s="13" t="s">
        <v>2</v>
      </c>
      <c r="C32" s="98"/>
      <c r="D32" s="18" t="str">
        <f>'Beoordelaar 3'!C9</f>
        <v xml:space="preserve">Score: </v>
      </c>
      <c r="E32" s="108"/>
      <c r="F32" s="104"/>
      <c r="G32" s="18" t="str">
        <f>'Beoordelaar 3'!F9</f>
        <v xml:space="preserve">Score: </v>
      </c>
      <c r="H32" s="108"/>
      <c r="I32" s="98"/>
      <c r="J32" s="18" t="str">
        <f>'Beoordelaar 3'!I9</f>
        <v xml:space="preserve">Score: </v>
      </c>
      <c r="K32" s="108"/>
    </row>
    <row r="33" spans="1:11" ht="20" customHeight="1" x14ac:dyDescent="0.2">
      <c r="A33" s="82"/>
      <c r="B33" s="13" t="s">
        <v>11</v>
      </c>
      <c r="C33" s="98"/>
      <c r="D33" s="18" t="str">
        <f>'Beoordelaar 4'!C9</f>
        <v xml:space="preserve">Score: </v>
      </c>
      <c r="E33" s="108"/>
      <c r="F33" s="104"/>
      <c r="G33" s="18" t="str">
        <f>'Beoordelaar 4'!F9</f>
        <v xml:space="preserve">Score: </v>
      </c>
      <c r="H33" s="108"/>
      <c r="I33" s="98"/>
      <c r="J33" s="18" t="str">
        <f>'Beoordelaar 4'!I9</f>
        <v xml:space="preserve">Score: </v>
      </c>
      <c r="K33" s="108"/>
    </row>
    <row r="34" spans="1:11" ht="20" customHeight="1" x14ac:dyDescent="0.2">
      <c r="A34" s="82"/>
      <c r="B34" s="13" t="s">
        <v>12</v>
      </c>
      <c r="C34" s="98"/>
      <c r="D34" s="18" t="str">
        <f>'Beoordelaar 5'!C9</f>
        <v xml:space="preserve">Score: </v>
      </c>
      <c r="E34" s="108"/>
      <c r="F34" s="104"/>
      <c r="G34" s="18" t="str">
        <f>'Beoordelaar 5'!F9</f>
        <v xml:space="preserve">Score: </v>
      </c>
      <c r="H34" s="108"/>
      <c r="I34" s="98"/>
      <c r="J34" s="18" t="str">
        <f>'Beoordelaar 5'!I9</f>
        <v xml:space="preserve">Score: </v>
      </c>
      <c r="K34" s="108"/>
    </row>
    <row r="35" spans="1:11" ht="20" customHeight="1" x14ac:dyDescent="0.2">
      <c r="A35" s="82"/>
      <c r="B35" s="13" t="s">
        <v>13</v>
      </c>
      <c r="C35" s="98"/>
      <c r="D35" s="18" t="str">
        <f>'Beoordelaar 6'!C9</f>
        <v xml:space="preserve">Score: </v>
      </c>
      <c r="E35" s="108"/>
      <c r="F35" s="104"/>
      <c r="G35" s="18" t="str">
        <f>'Beoordelaar 6'!F9</f>
        <v xml:space="preserve">Score: </v>
      </c>
      <c r="H35" s="108"/>
      <c r="I35" s="98"/>
      <c r="J35" s="18" t="str">
        <f>'Beoordelaar 6'!I9</f>
        <v xml:space="preserve">Score: </v>
      </c>
      <c r="K35" s="108"/>
    </row>
    <row r="36" spans="1:11" ht="20" customHeight="1" x14ac:dyDescent="0.2">
      <c r="A36" s="82"/>
      <c r="B36" s="13" t="s">
        <v>14</v>
      </c>
      <c r="C36" s="98"/>
      <c r="D36" s="18" t="str">
        <f>'Beoordelaar 7'!C9</f>
        <v xml:space="preserve">Score: </v>
      </c>
      <c r="E36" s="108"/>
      <c r="F36" s="104"/>
      <c r="G36" s="18" t="str">
        <f>'Beoordelaar 7'!F9</f>
        <v xml:space="preserve">Score: </v>
      </c>
      <c r="H36" s="108"/>
      <c r="I36" s="98"/>
      <c r="J36" s="18" t="str">
        <f>'Beoordelaar 7'!I9</f>
        <v xml:space="preserve">Score: </v>
      </c>
      <c r="K36" s="108"/>
    </row>
    <row r="37" spans="1:11" ht="20" customHeight="1" x14ac:dyDescent="0.2">
      <c r="A37" s="83" t="s">
        <v>4</v>
      </c>
      <c r="B37" s="83"/>
      <c r="C37" s="100"/>
      <c r="D37" s="20" t="s">
        <v>17</v>
      </c>
      <c r="E37" s="108"/>
      <c r="F37" s="105"/>
      <c r="G37" s="20" t="s">
        <v>17</v>
      </c>
      <c r="H37" s="108"/>
      <c r="I37" s="100"/>
      <c r="J37" s="20" t="s">
        <v>17</v>
      </c>
      <c r="K37" s="108"/>
    </row>
    <row r="38" spans="1:11" ht="20" customHeight="1" x14ac:dyDescent="0.2">
      <c r="A38" s="22"/>
      <c r="B38" s="22"/>
      <c r="C38" s="100"/>
      <c r="D38" s="21" t="str">
        <f>IF(D37="Beter","€ 4.000",IF(D37="Vergelijkbaar","€ 0",IF(D37="1 of 2 verbeterpunten","- € 3.500",IF(D37="Meer dan 2 verbeterpunten","UITSLUITING"," "))))</f>
        <v xml:space="preserve"> </v>
      </c>
      <c r="E38" s="108"/>
      <c r="F38" s="105"/>
      <c r="G38" s="21" t="str">
        <f>IF(G37="Beter","€ 4.000",IF(G37="Vergelijkbaar","€ 0",IF(G37="1 of 2 verbeterpunten","- € 3.500",IF(G37="Meer dan 2 verbeterpunten","UITSLUITING"," "))))</f>
        <v xml:space="preserve"> </v>
      </c>
      <c r="H38" s="108"/>
      <c r="I38" s="100"/>
      <c r="J38" s="21" t="str">
        <f>IF(J37="Beter","€ 4.000",IF(J37="Vergelijkbaar","€ 0",IF(J37="1 of 2 verbeterpunten","- € 3.500",IF(J37="Meer dan 2 verbeterpunten","UITSLUITING"," "))))</f>
        <v xml:space="preserve"> </v>
      </c>
      <c r="K38" s="108"/>
    </row>
    <row r="39" spans="1:11" ht="20" customHeight="1" x14ac:dyDescent="0.2">
      <c r="A39" s="81" t="str">
        <f>'Beoordelen kwaliteit '!A21</f>
        <v>5. kwaliteit camera</v>
      </c>
      <c r="B39" s="13" t="s">
        <v>0</v>
      </c>
      <c r="C39" s="99"/>
      <c r="D39" s="18" t="str">
        <f>'Beoordelaar 1'!C11</f>
        <v xml:space="preserve">Score: </v>
      </c>
      <c r="E39" s="107" t="s">
        <v>24</v>
      </c>
      <c r="F39" s="103"/>
      <c r="G39" s="18" t="str">
        <f>'Beoordelaar 1'!F11</f>
        <v xml:space="preserve">Score: </v>
      </c>
      <c r="H39" s="107" t="s">
        <v>24</v>
      </c>
      <c r="I39" s="99"/>
      <c r="J39" s="18" t="str">
        <f>'Beoordelaar 1'!I11</f>
        <v xml:space="preserve">Score: </v>
      </c>
      <c r="K39" s="107" t="s">
        <v>24</v>
      </c>
    </row>
    <row r="40" spans="1:11" ht="20" customHeight="1" x14ac:dyDescent="0.2">
      <c r="A40" s="82"/>
      <c r="B40" s="13" t="s">
        <v>1</v>
      </c>
      <c r="C40" s="98"/>
      <c r="D40" s="18" t="str">
        <f>'Beoordelaar 2'!C11</f>
        <v xml:space="preserve">Score: </v>
      </c>
      <c r="E40" s="108"/>
      <c r="F40" s="104"/>
      <c r="G40" s="18" t="str">
        <f>'Beoordelaar 2'!F11</f>
        <v xml:space="preserve">Score: </v>
      </c>
      <c r="H40" s="108"/>
      <c r="I40" s="98"/>
      <c r="J40" s="18" t="str">
        <f>'Beoordelaar 2'!I11</f>
        <v xml:space="preserve">Score: </v>
      </c>
      <c r="K40" s="108"/>
    </row>
    <row r="41" spans="1:11" ht="20" customHeight="1" x14ac:dyDescent="0.2">
      <c r="A41" s="82"/>
      <c r="B41" s="13" t="s">
        <v>2</v>
      </c>
      <c r="C41" s="98"/>
      <c r="D41" s="18" t="str">
        <f>'Beoordelaar 3'!C11</f>
        <v xml:space="preserve">Score: </v>
      </c>
      <c r="E41" s="108"/>
      <c r="F41" s="104"/>
      <c r="G41" s="18" t="str">
        <f>'Beoordelaar 3'!F11</f>
        <v xml:space="preserve">Score: </v>
      </c>
      <c r="H41" s="108"/>
      <c r="I41" s="98"/>
      <c r="J41" s="18" t="str">
        <f>'Beoordelaar 3'!I11</f>
        <v xml:space="preserve">Score: </v>
      </c>
      <c r="K41" s="108"/>
    </row>
    <row r="42" spans="1:11" ht="20" customHeight="1" x14ac:dyDescent="0.2">
      <c r="A42" s="82"/>
      <c r="B42" s="13" t="s">
        <v>11</v>
      </c>
      <c r="C42" s="98"/>
      <c r="D42" s="18" t="str">
        <f>'Beoordelaar 4'!C11</f>
        <v xml:space="preserve">Score: </v>
      </c>
      <c r="E42" s="108"/>
      <c r="F42" s="104"/>
      <c r="G42" s="18" t="str">
        <f>'Beoordelaar 4'!F11</f>
        <v xml:space="preserve">Score: </v>
      </c>
      <c r="H42" s="108"/>
      <c r="I42" s="98"/>
      <c r="J42" s="18" t="str">
        <f>'Beoordelaar 4'!I11</f>
        <v xml:space="preserve">Score: </v>
      </c>
      <c r="K42" s="108"/>
    </row>
    <row r="43" spans="1:11" ht="20" customHeight="1" x14ac:dyDescent="0.2">
      <c r="A43" s="82"/>
      <c r="B43" s="13" t="s">
        <v>12</v>
      </c>
      <c r="C43" s="98"/>
      <c r="D43" s="18" t="str">
        <f>'Beoordelaar 5'!C11</f>
        <v xml:space="preserve">Score: </v>
      </c>
      <c r="E43" s="108"/>
      <c r="F43" s="104"/>
      <c r="G43" s="18" t="str">
        <f>'Beoordelaar 5'!F11</f>
        <v xml:space="preserve">Score: </v>
      </c>
      <c r="H43" s="108"/>
      <c r="I43" s="98"/>
      <c r="J43" s="18" t="str">
        <f>'Beoordelaar 5'!I11</f>
        <v xml:space="preserve">Score: </v>
      </c>
      <c r="K43" s="108"/>
    </row>
    <row r="44" spans="1:11" ht="20" customHeight="1" x14ac:dyDescent="0.2">
      <c r="A44" s="82"/>
      <c r="B44" s="13" t="s">
        <v>13</v>
      </c>
      <c r="C44" s="98"/>
      <c r="D44" s="18" t="str">
        <f>'Beoordelaar 6'!C11</f>
        <v xml:space="preserve">Score: </v>
      </c>
      <c r="E44" s="108"/>
      <c r="F44" s="104"/>
      <c r="G44" s="18" t="str">
        <f>'Beoordelaar 6'!F11</f>
        <v xml:space="preserve">Score: </v>
      </c>
      <c r="H44" s="108"/>
      <c r="I44" s="98"/>
      <c r="J44" s="18" t="str">
        <f>'Beoordelaar 6'!I11</f>
        <v xml:space="preserve">Score: </v>
      </c>
      <c r="K44" s="108"/>
    </row>
    <row r="45" spans="1:11" ht="20" customHeight="1" x14ac:dyDescent="0.2">
      <c r="A45" s="82"/>
      <c r="B45" s="13" t="s">
        <v>14</v>
      </c>
      <c r="C45" s="98"/>
      <c r="D45" s="18" t="str">
        <f>'Beoordelaar 7'!C11</f>
        <v xml:space="preserve">Score: </v>
      </c>
      <c r="E45" s="108"/>
      <c r="F45" s="104"/>
      <c r="G45" s="18" t="str">
        <f>'Beoordelaar 7'!F11</f>
        <v xml:space="preserve">Score: </v>
      </c>
      <c r="H45" s="108"/>
      <c r="I45" s="98"/>
      <c r="J45" s="18" t="str">
        <f>'Beoordelaar 7'!I11</f>
        <v xml:space="preserve">Score: </v>
      </c>
      <c r="K45" s="108"/>
    </row>
    <row r="46" spans="1:11" ht="20" customHeight="1" x14ac:dyDescent="0.2">
      <c r="A46" s="83" t="s">
        <v>4</v>
      </c>
      <c r="B46" s="83"/>
      <c r="C46" s="100"/>
      <c r="D46" s="20" t="s">
        <v>17</v>
      </c>
      <c r="E46" s="108"/>
      <c r="F46" s="105"/>
      <c r="G46" s="20" t="s">
        <v>17</v>
      </c>
      <c r="H46" s="108"/>
      <c r="I46" s="100"/>
      <c r="J46" s="20" t="s">
        <v>17</v>
      </c>
      <c r="K46" s="108"/>
    </row>
    <row r="47" spans="1:11" ht="20" customHeight="1" x14ac:dyDescent="0.2">
      <c r="A47" s="22"/>
      <c r="B47" s="22"/>
      <c r="C47" s="100"/>
      <c r="D47" s="21" t="str">
        <f>IF(D46="Beter","€ 4.000",IF(D46="Vergelijkbaar","€ 0",IF(D46="1 of 2 verbeterpunten","- € 3.500",IF(D46="Meer dan 2 verbeterpunten","UITSLUITING"," "))))</f>
        <v xml:space="preserve"> </v>
      </c>
      <c r="E47" s="108"/>
      <c r="F47" s="105"/>
      <c r="G47" s="21" t="str">
        <f>IF(G46="Beter","€ 4.000",IF(G46="Vergelijkbaar","€ 0",IF(G46="1 of 2 verbeterpunten","- € 3.500",IF(G46="Meer dan 2 verbeterpunten","UITSLUITING"," "))))</f>
        <v xml:space="preserve"> </v>
      </c>
      <c r="H47" s="108"/>
      <c r="I47" s="100"/>
      <c r="J47" s="21" t="str">
        <f>IF(J46="Beter","€ 4.000",IF(J46="Vergelijkbaar","€ 0",IF(J46="1 of 2 verbeterpunten","- € 3.500",IF(J46="Meer dan 2 verbeterpunten","UITSLUITING"," "))))</f>
        <v xml:space="preserve"> </v>
      </c>
      <c r="K47" s="108"/>
    </row>
    <row r="48" spans="1:11" ht="20" customHeight="1" x14ac:dyDescent="0.2">
      <c r="A48" s="81" t="str">
        <f>'Beoordelen kwaliteit '!A26</f>
        <v>6. look and feel</v>
      </c>
      <c r="B48" s="13" t="s">
        <v>0</v>
      </c>
      <c r="C48" s="99"/>
      <c r="D48" s="18" t="str">
        <f>'Beoordelaar 1'!C13</f>
        <v xml:space="preserve">Score: </v>
      </c>
      <c r="E48" s="107" t="s">
        <v>24</v>
      </c>
      <c r="F48" s="103"/>
      <c r="G48" s="18" t="str">
        <f>'Beoordelaar 1'!F13</f>
        <v xml:space="preserve">Score: </v>
      </c>
      <c r="H48" s="107" t="s">
        <v>24</v>
      </c>
      <c r="I48" s="99"/>
      <c r="J48" s="18" t="str">
        <f>'Beoordelaar 1'!I13</f>
        <v xml:space="preserve">Score: </v>
      </c>
      <c r="K48" s="107" t="s">
        <v>24</v>
      </c>
    </row>
    <row r="49" spans="1:11" ht="20" customHeight="1" x14ac:dyDescent="0.2">
      <c r="A49" s="82"/>
      <c r="B49" s="13" t="s">
        <v>1</v>
      </c>
      <c r="C49" s="98"/>
      <c r="D49" s="18" t="str">
        <f>'Beoordelaar 2'!C13</f>
        <v xml:space="preserve">Score: </v>
      </c>
      <c r="E49" s="108"/>
      <c r="F49" s="104"/>
      <c r="G49" s="18" t="str">
        <f>'Beoordelaar 2'!F13</f>
        <v xml:space="preserve">Score: </v>
      </c>
      <c r="H49" s="108"/>
      <c r="I49" s="98"/>
      <c r="J49" s="18" t="str">
        <f>'Beoordelaar 2'!I13</f>
        <v xml:space="preserve">Score: </v>
      </c>
      <c r="K49" s="108"/>
    </row>
    <row r="50" spans="1:11" ht="20" customHeight="1" x14ac:dyDescent="0.2">
      <c r="A50" s="82"/>
      <c r="B50" s="13" t="s">
        <v>2</v>
      </c>
      <c r="C50" s="98"/>
      <c r="D50" s="18" t="str">
        <f>'Beoordelaar 3'!C13</f>
        <v xml:space="preserve">Score: </v>
      </c>
      <c r="E50" s="108"/>
      <c r="F50" s="104"/>
      <c r="G50" s="18" t="str">
        <f>'Beoordelaar 3'!F13</f>
        <v xml:space="preserve">Score: </v>
      </c>
      <c r="H50" s="108"/>
      <c r="I50" s="98"/>
      <c r="J50" s="18" t="str">
        <f>'Beoordelaar 3'!I13</f>
        <v xml:space="preserve">Score: </v>
      </c>
      <c r="K50" s="108"/>
    </row>
    <row r="51" spans="1:11" ht="20" customHeight="1" x14ac:dyDescent="0.2">
      <c r="A51" s="82"/>
      <c r="B51" s="13" t="s">
        <v>11</v>
      </c>
      <c r="C51" s="98"/>
      <c r="D51" s="18" t="str">
        <f>'Beoordelaar 4'!C13</f>
        <v xml:space="preserve">Score: </v>
      </c>
      <c r="E51" s="108"/>
      <c r="F51" s="104"/>
      <c r="G51" s="18" t="str">
        <f>'Beoordelaar 4'!F13</f>
        <v xml:space="preserve">Score: </v>
      </c>
      <c r="H51" s="108"/>
      <c r="I51" s="98"/>
      <c r="J51" s="18" t="str">
        <f>'Beoordelaar 4'!I13</f>
        <v xml:space="preserve">Score: </v>
      </c>
      <c r="K51" s="108"/>
    </row>
    <row r="52" spans="1:11" ht="20" customHeight="1" x14ac:dyDescent="0.2">
      <c r="A52" s="82"/>
      <c r="B52" s="13" t="s">
        <v>12</v>
      </c>
      <c r="C52" s="98"/>
      <c r="D52" s="18" t="str">
        <f>'Beoordelaar 5'!C13</f>
        <v xml:space="preserve">Score: </v>
      </c>
      <c r="E52" s="108"/>
      <c r="F52" s="104"/>
      <c r="G52" s="18" t="str">
        <f>'Beoordelaar 5'!F13</f>
        <v xml:space="preserve">Score: </v>
      </c>
      <c r="H52" s="108"/>
      <c r="I52" s="98"/>
      <c r="J52" s="18" t="str">
        <f>'Beoordelaar 5'!I13</f>
        <v xml:space="preserve">Score: </v>
      </c>
      <c r="K52" s="108"/>
    </row>
    <row r="53" spans="1:11" ht="20" customHeight="1" x14ac:dyDescent="0.2">
      <c r="A53" s="82"/>
      <c r="B53" s="13" t="s">
        <v>13</v>
      </c>
      <c r="C53" s="98"/>
      <c r="D53" s="18" t="str">
        <f>'Beoordelaar 6'!C13</f>
        <v xml:space="preserve">Score: </v>
      </c>
      <c r="E53" s="108"/>
      <c r="F53" s="104"/>
      <c r="G53" s="18" t="str">
        <f>'Beoordelaar 6'!F13</f>
        <v xml:space="preserve">Score: </v>
      </c>
      <c r="H53" s="108"/>
      <c r="I53" s="98"/>
      <c r="J53" s="18" t="str">
        <f>'Beoordelaar 6'!I13</f>
        <v xml:space="preserve">Score: </v>
      </c>
      <c r="K53" s="108"/>
    </row>
    <row r="54" spans="1:11" ht="20" customHeight="1" x14ac:dyDescent="0.2">
      <c r="A54" s="82"/>
      <c r="B54" s="13" t="s">
        <v>14</v>
      </c>
      <c r="C54" s="98"/>
      <c r="D54" s="18" t="str">
        <f>'Beoordelaar 7'!C13</f>
        <v xml:space="preserve">Score: </v>
      </c>
      <c r="E54" s="108"/>
      <c r="F54" s="104"/>
      <c r="G54" s="18" t="str">
        <f>'Beoordelaar 7'!F13</f>
        <v xml:space="preserve">Score: </v>
      </c>
      <c r="H54" s="108"/>
      <c r="I54" s="98"/>
      <c r="J54" s="18" t="str">
        <f>'Beoordelaar 7'!I13</f>
        <v xml:space="preserve">Score: </v>
      </c>
      <c r="K54" s="108"/>
    </row>
    <row r="55" spans="1:11" ht="20" customHeight="1" x14ac:dyDescent="0.2">
      <c r="A55" s="83" t="s">
        <v>4</v>
      </c>
      <c r="B55" s="83"/>
      <c r="C55" s="100"/>
      <c r="D55" s="20" t="s">
        <v>42</v>
      </c>
      <c r="E55" s="108"/>
      <c r="F55" s="105"/>
      <c r="G55" s="20" t="s">
        <v>17</v>
      </c>
      <c r="H55" s="108"/>
      <c r="I55" s="100"/>
      <c r="J55" s="20" t="s">
        <v>17</v>
      </c>
      <c r="K55" s="108"/>
    </row>
    <row r="56" spans="1:11" ht="20" customHeight="1" x14ac:dyDescent="0.2">
      <c r="A56" s="22"/>
      <c r="B56" s="22"/>
      <c r="C56" s="100"/>
      <c r="D56" s="21" t="str">
        <f>IF(D55="Beter","€ 2.000",IF(D55="Vergelijkbaar","€ 0",IF(D55="1 of 2 verbeterpunten","- € 1.500",IF(D55="Meer dan 2 verbeterpunten","NVT"," "))))</f>
        <v xml:space="preserve"> </v>
      </c>
      <c r="E56" s="108"/>
      <c r="F56" s="105"/>
      <c r="G56" s="21" t="str">
        <f>IF(G55="Beter","€ 2.000",IF(G55="Vergelijkbaar","€ 0",IF(G55="1 of 2 verbeterpunten","- € 1.500",IF(G55="Meer dan 2 verbeterpunten","NVT"," "))))</f>
        <v xml:space="preserve"> </v>
      </c>
      <c r="H56" s="108"/>
      <c r="I56" s="100"/>
      <c r="J56" s="21" t="str">
        <f>IF(J55="Beter","€ 2.000",IF(J55="Vergelijkbaar","€ 0",IF(J55="1 of 2 verbeterpunten","- € 1.500",IF(J55="Meer dan 2 verbeterpunten","NVT"," "))))</f>
        <v xml:space="preserve"> </v>
      </c>
      <c r="K56" s="108"/>
    </row>
    <row r="57" spans="1:11" ht="20" customHeight="1" x14ac:dyDescent="0.2">
      <c r="A57" s="81" t="str">
        <f>'Beoordelen kwaliteit '!A31</f>
        <v>7. gewicht</v>
      </c>
      <c r="B57" s="13" t="s">
        <v>0</v>
      </c>
      <c r="C57" s="99"/>
      <c r="D57" s="18" t="str">
        <f>'Beoordelaar 1'!C15</f>
        <v xml:space="preserve">Score: </v>
      </c>
      <c r="E57" s="107" t="s">
        <v>24</v>
      </c>
      <c r="F57" s="103"/>
      <c r="G57" s="18" t="str">
        <f>'Beoordelaar 1'!F15</f>
        <v xml:space="preserve">Score: </v>
      </c>
      <c r="H57" s="107" t="s">
        <v>24</v>
      </c>
      <c r="I57" s="99"/>
      <c r="J57" s="18" t="str">
        <f>'Beoordelaar 1'!I15</f>
        <v xml:space="preserve">Score: </v>
      </c>
      <c r="K57" s="107" t="s">
        <v>24</v>
      </c>
    </row>
    <row r="58" spans="1:11" ht="20" customHeight="1" x14ac:dyDescent="0.2">
      <c r="A58" s="82"/>
      <c r="B58" s="13" t="s">
        <v>1</v>
      </c>
      <c r="C58" s="98"/>
      <c r="D58" s="18" t="str">
        <f>'Beoordelaar 2'!C15</f>
        <v xml:space="preserve">Score: </v>
      </c>
      <c r="E58" s="108"/>
      <c r="F58" s="104"/>
      <c r="G58" s="18" t="str">
        <f>'Beoordelaar 2'!F15</f>
        <v xml:space="preserve">Score: </v>
      </c>
      <c r="H58" s="108"/>
      <c r="I58" s="98"/>
      <c r="J58" s="18" t="str">
        <f>'Beoordelaar 2'!I15</f>
        <v xml:space="preserve">Score: </v>
      </c>
      <c r="K58" s="108"/>
    </row>
    <row r="59" spans="1:11" ht="20" customHeight="1" x14ac:dyDescent="0.2">
      <c r="A59" s="82"/>
      <c r="B59" s="13" t="s">
        <v>2</v>
      </c>
      <c r="C59" s="98"/>
      <c r="D59" s="18" t="str">
        <f>'Beoordelaar 3'!C15</f>
        <v xml:space="preserve">Score: </v>
      </c>
      <c r="E59" s="108"/>
      <c r="F59" s="104"/>
      <c r="G59" s="18" t="str">
        <f>'Beoordelaar 3'!F15</f>
        <v xml:space="preserve">Score: </v>
      </c>
      <c r="H59" s="108"/>
      <c r="I59" s="98"/>
      <c r="J59" s="18" t="str">
        <f>'Beoordelaar 3'!I15</f>
        <v xml:space="preserve">Score: </v>
      </c>
      <c r="K59" s="108"/>
    </row>
    <row r="60" spans="1:11" ht="20" customHeight="1" x14ac:dyDescent="0.2">
      <c r="A60" s="82"/>
      <c r="B60" s="13" t="s">
        <v>11</v>
      </c>
      <c r="C60" s="98"/>
      <c r="D60" s="18" t="str">
        <f>'Beoordelaar 4'!C15</f>
        <v xml:space="preserve">Score: </v>
      </c>
      <c r="E60" s="108"/>
      <c r="F60" s="104"/>
      <c r="G60" s="18" t="str">
        <f>'Beoordelaar 4'!F15</f>
        <v xml:space="preserve">Score: </v>
      </c>
      <c r="H60" s="108"/>
      <c r="I60" s="98"/>
      <c r="J60" s="18" t="str">
        <f>'Beoordelaar 4'!I15</f>
        <v xml:space="preserve">Score: </v>
      </c>
      <c r="K60" s="108"/>
    </row>
    <row r="61" spans="1:11" ht="20" customHeight="1" x14ac:dyDescent="0.2">
      <c r="A61" s="82"/>
      <c r="B61" s="13" t="s">
        <v>12</v>
      </c>
      <c r="C61" s="98"/>
      <c r="D61" s="18" t="str">
        <f>'Beoordelaar 5'!C15</f>
        <v xml:space="preserve">Score: </v>
      </c>
      <c r="E61" s="108"/>
      <c r="F61" s="104"/>
      <c r="G61" s="18" t="str">
        <f>'Beoordelaar 5'!F15</f>
        <v xml:space="preserve">Score: </v>
      </c>
      <c r="H61" s="108"/>
      <c r="I61" s="98"/>
      <c r="J61" s="18" t="str">
        <f>'Beoordelaar 5'!I15</f>
        <v xml:space="preserve">Score: </v>
      </c>
      <c r="K61" s="108"/>
    </row>
    <row r="62" spans="1:11" ht="20" customHeight="1" x14ac:dyDescent="0.2">
      <c r="A62" s="82"/>
      <c r="B62" s="13" t="s">
        <v>13</v>
      </c>
      <c r="C62" s="98"/>
      <c r="D62" s="18" t="str">
        <f>'Beoordelaar 6'!C15</f>
        <v xml:space="preserve">Score: </v>
      </c>
      <c r="E62" s="108"/>
      <c r="F62" s="104"/>
      <c r="G62" s="18" t="str">
        <f>'Beoordelaar 6'!F15</f>
        <v xml:space="preserve">Score: </v>
      </c>
      <c r="H62" s="108"/>
      <c r="I62" s="98"/>
      <c r="J62" s="18" t="str">
        <f>'Beoordelaar 6'!I15</f>
        <v xml:space="preserve">Score: </v>
      </c>
      <c r="K62" s="108"/>
    </row>
    <row r="63" spans="1:11" ht="20" customHeight="1" x14ac:dyDescent="0.2">
      <c r="A63" s="82"/>
      <c r="B63" s="13" t="s">
        <v>14</v>
      </c>
      <c r="C63" s="98"/>
      <c r="D63" s="18" t="str">
        <f>'Beoordelaar 7'!C15</f>
        <v xml:space="preserve">Score: </v>
      </c>
      <c r="E63" s="108"/>
      <c r="F63" s="104"/>
      <c r="G63" s="18" t="str">
        <f>'Beoordelaar 7'!F15</f>
        <v xml:space="preserve">Score: </v>
      </c>
      <c r="H63" s="108"/>
      <c r="I63" s="98"/>
      <c r="J63" s="18" t="str">
        <f>'Beoordelaar 7'!I15</f>
        <v xml:space="preserve">Score: </v>
      </c>
      <c r="K63" s="108"/>
    </row>
    <row r="64" spans="1:11" ht="20" customHeight="1" x14ac:dyDescent="0.2">
      <c r="A64" s="83" t="s">
        <v>4</v>
      </c>
      <c r="B64" s="83"/>
      <c r="C64" s="100"/>
      <c r="D64" s="20" t="s">
        <v>17</v>
      </c>
      <c r="E64" s="108"/>
      <c r="F64" s="105"/>
      <c r="G64" s="20" t="s">
        <v>17</v>
      </c>
      <c r="H64" s="108"/>
      <c r="I64" s="100"/>
      <c r="J64" s="20" t="s">
        <v>17</v>
      </c>
      <c r="K64" s="108"/>
    </row>
    <row r="65" spans="1:11" ht="20" customHeight="1" x14ac:dyDescent="0.2">
      <c r="A65" s="22"/>
      <c r="B65" s="22"/>
      <c r="C65" s="100"/>
      <c r="D65" s="21" t="str">
        <f>IF(D64="Beter","€ 4.000",IF(D64="Vergelijkbaar","€ 0",IF(D64="1 of 2 verbeterpunten","- € 3.500",IF(D64="Meer dan 2 verbeterpunten","NVT"," "))))</f>
        <v xml:space="preserve"> </v>
      </c>
      <c r="E65" s="108"/>
      <c r="F65" s="105"/>
      <c r="G65" s="21" t="str">
        <f>IF(G64="Beter","€ 4.000",IF(G64="Vergelijkbaar","€ 0",IF(G64="1 of 2 verbeterpunten","- € 3.500",IF(G64="Meer dan 2 verbeterpunten","NVT"," "))))</f>
        <v xml:space="preserve"> </v>
      </c>
      <c r="H65" s="108"/>
      <c r="I65" s="100"/>
      <c r="J65" s="21" t="str">
        <f>IF(J64="Beter","€ 4.000",IF(J64="Vergelijkbaar","€ 0",IF(J64="1 of 2 verbeterpunten","- € 3.500",IF(J64="Meer dan 2 verbeterpunten","NVT"," "))))</f>
        <v xml:space="preserve"> </v>
      </c>
      <c r="K65" s="108"/>
    </row>
    <row r="66" spans="1:11" ht="20" customHeight="1" x14ac:dyDescent="0.2">
      <c r="A66" s="81" t="str">
        <f>'Beoordelen kwaliteit '!A36</f>
        <v>8. dikte</v>
      </c>
      <c r="B66" s="13" t="s">
        <v>0</v>
      </c>
      <c r="C66" s="99"/>
      <c r="D66" s="18" t="str">
        <f>'Beoordelaar 1'!C17</f>
        <v xml:space="preserve">Score: </v>
      </c>
      <c r="E66" s="107" t="s">
        <v>24</v>
      </c>
      <c r="F66" s="103"/>
      <c r="G66" s="18" t="str">
        <f>'Beoordelaar 1'!F17</f>
        <v xml:space="preserve">Score: </v>
      </c>
      <c r="H66" s="107" t="s">
        <v>24</v>
      </c>
      <c r="I66" s="99"/>
      <c r="J66" s="18" t="str">
        <f>'Beoordelaar 1'!I17</f>
        <v xml:space="preserve">Score: </v>
      </c>
      <c r="K66" s="107" t="s">
        <v>24</v>
      </c>
    </row>
    <row r="67" spans="1:11" ht="20" customHeight="1" x14ac:dyDescent="0.2">
      <c r="A67" s="82"/>
      <c r="B67" s="13" t="s">
        <v>1</v>
      </c>
      <c r="C67" s="98"/>
      <c r="D67" s="18" t="str">
        <f>'Beoordelaar 2'!C17</f>
        <v xml:space="preserve">Score: </v>
      </c>
      <c r="E67" s="108"/>
      <c r="F67" s="104"/>
      <c r="G67" s="18" t="str">
        <f>'Beoordelaar 2'!F17</f>
        <v xml:space="preserve">Score: </v>
      </c>
      <c r="H67" s="108"/>
      <c r="I67" s="98"/>
      <c r="J67" s="18" t="str">
        <f>'Beoordelaar 2'!I17</f>
        <v xml:space="preserve">Score: </v>
      </c>
      <c r="K67" s="108"/>
    </row>
    <row r="68" spans="1:11" ht="20" customHeight="1" x14ac:dyDescent="0.2">
      <c r="A68" s="82"/>
      <c r="B68" s="13" t="s">
        <v>2</v>
      </c>
      <c r="C68" s="98"/>
      <c r="D68" s="18" t="str">
        <f>'Beoordelaar 3'!C17</f>
        <v xml:space="preserve">Score: </v>
      </c>
      <c r="E68" s="108"/>
      <c r="F68" s="104"/>
      <c r="G68" s="18" t="str">
        <f>'Beoordelaar 3'!F17</f>
        <v xml:space="preserve">Score: </v>
      </c>
      <c r="H68" s="108"/>
      <c r="I68" s="98"/>
      <c r="J68" s="18" t="str">
        <f>'Beoordelaar 3'!I17</f>
        <v xml:space="preserve">Score: </v>
      </c>
      <c r="K68" s="108"/>
    </row>
    <row r="69" spans="1:11" ht="20" customHeight="1" x14ac:dyDescent="0.2">
      <c r="A69" s="82"/>
      <c r="B69" s="13" t="s">
        <v>11</v>
      </c>
      <c r="C69" s="98"/>
      <c r="D69" s="18" t="str">
        <f>'Beoordelaar 4'!C17</f>
        <v xml:space="preserve">Score: </v>
      </c>
      <c r="E69" s="108"/>
      <c r="F69" s="104"/>
      <c r="G69" s="18" t="str">
        <f>'Beoordelaar 4'!F17</f>
        <v xml:space="preserve">Score: </v>
      </c>
      <c r="H69" s="108"/>
      <c r="I69" s="98"/>
      <c r="J69" s="18" t="str">
        <f>'Beoordelaar 4'!I17</f>
        <v xml:space="preserve">Score: </v>
      </c>
      <c r="K69" s="108"/>
    </row>
    <row r="70" spans="1:11" ht="20" customHeight="1" x14ac:dyDescent="0.2">
      <c r="A70" s="82"/>
      <c r="B70" s="13" t="s">
        <v>12</v>
      </c>
      <c r="C70" s="98"/>
      <c r="D70" s="18" t="str">
        <f>'Beoordelaar 5'!C17</f>
        <v xml:space="preserve">Score: </v>
      </c>
      <c r="E70" s="108"/>
      <c r="F70" s="104"/>
      <c r="G70" s="18" t="str">
        <f>'Beoordelaar 5'!F17</f>
        <v xml:space="preserve">Score: </v>
      </c>
      <c r="H70" s="108"/>
      <c r="I70" s="98"/>
      <c r="J70" s="18" t="str">
        <f>'Beoordelaar 5'!I17</f>
        <v xml:space="preserve">Score: </v>
      </c>
      <c r="K70" s="108"/>
    </row>
    <row r="71" spans="1:11" ht="20" customHeight="1" x14ac:dyDescent="0.2">
      <c r="A71" s="82"/>
      <c r="B71" s="13" t="s">
        <v>13</v>
      </c>
      <c r="C71" s="98"/>
      <c r="D71" s="18" t="str">
        <f>'Beoordelaar 6'!C17</f>
        <v xml:space="preserve">Score: </v>
      </c>
      <c r="E71" s="108"/>
      <c r="F71" s="104"/>
      <c r="G71" s="18" t="str">
        <f>'Beoordelaar 6'!F17</f>
        <v xml:space="preserve">Score: </v>
      </c>
      <c r="H71" s="108"/>
      <c r="I71" s="98"/>
      <c r="J71" s="18" t="str">
        <f>'Beoordelaar 6'!I17</f>
        <v xml:space="preserve">Score: </v>
      </c>
      <c r="K71" s="108"/>
    </row>
    <row r="72" spans="1:11" ht="20" customHeight="1" x14ac:dyDescent="0.2">
      <c r="A72" s="82"/>
      <c r="B72" s="13" t="s">
        <v>14</v>
      </c>
      <c r="C72" s="98"/>
      <c r="D72" s="18" t="str">
        <f>'Beoordelaar 7'!C17</f>
        <v xml:space="preserve">Score: </v>
      </c>
      <c r="E72" s="108"/>
      <c r="F72" s="104"/>
      <c r="G72" s="18" t="str">
        <f>'Beoordelaar 7'!F17</f>
        <v xml:space="preserve">Score: </v>
      </c>
      <c r="H72" s="108"/>
      <c r="I72" s="98"/>
      <c r="J72" s="18" t="str">
        <f>'Beoordelaar 7'!I17</f>
        <v xml:space="preserve">Score: </v>
      </c>
      <c r="K72" s="108"/>
    </row>
    <row r="73" spans="1:11" ht="20" customHeight="1" x14ac:dyDescent="0.2">
      <c r="A73" s="83" t="s">
        <v>4</v>
      </c>
      <c r="B73" s="83"/>
      <c r="C73" s="100"/>
      <c r="D73" s="20" t="s">
        <v>17</v>
      </c>
      <c r="E73" s="108"/>
      <c r="F73" s="105"/>
      <c r="G73" s="20" t="s">
        <v>17</v>
      </c>
      <c r="H73" s="108"/>
      <c r="I73" s="100"/>
      <c r="J73" s="20" t="s">
        <v>17</v>
      </c>
      <c r="K73" s="108"/>
    </row>
    <row r="74" spans="1:11" ht="20" customHeight="1" x14ac:dyDescent="0.2">
      <c r="A74" s="22"/>
      <c r="B74" s="22"/>
      <c r="C74" s="100"/>
      <c r="D74" s="21" t="str">
        <f>IF(D73="Beter","€ 1.000",IF(D73="Vergelijkbaar","€ 0",IF(D73="1 of 2 verbeterpunten","- € 1.500",IF(D73="Meer dan 2 verbeterpunten","NVT"," "))))</f>
        <v xml:space="preserve"> </v>
      </c>
      <c r="E74" s="108"/>
      <c r="F74" s="105"/>
      <c r="G74" s="21" t="str">
        <f>IF(G73="Beter","€ 1.000",IF(G73="Vergelijkbaar","€ 0",IF(G73="1 of 2 verbeterpunten","- € 1.500",IF(G73="Meer dan 2 verbeterpunten","NVT"," "))))</f>
        <v xml:space="preserve"> </v>
      </c>
      <c r="H74" s="108"/>
      <c r="I74" s="100"/>
      <c r="J74" s="21" t="str">
        <f>IF(J73="Beter","€ 1.000",IF(J73="Vergelijkbaar","€ 0",IF(J73="1 of 2 verbeterpunten","- € 1.500",IF(J73="Meer dan 2 verbeterpunten","NVT"," "))))</f>
        <v xml:space="preserve"> </v>
      </c>
      <c r="K74" s="108"/>
    </row>
    <row r="75" spans="1:11" ht="20" customHeight="1" x14ac:dyDescent="0.2">
      <c r="A75" s="81" t="str">
        <f>'Beoordelen kwaliteit '!A41</f>
        <v>9. formaat</v>
      </c>
      <c r="B75" s="13" t="s">
        <v>0</v>
      </c>
      <c r="C75" s="99"/>
      <c r="D75" s="18" t="str">
        <f>'Beoordelaar 1'!C19</f>
        <v xml:space="preserve">Score: </v>
      </c>
      <c r="E75" s="107" t="s">
        <v>24</v>
      </c>
      <c r="F75" s="103"/>
      <c r="G75" s="18" t="str">
        <f>'Beoordelaar 1'!F19</f>
        <v xml:space="preserve">Score: </v>
      </c>
      <c r="H75" s="107" t="s">
        <v>24</v>
      </c>
      <c r="I75" s="99"/>
      <c r="J75" s="18" t="str">
        <f>'Beoordelaar 1'!I19</f>
        <v xml:space="preserve">Score: </v>
      </c>
      <c r="K75" s="107" t="s">
        <v>24</v>
      </c>
    </row>
    <row r="76" spans="1:11" ht="20" customHeight="1" x14ac:dyDescent="0.2">
      <c r="A76" s="82"/>
      <c r="B76" s="13" t="s">
        <v>1</v>
      </c>
      <c r="C76" s="98"/>
      <c r="D76" s="18" t="str">
        <f>'Beoordelaar 2'!C19</f>
        <v xml:space="preserve">Score: </v>
      </c>
      <c r="E76" s="108"/>
      <c r="F76" s="104"/>
      <c r="G76" s="18" t="str">
        <f>'Beoordelaar 2'!F19</f>
        <v xml:space="preserve">Score: </v>
      </c>
      <c r="H76" s="108"/>
      <c r="I76" s="98"/>
      <c r="J76" s="18" t="str">
        <f>'Beoordelaar 2'!I19</f>
        <v xml:space="preserve">Score: </v>
      </c>
      <c r="K76" s="108"/>
    </row>
    <row r="77" spans="1:11" ht="20" customHeight="1" x14ac:dyDescent="0.2">
      <c r="A77" s="82"/>
      <c r="B77" s="13" t="s">
        <v>2</v>
      </c>
      <c r="C77" s="98"/>
      <c r="D77" s="18" t="str">
        <f>'Beoordelaar 3'!C19</f>
        <v xml:space="preserve">Score: </v>
      </c>
      <c r="E77" s="108"/>
      <c r="F77" s="104"/>
      <c r="G77" s="18" t="str">
        <f>'Beoordelaar 3'!F19</f>
        <v xml:space="preserve">Score: </v>
      </c>
      <c r="H77" s="108"/>
      <c r="I77" s="98"/>
      <c r="J77" s="18" t="str">
        <f>'Beoordelaar 3'!I19</f>
        <v xml:space="preserve">Score: </v>
      </c>
      <c r="K77" s="108"/>
    </row>
    <row r="78" spans="1:11" ht="20" customHeight="1" x14ac:dyDescent="0.2">
      <c r="A78" s="82"/>
      <c r="B78" s="13" t="s">
        <v>11</v>
      </c>
      <c r="C78" s="98"/>
      <c r="D78" s="18" t="str">
        <f>'Beoordelaar 4'!C19</f>
        <v xml:space="preserve">Score: </v>
      </c>
      <c r="E78" s="108"/>
      <c r="F78" s="104"/>
      <c r="G78" s="18" t="str">
        <f>'Beoordelaar 4'!F19</f>
        <v xml:space="preserve">Score: </v>
      </c>
      <c r="H78" s="108"/>
      <c r="I78" s="98"/>
      <c r="J78" s="18" t="str">
        <f>'Beoordelaar 4'!I19</f>
        <v xml:space="preserve">Score: </v>
      </c>
      <c r="K78" s="108"/>
    </row>
    <row r="79" spans="1:11" ht="20" customHeight="1" x14ac:dyDescent="0.2">
      <c r="A79" s="82"/>
      <c r="B79" s="13" t="s">
        <v>12</v>
      </c>
      <c r="C79" s="98"/>
      <c r="D79" s="18" t="str">
        <f>'Beoordelaar 5'!C19</f>
        <v xml:space="preserve">Score: </v>
      </c>
      <c r="E79" s="108"/>
      <c r="F79" s="104"/>
      <c r="G79" s="18" t="str">
        <f>'Beoordelaar 5'!F19</f>
        <v xml:space="preserve">Score: </v>
      </c>
      <c r="H79" s="108"/>
      <c r="I79" s="98"/>
      <c r="J79" s="18" t="str">
        <f>'Beoordelaar 5'!I19</f>
        <v xml:space="preserve">Score: </v>
      </c>
      <c r="K79" s="108"/>
    </row>
    <row r="80" spans="1:11" ht="20" customHeight="1" x14ac:dyDescent="0.2">
      <c r="A80" s="82"/>
      <c r="B80" s="13" t="s">
        <v>13</v>
      </c>
      <c r="C80" s="98"/>
      <c r="D80" s="18" t="str">
        <f>'Beoordelaar 6'!C19</f>
        <v xml:space="preserve">Score: </v>
      </c>
      <c r="E80" s="108"/>
      <c r="F80" s="104"/>
      <c r="G80" s="18" t="str">
        <f>'Beoordelaar 6'!F19</f>
        <v xml:space="preserve">Score: </v>
      </c>
      <c r="H80" s="108"/>
      <c r="I80" s="98"/>
      <c r="J80" s="18" t="str">
        <f>'Beoordelaar 6'!I19</f>
        <v xml:space="preserve">Score: </v>
      </c>
      <c r="K80" s="108"/>
    </row>
    <row r="81" spans="1:11" ht="20" customHeight="1" x14ac:dyDescent="0.2">
      <c r="A81" s="82"/>
      <c r="B81" s="13" t="s">
        <v>14</v>
      </c>
      <c r="C81" s="98"/>
      <c r="D81" s="18" t="str">
        <f>'Beoordelaar 7'!C19</f>
        <v xml:space="preserve">Score: </v>
      </c>
      <c r="E81" s="108"/>
      <c r="F81" s="104"/>
      <c r="G81" s="18" t="str">
        <f>'Beoordelaar 7'!F19</f>
        <v xml:space="preserve">Score: </v>
      </c>
      <c r="H81" s="108"/>
      <c r="I81" s="98"/>
      <c r="J81" s="18" t="str">
        <f>'Beoordelaar 7'!I19</f>
        <v xml:space="preserve">Score: </v>
      </c>
      <c r="K81" s="108"/>
    </row>
    <row r="82" spans="1:11" ht="20" customHeight="1" x14ac:dyDescent="0.2">
      <c r="A82" s="83" t="s">
        <v>4</v>
      </c>
      <c r="B82" s="83"/>
      <c r="C82" s="100"/>
      <c r="D82" s="20" t="s">
        <v>17</v>
      </c>
      <c r="E82" s="108"/>
      <c r="F82" s="105"/>
      <c r="G82" s="20" t="s">
        <v>17</v>
      </c>
      <c r="H82" s="108"/>
      <c r="I82" s="100"/>
      <c r="J82" s="20" t="s">
        <v>17</v>
      </c>
      <c r="K82" s="108"/>
    </row>
    <row r="83" spans="1:11" ht="20" customHeight="1" x14ac:dyDescent="0.2">
      <c r="A83" s="22"/>
      <c r="B83" s="22"/>
      <c r="C83" s="100"/>
      <c r="D83" s="21" t="str">
        <f>IF(D82="Beter","€ 1.000",IF(D82="Vergelijkbaar","€ 0",IF(D82="1 of 2 verbeterpunten","- € 1.500",IF(D82="Meer dan 2 verbeterpunten","NVT"," "))))</f>
        <v xml:space="preserve"> </v>
      </c>
      <c r="E83" s="108"/>
      <c r="F83" s="105"/>
      <c r="G83" s="21" t="str">
        <f>IF(G82="Beter","€ 1.000",IF(G82="Vergelijkbaar","€ 0",IF(G82="1 of 2 verbeterpunten","- € 1.500",IF(G82="Meer dan 2 verbeterpunten","NVT"," "))))</f>
        <v xml:space="preserve"> </v>
      </c>
      <c r="H83" s="108"/>
      <c r="I83" s="100"/>
      <c r="J83" s="21" t="str">
        <f>IF(J82="Beter","€ 1.000",IF(J82="Vergelijkbaar","€ 0",IF(J82="1 of 2 verbeterpunten","- € 1.500",IF(J82="Meer dan 2 verbeterpunten","NVT"," "))))</f>
        <v xml:space="preserve"> </v>
      </c>
      <c r="K83" s="108"/>
    </row>
    <row r="84" spans="1:11" ht="20" customHeight="1" x14ac:dyDescent="0.2">
      <c r="A84" s="81" t="str">
        <f>'Beoordelen kwaliteit '!A46</f>
        <v>10. kwaliteit WIFI</v>
      </c>
      <c r="B84" s="13" t="s">
        <v>0</v>
      </c>
      <c r="C84" s="99"/>
      <c r="D84" s="18" t="str">
        <f>'Beoordelaar 1'!C21</f>
        <v xml:space="preserve">Score: </v>
      </c>
      <c r="E84" s="107" t="s">
        <v>24</v>
      </c>
      <c r="F84" s="103"/>
      <c r="G84" s="18" t="str">
        <f>'Beoordelaar 1'!F21</f>
        <v xml:space="preserve">Score: </v>
      </c>
      <c r="H84" s="107" t="s">
        <v>24</v>
      </c>
      <c r="I84" s="99"/>
      <c r="J84" s="18" t="str">
        <f>'Beoordelaar 1'!I21</f>
        <v xml:space="preserve">Score: </v>
      </c>
      <c r="K84" s="107" t="s">
        <v>24</v>
      </c>
    </row>
    <row r="85" spans="1:11" ht="20" customHeight="1" x14ac:dyDescent="0.2">
      <c r="A85" s="82"/>
      <c r="B85" s="13" t="s">
        <v>1</v>
      </c>
      <c r="C85" s="98"/>
      <c r="D85" s="18" t="str">
        <f>'Beoordelaar 2'!C21</f>
        <v xml:space="preserve">Score: </v>
      </c>
      <c r="E85" s="108"/>
      <c r="F85" s="104"/>
      <c r="G85" s="18" t="str">
        <f>'Beoordelaar 2'!F21</f>
        <v xml:space="preserve">Score: </v>
      </c>
      <c r="H85" s="108"/>
      <c r="I85" s="98"/>
      <c r="J85" s="18" t="str">
        <f>'Beoordelaar 2'!I21</f>
        <v xml:space="preserve">Score: </v>
      </c>
      <c r="K85" s="108"/>
    </row>
    <row r="86" spans="1:11" ht="20" customHeight="1" x14ac:dyDescent="0.2">
      <c r="A86" s="82"/>
      <c r="B86" s="13" t="s">
        <v>2</v>
      </c>
      <c r="C86" s="98"/>
      <c r="D86" s="18" t="str">
        <f>'Beoordelaar 3'!C21</f>
        <v xml:space="preserve">Score: </v>
      </c>
      <c r="E86" s="108"/>
      <c r="F86" s="104"/>
      <c r="G86" s="18" t="str">
        <f>'Beoordelaar 3'!F21</f>
        <v xml:space="preserve">Score: </v>
      </c>
      <c r="H86" s="108"/>
      <c r="I86" s="98"/>
      <c r="J86" s="18" t="str">
        <f>'Beoordelaar 3'!I21</f>
        <v xml:space="preserve">Score: </v>
      </c>
      <c r="K86" s="108"/>
    </row>
    <row r="87" spans="1:11" ht="20" customHeight="1" x14ac:dyDescent="0.2">
      <c r="A87" s="82"/>
      <c r="B87" s="13" t="s">
        <v>11</v>
      </c>
      <c r="C87" s="98"/>
      <c r="D87" s="18" t="str">
        <f>'Beoordelaar 4'!C21</f>
        <v xml:space="preserve">Score: </v>
      </c>
      <c r="E87" s="108"/>
      <c r="F87" s="104"/>
      <c r="G87" s="18" t="str">
        <f>'Beoordelaar 4'!F21</f>
        <v xml:space="preserve">Score: </v>
      </c>
      <c r="H87" s="108"/>
      <c r="I87" s="98"/>
      <c r="J87" s="18" t="str">
        <f>'Beoordelaar 4'!I21</f>
        <v xml:space="preserve">Score: </v>
      </c>
      <c r="K87" s="108"/>
    </row>
    <row r="88" spans="1:11" ht="20" customHeight="1" x14ac:dyDescent="0.2">
      <c r="A88" s="82"/>
      <c r="B88" s="13" t="s">
        <v>12</v>
      </c>
      <c r="C88" s="98"/>
      <c r="D88" s="18" t="str">
        <f>'Beoordelaar 5'!C21</f>
        <v xml:space="preserve">Score: </v>
      </c>
      <c r="E88" s="108"/>
      <c r="F88" s="104"/>
      <c r="G88" s="18" t="str">
        <f>'Beoordelaar 5'!F21</f>
        <v xml:space="preserve">Score: </v>
      </c>
      <c r="H88" s="108"/>
      <c r="I88" s="98"/>
      <c r="J88" s="18" t="str">
        <f>'Beoordelaar 5'!I21</f>
        <v xml:space="preserve">Score: </v>
      </c>
      <c r="K88" s="108"/>
    </row>
    <row r="89" spans="1:11" ht="20" customHeight="1" x14ac:dyDescent="0.2">
      <c r="A89" s="82"/>
      <c r="B89" s="13" t="s">
        <v>13</v>
      </c>
      <c r="C89" s="98"/>
      <c r="D89" s="18" t="str">
        <f>'Beoordelaar 6'!C21</f>
        <v xml:space="preserve">Score: </v>
      </c>
      <c r="E89" s="108"/>
      <c r="F89" s="104"/>
      <c r="G89" s="18" t="str">
        <f>'Beoordelaar 6'!F21</f>
        <v xml:space="preserve">Score: </v>
      </c>
      <c r="H89" s="108"/>
      <c r="I89" s="98"/>
      <c r="J89" s="18" t="str">
        <f>'Beoordelaar 6'!I21</f>
        <v xml:space="preserve">Score: </v>
      </c>
      <c r="K89" s="108"/>
    </row>
    <row r="90" spans="1:11" ht="20" customHeight="1" x14ac:dyDescent="0.2">
      <c r="A90" s="82"/>
      <c r="B90" s="13" t="s">
        <v>14</v>
      </c>
      <c r="C90" s="98"/>
      <c r="D90" s="18" t="str">
        <f>'Beoordelaar 7'!C21</f>
        <v xml:space="preserve">Score: </v>
      </c>
      <c r="E90" s="108"/>
      <c r="F90" s="104"/>
      <c r="G90" s="18" t="str">
        <f>'Beoordelaar 7'!F21</f>
        <v xml:space="preserve">Score: </v>
      </c>
      <c r="H90" s="108"/>
      <c r="I90" s="98"/>
      <c r="J90" s="18" t="str">
        <f>'Beoordelaar 7'!I21</f>
        <v xml:space="preserve">Score: </v>
      </c>
      <c r="K90" s="108"/>
    </row>
    <row r="91" spans="1:11" ht="20" customHeight="1" x14ac:dyDescent="0.2">
      <c r="A91" s="83" t="s">
        <v>4</v>
      </c>
      <c r="B91" s="83"/>
      <c r="C91" s="100"/>
      <c r="D91" s="20" t="s">
        <v>17</v>
      </c>
      <c r="E91" s="108"/>
      <c r="F91" s="105"/>
      <c r="G91" s="20" t="s">
        <v>17</v>
      </c>
      <c r="H91" s="108"/>
      <c r="I91" s="100"/>
      <c r="J91" s="20" t="s">
        <v>17</v>
      </c>
      <c r="K91" s="108"/>
    </row>
    <row r="92" spans="1:11" ht="20" customHeight="1" x14ac:dyDescent="0.2">
      <c r="A92" s="22"/>
      <c r="B92" s="22"/>
      <c r="C92" s="100"/>
      <c r="D92" s="21" t="str">
        <f>IF(D91="Beter","€ 4.000",IF(D91="Vergelijkbaar","€ 0",IF(D91="1 of 2 verbeterpunten","- € 3.500",IF(D91="Meer dan 2 verbeterpunten","UITSLUITING"," "))))</f>
        <v xml:space="preserve"> </v>
      </c>
      <c r="E92" s="108"/>
      <c r="F92" s="105"/>
      <c r="G92" s="21" t="str">
        <f>IF(G91="Beter","€ 4.000",IF(G91="Vergelijkbaar","€ 0",IF(G91="1 of 2 verbeterpunten","- € 3.500",IF(G91="Meer dan 2 verbeterpunten","UITSLUITING"," "))))</f>
        <v xml:space="preserve"> </v>
      </c>
      <c r="H92" s="108"/>
      <c r="I92" s="100"/>
      <c r="J92" s="21" t="str">
        <f>IF(J91="Beter","€ 4.000",IF(J91="Vergelijkbaar","€ 0",IF(J91="1 of 2 verbeterpunten","- € 3.500",IF(J91="Meer dan 2 verbeterpunten","UITSLUITING"," "))))</f>
        <v xml:space="preserve"> </v>
      </c>
      <c r="K92" s="108"/>
    </row>
    <row r="93" spans="1:11" ht="20" customHeight="1" x14ac:dyDescent="0.2">
      <c r="A93" s="81" t="str">
        <f>'Beoordelen kwaliteit '!A51</f>
        <v>11. mate van geluid (koeling)</v>
      </c>
      <c r="B93" s="13" t="s">
        <v>0</v>
      </c>
      <c r="C93" s="99"/>
      <c r="D93" s="18" t="str">
        <f>'Beoordelaar 1'!C23</f>
        <v xml:space="preserve">Score: </v>
      </c>
      <c r="E93" s="107" t="s">
        <v>24</v>
      </c>
      <c r="F93" s="103"/>
      <c r="G93" s="18" t="str">
        <f>'Beoordelaar 1'!F23</f>
        <v xml:space="preserve">Score: </v>
      </c>
      <c r="H93" s="107" t="s">
        <v>24</v>
      </c>
      <c r="I93" s="99"/>
      <c r="J93" s="18" t="str">
        <f>'Beoordelaar 1'!I23</f>
        <v xml:space="preserve">Score: </v>
      </c>
      <c r="K93" s="107" t="s">
        <v>24</v>
      </c>
    </row>
    <row r="94" spans="1:11" ht="20" customHeight="1" x14ac:dyDescent="0.2">
      <c r="A94" s="82"/>
      <c r="B94" s="13" t="s">
        <v>1</v>
      </c>
      <c r="C94" s="98"/>
      <c r="D94" s="18" t="str">
        <f>'Beoordelaar 2'!C23</f>
        <v xml:space="preserve">Score: </v>
      </c>
      <c r="E94" s="108"/>
      <c r="F94" s="104"/>
      <c r="G94" s="18" t="str">
        <f>'Beoordelaar 2'!F23</f>
        <v xml:space="preserve">Score: </v>
      </c>
      <c r="H94" s="108"/>
      <c r="I94" s="98"/>
      <c r="J94" s="18" t="str">
        <f>'Beoordelaar 2'!I23</f>
        <v xml:space="preserve">Score: </v>
      </c>
      <c r="K94" s="108"/>
    </row>
    <row r="95" spans="1:11" ht="20" customHeight="1" x14ac:dyDescent="0.2">
      <c r="A95" s="82"/>
      <c r="B95" s="13" t="s">
        <v>2</v>
      </c>
      <c r="C95" s="98"/>
      <c r="D95" s="18" t="str">
        <f>'Beoordelaar 3'!C23</f>
        <v xml:space="preserve">Score: </v>
      </c>
      <c r="E95" s="108"/>
      <c r="F95" s="104"/>
      <c r="G95" s="18" t="str">
        <f>'Beoordelaar 3'!F23</f>
        <v xml:space="preserve">Score: </v>
      </c>
      <c r="H95" s="108"/>
      <c r="I95" s="98"/>
      <c r="J95" s="18" t="str">
        <f>'Beoordelaar 3'!I23</f>
        <v xml:space="preserve">Score: </v>
      </c>
      <c r="K95" s="108"/>
    </row>
    <row r="96" spans="1:11" ht="20" customHeight="1" x14ac:dyDescent="0.2">
      <c r="A96" s="82"/>
      <c r="B96" s="13" t="s">
        <v>11</v>
      </c>
      <c r="C96" s="98"/>
      <c r="D96" s="18" t="str">
        <f>'Beoordelaar 4'!C23</f>
        <v xml:space="preserve">Score: </v>
      </c>
      <c r="E96" s="108"/>
      <c r="F96" s="104"/>
      <c r="G96" s="18" t="str">
        <f>'Beoordelaar 4'!F23</f>
        <v xml:space="preserve">Score: </v>
      </c>
      <c r="H96" s="108"/>
      <c r="I96" s="98"/>
      <c r="J96" s="18" t="str">
        <f>'Beoordelaar 4'!I23</f>
        <v xml:space="preserve">Score: </v>
      </c>
      <c r="K96" s="108"/>
    </row>
    <row r="97" spans="1:11" ht="20" customHeight="1" x14ac:dyDescent="0.2">
      <c r="A97" s="82"/>
      <c r="B97" s="13" t="s">
        <v>12</v>
      </c>
      <c r="C97" s="98"/>
      <c r="D97" s="18" t="str">
        <f>'Beoordelaar 5'!C23</f>
        <v xml:space="preserve">Score: </v>
      </c>
      <c r="E97" s="108"/>
      <c r="F97" s="104"/>
      <c r="G97" s="18" t="str">
        <f>'Beoordelaar 5'!F23</f>
        <v xml:space="preserve">Score: </v>
      </c>
      <c r="H97" s="108"/>
      <c r="I97" s="98"/>
      <c r="J97" s="18" t="str">
        <f>'Beoordelaar 5'!I23</f>
        <v xml:space="preserve">Score: </v>
      </c>
      <c r="K97" s="108"/>
    </row>
    <row r="98" spans="1:11" ht="20" customHeight="1" x14ac:dyDescent="0.2">
      <c r="A98" s="82"/>
      <c r="B98" s="13" t="s">
        <v>13</v>
      </c>
      <c r="C98" s="98"/>
      <c r="D98" s="18" t="str">
        <f>'Beoordelaar 6'!C23</f>
        <v xml:space="preserve">Score: </v>
      </c>
      <c r="E98" s="108"/>
      <c r="F98" s="104"/>
      <c r="G98" s="18" t="str">
        <f>'Beoordelaar 6'!F23</f>
        <v xml:space="preserve">Score: </v>
      </c>
      <c r="H98" s="108"/>
      <c r="I98" s="98"/>
      <c r="J98" s="18" t="str">
        <f>'Beoordelaar 6'!I23</f>
        <v xml:space="preserve">Score: </v>
      </c>
      <c r="K98" s="108"/>
    </row>
    <row r="99" spans="1:11" ht="20" customHeight="1" x14ac:dyDescent="0.2">
      <c r="A99" s="82"/>
      <c r="B99" s="13" t="s">
        <v>14</v>
      </c>
      <c r="C99" s="98"/>
      <c r="D99" s="18" t="str">
        <f>'Beoordelaar 7'!C23</f>
        <v xml:space="preserve">Score: </v>
      </c>
      <c r="E99" s="108"/>
      <c r="F99" s="104"/>
      <c r="G99" s="18" t="str">
        <f>'Beoordelaar 7'!F23</f>
        <v xml:space="preserve">Score: </v>
      </c>
      <c r="H99" s="108"/>
      <c r="I99" s="98"/>
      <c r="J99" s="18" t="str">
        <f>'Beoordelaar 7'!I23</f>
        <v xml:space="preserve">Score: </v>
      </c>
      <c r="K99" s="108"/>
    </row>
    <row r="100" spans="1:11" ht="20" customHeight="1" x14ac:dyDescent="0.2">
      <c r="A100" s="83" t="s">
        <v>4</v>
      </c>
      <c r="B100" s="83"/>
      <c r="C100" s="100"/>
      <c r="D100" s="20" t="s">
        <v>17</v>
      </c>
      <c r="E100" s="108"/>
      <c r="F100" s="105"/>
      <c r="G100" s="20" t="s">
        <v>17</v>
      </c>
      <c r="H100" s="108"/>
      <c r="I100" s="100"/>
      <c r="J100" s="20" t="s">
        <v>17</v>
      </c>
      <c r="K100" s="108"/>
    </row>
    <row r="101" spans="1:11" ht="20" customHeight="1" x14ac:dyDescent="0.2">
      <c r="A101" s="22"/>
      <c r="B101" s="22"/>
      <c r="C101" s="100"/>
      <c r="D101" s="21" t="str">
        <f>IF(D100="Beter","€ 4.000",IF(D100="Vergelijkbaar","€ 0",IF(D100="1 of 2 verbeterpunten","- € 3.500",IF(D100="Meer dan 2 verbeterpunten","UITSLUITING"," "))))</f>
        <v xml:space="preserve"> </v>
      </c>
      <c r="E101" s="108"/>
      <c r="F101" s="105"/>
      <c r="G101" s="21" t="str">
        <f>IF(G100="Beter","€ 4.000",IF(G100="Vergelijkbaar","€ 0",IF(G100="1 of 2 verbeterpunten","- € 3.500",IF(G100="Meer dan 2 verbeterpunten","UITSLUITING"," "))))</f>
        <v xml:space="preserve"> </v>
      </c>
      <c r="H101" s="108"/>
      <c r="I101" s="100"/>
      <c r="J101" s="21" t="str">
        <f>IF(J100="Beter","€ 4.000",IF(J100="Vergelijkbaar","€ 0",IF(J100="1 of 2 verbeterpunten","- € 3.500",IF(J100="Meer dan 2 verbeterpunten","UITSLUITING"," "))))</f>
        <v xml:space="preserve"> </v>
      </c>
      <c r="K101" s="108"/>
    </row>
    <row r="102" spans="1:11" ht="20" customHeight="1" x14ac:dyDescent="0.2">
      <c r="A102" s="81" t="str">
        <f>'Beoordelen kwaliteit '!A56</f>
        <v>12. kwaliteit toetsenbord</v>
      </c>
      <c r="B102" s="13" t="s">
        <v>0</v>
      </c>
      <c r="C102" s="99"/>
      <c r="D102" s="18" t="str">
        <f>'Beoordelaar 1'!C25</f>
        <v xml:space="preserve">Score: </v>
      </c>
      <c r="E102" s="107" t="s">
        <v>24</v>
      </c>
      <c r="F102" s="103"/>
      <c r="G102" s="18" t="str">
        <f>'Beoordelaar 1'!F25</f>
        <v xml:space="preserve">Score: </v>
      </c>
      <c r="H102" s="107" t="s">
        <v>24</v>
      </c>
      <c r="I102" s="99"/>
      <c r="J102" s="18" t="str">
        <f>'Beoordelaar 1'!I25</f>
        <v xml:space="preserve">Score: </v>
      </c>
      <c r="K102" s="107" t="s">
        <v>24</v>
      </c>
    </row>
    <row r="103" spans="1:11" ht="20" customHeight="1" x14ac:dyDescent="0.2">
      <c r="A103" s="82"/>
      <c r="B103" s="13" t="s">
        <v>1</v>
      </c>
      <c r="C103" s="98"/>
      <c r="D103" s="18" t="str">
        <f>'Beoordelaar 2'!C25</f>
        <v xml:space="preserve">Score: </v>
      </c>
      <c r="E103" s="108"/>
      <c r="F103" s="104"/>
      <c r="G103" s="18" t="str">
        <f>'Beoordelaar 2'!F25</f>
        <v xml:space="preserve">Score: </v>
      </c>
      <c r="H103" s="108"/>
      <c r="I103" s="98"/>
      <c r="J103" s="18" t="str">
        <f>'Beoordelaar 2'!I25</f>
        <v xml:space="preserve">Score: </v>
      </c>
      <c r="K103" s="108"/>
    </row>
    <row r="104" spans="1:11" ht="20" customHeight="1" x14ac:dyDescent="0.2">
      <c r="A104" s="82"/>
      <c r="B104" s="13" t="s">
        <v>2</v>
      </c>
      <c r="C104" s="98"/>
      <c r="D104" s="18" t="str">
        <f>'Beoordelaar 3'!C25</f>
        <v xml:space="preserve">Score: </v>
      </c>
      <c r="E104" s="108"/>
      <c r="F104" s="104"/>
      <c r="G104" s="18" t="str">
        <f>'Beoordelaar 3'!F25</f>
        <v xml:space="preserve">Score: </v>
      </c>
      <c r="H104" s="108"/>
      <c r="I104" s="98"/>
      <c r="J104" s="18" t="str">
        <f>'Beoordelaar 3'!I25</f>
        <v xml:space="preserve">Score: </v>
      </c>
      <c r="K104" s="108"/>
    </row>
    <row r="105" spans="1:11" ht="20" customHeight="1" x14ac:dyDescent="0.2">
      <c r="A105" s="82"/>
      <c r="B105" s="13" t="s">
        <v>11</v>
      </c>
      <c r="C105" s="98"/>
      <c r="D105" s="18" t="str">
        <f>'Beoordelaar 4'!C25</f>
        <v xml:space="preserve">Score: </v>
      </c>
      <c r="E105" s="108"/>
      <c r="F105" s="104"/>
      <c r="G105" s="18" t="str">
        <f>'Beoordelaar 4'!F25</f>
        <v xml:space="preserve">Score: </v>
      </c>
      <c r="H105" s="108"/>
      <c r="I105" s="98"/>
      <c r="J105" s="18" t="str">
        <f>'Beoordelaar 4'!I25</f>
        <v xml:space="preserve">Score: </v>
      </c>
      <c r="K105" s="108"/>
    </row>
    <row r="106" spans="1:11" ht="20" customHeight="1" x14ac:dyDescent="0.2">
      <c r="A106" s="82"/>
      <c r="B106" s="13" t="s">
        <v>12</v>
      </c>
      <c r="C106" s="98"/>
      <c r="D106" s="18" t="str">
        <f>'Beoordelaar 5'!C25</f>
        <v xml:space="preserve">Score: </v>
      </c>
      <c r="E106" s="108"/>
      <c r="F106" s="104"/>
      <c r="G106" s="18" t="str">
        <f>'Beoordelaar 5'!F25</f>
        <v xml:space="preserve">Score: </v>
      </c>
      <c r="H106" s="108"/>
      <c r="I106" s="98"/>
      <c r="J106" s="18" t="str">
        <f>'Beoordelaar 5'!I25</f>
        <v xml:space="preserve">Score: </v>
      </c>
      <c r="K106" s="108"/>
    </row>
    <row r="107" spans="1:11" ht="20" customHeight="1" x14ac:dyDescent="0.2">
      <c r="A107" s="82"/>
      <c r="B107" s="13" t="s">
        <v>13</v>
      </c>
      <c r="C107" s="98"/>
      <c r="D107" s="18" t="str">
        <f>'Beoordelaar 6'!C25</f>
        <v xml:space="preserve">Score: </v>
      </c>
      <c r="E107" s="108"/>
      <c r="F107" s="104"/>
      <c r="G107" s="18" t="str">
        <f>'Beoordelaar 6'!F25</f>
        <v xml:space="preserve">Score: </v>
      </c>
      <c r="H107" s="108"/>
      <c r="I107" s="98"/>
      <c r="J107" s="18" t="str">
        <f>'Beoordelaar 6'!I25</f>
        <v xml:space="preserve">Score: </v>
      </c>
      <c r="K107" s="108"/>
    </row>
    <row r="108" spans="1:11" ht="20" customHeight="1" x14ac:dyDescent="0.2">
      <c r="A108" s="82"/>
      <c r="B108" s="13" t="s">
        <v>14</v>
      </c>
      <c r="C108" s="98"/>
      <c r="D108" s="18" t="str">
        <f>'Beoordelaar 7'!C25</f>
        <v xml:space="preserve">Score: </v>
      </c>
      <c r="E108" s="108"/>
      <c r="F108" s="104"/>
      <c r="G108" s="18" t="str">
        <f>'Beoordelaar 7'!F25</f>
        <v xml:space="preserve">Score: </v>
      </c>
      <c r="H108" s="108"/>
      <c r="I108" s="98"/>
      <c r="J108" s="18" t="str">
        <f>'Beoordelaar 7'!I25</f>
        <v xml:space="preserve">Score: </v>
      </c>
      <c r="K108" s="108"/>
    </row>
    <row r="109" spans="1:11" ht="20" customHeight="1" x14ac:dyDescent="0.2">
      <c r="A109" s="83" t="s">
        <v>4</v>
      </c>
      <c r="B109" s="83"/>
      <c r="C109" s="100"/>
      <c r="D109" s="20" t="s">
        <v>17</v>
      </c>
      <c r="E109" s="108"/>
      <c r="F109" s="105"/>
      <c r="G109" s="20" t="s">
        <v>42</v>
      </c>
      <c r="H109" s="108"/>
      <c r="I109" s="100"/>
      <c r="J109" s="20" t="s">
        <v>17</v>
      </c>
      <c r="K109" s="108"/>
    </row>
    <row r="110" spans="1:11" ht="20" customHeight="1" x14ac:dyDescent="0.2">
      <c r="A110" s="22"/>
      <c r="B110" s="22"/>
      <c r="C110" s="100"/>
      <c r="D110" s="21" t="str">
        <f>IF(D109="Beter","€ 2.000",IF(D109="Vergelijkbaar","€ 0",IF(D109="1 of 2 verbeterpunten","- € 1.500",IF(D109="Meer dan 2 verbeterpunten","UITSLUITING"," "))))</f>
        <v xml:space="preserve"> </v>
      </c>
      <c r="E110" s="108"/>
      <c r="F110" s="105"/>
      <c r="G110" s="21" t="str">
        <f>IF(G109="Beter","€ 2.000",IF(G109="Vergelijkbaar","€ 0",IF(G109="1 of 2 verbeterpunten","- € 1.500",IF(G109="Meer dan 2 verbeterpunten","UITSLUITING"," "))))</f>
        <v xml:space="preserve"> </v>
      </c>
      <c r="H110" s="108"/>
      <c r="I110" s="100"/>
      <c r="J110" s="21" t="str">
        <f>IF(J109="Beter","€ 2.000",IF(J109="Vergelijkbaar","€ 0",IF(J109="1 of 2 verbeterpunten","- € 1.500",IF(J109="Meer dan 2 verbeterpunten","UITSLUITING"," "))))</f>
        <v xml:space="preserve"> </v>
      </c>
      <c r="K110" s="108"/>
    </row>
    <row r="111" spans="1:11" ht="20" customHeight="1" x14ac:dyDescent="0.2">
      <c r="A111" s="81" t="str">
        <f>'Beoordelen kwaliteit '!A61</f>
        <v>13. robuustheid voor leerlingen</v>
      </c>
      <c r="B111" s="13" t="s">
        <v>0</v>
      </c>
      <c r="C111" s="99"/>
      <c r="D111" s="18" t="str">
        <f>'Beoordelaar 1'!C27</f>
        <v xml:space="preserve">Score: </v>
      </c>
      <c r="E111" s="107" t="s">
        <v>24</v>
      </c>
      <c r="F111" s="103"/>
      <c r="G111" s="18" t="str">
        <f>'Beoordelaar 1'!F27</f>
        <v xml:space="preserve">Score: </v>
      </c>
      <c r="H111" s="107" t="s">
        <v>24</v>
      </c>
      <c r="I111" s="99"/>
      <c r="J111" s="18" t="str">
        <f>'Beoordelaar 1'!I27</f>
        <v xml:space="preserve">Score: </v>
      </c>
      <c r="K111" s="107" t="s">
        <v>24</v>
      </c>
    </row>
    <row r="112" spans="1:11" ht="20" customHeight="1" x14ac:dyDescent="0.2">
      <c r="A112" s="82"/>
      <c r="B112" s="13" t="s">
        <v>1</v>
      </c>
      <c r="C112" s="98"/>
      <c r="D112" s="18" t="str">
        <f>'Beoordelaar 2'!C27</f>
        <v xml:space="preserve">Score: </v>
      </c>
      <c r="E112" s="108"/>
      <c r="F112" s="104"/>
      <c r="G112" s="18" t="str">
        <f>'Beoordelaar 2'!F27</f>
        <v xml:space="preserve">Score: </v>
      </c>
      <c r="H112" s="108"/>
      <c r="I112" s="98"/>
      <c r="J112" s="18" t="str">
        <f>'Beoordelaar 2'!I27</f>
        <v xml:space="preserve">Score: </v>
      </c>
      <c r="K112" s="108"/>
    </row>
    <row r="113" spans="1:11" ht="20" customHeight="1" x14ac:dyDescent="0.2">
      <c r="A113" s="82"/>
      <c r="B113" s="13" t="s">
        <v>2</v>
      </c>
      <c r="C113" s="98"/>
      <c r="D113" s="18" t="str">
        <f>'Beoordelaar 3'!C27</f>
        <v xml:space="preserve">Score: </v>
      </c>
      <c r="E113" s="108"/>
      <c r="F113" s="104"/>
      <c r="G113" s="18" t="str">
        <f>'Beoordelaar 3'!F27</f>
        <v xml:space="preserve">Score: </v>
      </c>
      <c r="H113" s="108"/>
      <c r="I113" s="98"/>
      <c r="J113" s="18" t="str">
        <f>'Beoordelaar 3'!I27</f>
        <v xml:space="preserve">Score: </v>
      </c>
      <c r="K113" s="108"/>
    </row>
    <row r="114" spans="1:11" ht="20" customHeight="1" x14ac:dyDescent="0.2">
      <c r="A114" s="82"/>
      <c r="B114" s="13" t="s">
        <v>11</v>
      </c>
      <c r="C114" s="98"/>
      <c r="D114" s="18" t="str">
        <f>'Beoordelaar 4'!C27</f>
        <v xml:space="preserve">Score: </v>
      </c>
      <c r="E114" s="108"/>
      <c r="F114" s="104"/>
      <c r="G114" s="18" t="str">
        <f>'Beoordelaar 4'!F27</f>
        <v xml:space="preserve">Score: </v>
      </c>
      <c r="H114" s="108"/>
      <c r="I114" s="98"/>
      <c r="J114" s="18" t="str">
        <f>'Beoordelaar 4'!I27</f>
        <v xml:space="preserve">Score: </v>
      </c>
      <c r="K114" s="108"/>
    </row>
    <row r="115" spans="1:11" ht="20" customHeight="1" x14ac:dyDescent="0.2">
      <c r="A115" s="82"/>
      <c r="B115" s="13" t="s">
        <v>12</v>
      </c>
      <c r="C115" s="98"/>
      <c r="D115" s="18" t="str">
        <f>'Beoordelaar 5'!C27</f>
        <v xml:space="preserve">Score: </v>
      </c>
      <c r="E115" s="108"/>
      <c r="F115" s="104"/>
      <c r="G115" s="18" t="str">
        <f>'Beoordelaar 5'!F27</f>
        <v xml:space="preserve">Score: </v>
      </c>
      <c r="H115" s="108"/>
      <c r="I115" s="98"/>
      <c r="J115" s="18" t="str">
        <f>'Beoordelaar 5'!I27</f>
        <v xml:space="preserve">Score: </v>
      </c>
      <c r="K115" s="108"/>
    </row>
    <row r="116" spans="1:11" ht="20" customHeight="1" x14ac:dyDescent="0.2">
      <c r="A116" s="82"/>
      <c r="B116" s="13" t="s">
        <v>13</v>
      </c>
      <c r="C116" s="98"/>
      <c r="D116" s="18" t="str">
        <f>'Beoordelaar 6'!C27</f>
        <v xml:space="preserve">Score: </v>
      </c>
      <c r="E116" s="108"/>
      <c r="F116" s="104"/>
      <c r="G116" s="18" t="str">
        <f>'Beoordelaar 6'!F27</f>
        <v xml:space="preserve">Score: </v>
      </c>
      <c r="H116" s="108"/>
      <c r="I116" s="98"/>
      <c r="J116" s="18" t="str">
        <f>'Beoordelaar 6'!I27</f>
        <v xml:space="preserve">Score: </v>
      </c>
      <c r="K116" s="108"/>
    </row>
    <row r="117" spans="1:11" ht="20" customHeight="1" x14ac:dyDescent="0.2">
      <c r="A117" s="82"/>
      <c r="B117" s="13" t="s">
        <v>14</v>
      </c>
      <c r="C117" s="98"/>
      <c r="D117" s="18" t="str">
        <f>'Beoordelaar 7'!C27</f>
        <v xml:space="preserve">Score: </v>
      </c>
      <c r="E117" s="108"/>
      <c r="F117" s="104"/>
      <c r="G117" s="18" t="str">
        <f>'Beoordelaar 7'!F27</f>
        <v xml:space="preserve">Score: </v>
      </c>
      <c r="H117" s="108"/>
      <c r="I117" s="98"/>
      <c r="J117" s="18" t="str">
        <f>'Beoordelaar 7'!I27</f>
        <v xml:space="preserve">Score: </v>
      </c>
      <c r="K117" s="108"/>
    </row>
    <row r="118" spans="1:11" ht="20" customHeight="1" x14ac:dyDescent="0.2">
      <c r="A118" s="83" t="s">
        <v>4</v>
      </c>
      <c r="B118" s="83"/>
      <c r="C118" s="100"/>
      <c r="D118" s="20" t="s">
        <v>17</v>
      </c>
      <c r="E118" s="108"/>
      <c r="F118" s="105"/>
      <c r="G118" s="20" t="s">
        <v>17</v>
      </c>
      <c r="H118" s="108"/>
      <c r="I118" s="100"/>
      <c r="J118" s="20" t="s">
        <v>17</v>
      </c>
      <c r="K118" s="108"/>
    </row>
    <row r="119" spans="1:11" ht="20" customHeight="1" x14ac:dyDescent="0.2">
      <c r="A119" s="22"/>
      <c r="B119" s="22"/>
      <c r="C119" s="100"/>
      <c r="D119" s="21" t="str">
        <f>IF(D118="Beter","€ 2.000",IF(D118="Vergelijkbaar","€ 0",IF(D118="1 of 2 verbeterpunten","- € 3.500",IF(D118="Meer dan 2 verbeterpunten","UITSLUITING"," "))))</f>
        <v xml:space="preserve"> </v>
      </c>
      <c r="E119" s="108"/>
      <c r="F119" s="105"/>
      <c r="G119" s="21" t="str">
        <f>IF(G118="Beter","€ 2.000",IF(G118="Vergelijkbaar","€ 0",IF(G118="1 of 2 verbeterpunten","- € 3.500",IF(G118="Meer dan 2 verbeterpunten","UITSLUITING"," "))))</f>
        <v xml:space="preserve"> </v>
      </c>
      <c r="H119" s="108"/>
      <c r="I119" s="100"/>
      <c r="J119" s="21" t="str">
        <f>IF(J118="Beter","€ 2.000",IF(J118="Vergelijkbaar","€ 0",IF(J118="1 of 2 verbeterpunten","- € 3.500",IF(J118="Meer dan 2 verbeterpunten","UITSLUITING"," "))))</f>
        <v xml:space="preserve"> </v>
      </c>
      <c r="K119" s="108"/>
    </row>
    <row r="120" spans="1:11" ht="29" customHeight="1" x14ac:dyDescent="0.2">
      <c r="A120" s="77" t="s">
        <v>40</v>
      </c>
      <c r="B120" s="78"/>
      <c r="D120" s="79" t="e">
        <f>D11+D20+D29+D38+D47+D56+D65+D74+D83+D92+D101+D110+D119</f>
        <v>#VALUE!</v>
      </c>
      <c r="E120" s="80"/>
      <c r="G120" s="79" t="e">
        <f>G11+G20+G29+G38+G47+G56+G65+G74+G83+G92+G101+G110+G119</f>
        <v>#VALUE!</v>
      </c>
      <c r="H120" s="80"/>
      <c r="J120" s="79" t="e">
        <f>J11+J20+J29+J38+J47+J56+J65+J74+J83+J92+J101+J110+J119</f>
        <v>#VALUE!</v>
      </c>
      <c r="K120" s="80"/>
    </row>
  </sheetData>
  <sheetProtection algorithmName="SHA-512" hashValue="Rr81/xvAwgcAptEI8S1mAXir1pIUJqCcTUemROLbA9NPtUmEt/FXfIcceaDQ8DSk/PYdh1i3CKP6yelhQphFCA==" saltValue="uvx1tqQgjZC/36fvfUapLQ==" spinCount="100000" sheet="1" objects="1" scenarios="1"/>
  <mergeCells count="74">
    <mergeCell ref="A111:A117"/>
    <mergeCell ref="E111:E119"/>
    <mergeCell ref="H111:H119"/>
    <mergeCell ref="K111:K119"/>
    <mergeCell ref="A118:B118"/>
    <mergeCell ref="A102:A108"/>
    <mergeCell ref="E102:E110"/>
    <mergeCell ref="H102:H110"/>
    <mergeCell ref="K102:K110"/>
    <mergeCell ref="A109:B109"/>
    <mergeCell ref="A91:B91"/>
    <mergeCell ref="A93:A99"/>
    <mergeCell ref="E93:E101"/>
    <mergeCell ref="H93:H101"/>
    <mergeCell ref="K93:K101"/>
    <mergeCell ref="A100:B100"/>
    <mergeCell ref="A21:A27"/>
    <mergeCell ref="A30:A36"/>
    <mergeCell ref="A66:A72"/>
    <mergeCell ref="A75:A81"/>
    <mergeCell ref="E75:E83"/>
    <mergeCell ref="A82:B82"/>
    <mergeCell ref="A39:A45"/>
    <mergeCell ref="A46:B46"/>
    <mergeCell ref="A48:A54"/>
    <mergeCell ref="A55:B55"/>
    <mergeCell ref="A28:B28"/>
    <mergeCell ref="A37:B37"/>
    <mergeCell ref="A1:B1"/>
    <mergeCell ref="A10:B10"/>
    <mergeCell ref="A19:B19"/>
    <mergeCell ref="A3:A9"/>
    <mergeCell ref="A12:A18"/>
    <mergeCell ref="A2:B2"/>
    <mergeCell ref="K3:K11"/>
    <mergeCell ref="K12:K20"/>
    <mergeCell ref="J1:K1"/>
    <mergeCell ref="G1:H1"/>
    <mergeCell ref="H3:H11"/>
    <mergeCell ref="H12:H20"/>
    <mergeCell ref="D1:E1"/>
    <mergeCell ref="E3:E11"/>
    <mergeCell ref="E12:E20"/>
    <mergeCell ref="E21:E29"/>
    <mergeCell ref="H21:H29"/>
    <mergeCell ref="K21:K29"/>
    <mergeCell ref="E66:E74"/>
    <mergeCell ref="H66:H74"/>
    <mergeCell ref="K66:K74"/>
    <mergeCell ref="E30:E38"/>
    <mergeCell ref="H30:H38"/>
    <mergeCell ref="K30:K38"/>
    <mergeCell ref="E39:E47"/>
    <mergeCell ref="H39:H47"/>
    <mergeCell ref="K39:K47"/>
    <mergeCell ref="E48:E56"/>
    <mergeCell ref="H48:H56"/>
    <mergeCell ref="K48:K56"/>
    <mergeCell ref="A120:B120"/>
    <mergeCell ref="D120:E120"/>
    <mergeCell ref="G120:H120"/>
    <mergeCell ref="J120:K120"/>
    <mergeCell ref="A57:A63"/>
    <mergeCell ref="E57:E65"/>
    <mergeCell ref="H57:H65"/>
    <mergeCell ref="K57:K65"/>
    <mergeCell ref="A64:B64"/>
    <mergeCell ref="A73:B73"/>
    <mergeCell ref="H75:H83"/>
    <mergeCell ref="K75:K83"/>
    <mergeCell ref="A84:A90"/>
    <mergeCell ref="E84:E92"/>
    <mergeCell ref="H84:H92"/>
    <mergeCell ref="K84:K92"/>
  </mergeCells>
  <dataValidations count="5">
    <dataValidation type="list" errorStyle="warning" allowBlank="1" showErrorMessage="1" sqref="D10 G10 J10" xr:uid="{791A2920-76BC-2C4B-8549-9EF6C923A57D}">
      <formula1>JANEE</formula1>
    </dataValidation>
    <dataValidation type="list" errorStyle="warning" allowBlank="1" showErrorMessage="1" sqref="D19 G19 J19" xr:uid="{13E30EF8-1325-A34B-95F1-1781AEB0DD43}">
      <formula1>VERBETERING</formula1>
    </dataValidation>
    <dataValidation type="list" errorStyle="warning" allowBlank="1" showErrorMessage="1" sqref="D28 G28 J28 D37 G37 J37 D46 G46 J46 D91 G91 J91 D100 G100 J100 D109 G109 J109 D118 G118 J118" xr:uid="{44D7DC5A-1E9E-0E42-979F-A48E6C7BC8A8}">
      <formula1>BETER</formula1>
    </dataValidation>
    <dataValidation type="list" errorStyle="warning" allowBlank="1" showErrorMessage="1" sqref="D55 G55 J55 J64 G64 D64" xr:uid="{840058DE-5677-D342-8AFD-0871491134E7}">
      <formula1>GELUID</formula1>
    </dataValidation>
    <dataValidation type="list" errorStyle="warning" allowBlank="1" showErrorMessage="1" sqref="D73 G73 J73 D82 G82 J82" xr:uid="{0C58FEBE-3F38-404E-8071-7DA50555239B}">
      <formula1>SLEEVE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7</vt:i4>
      </vt:variant>
    </vt:vector>
  </HeadingPairs>
  <TitlesOfParts>
    <vt:vector size="17" baseType="lpstr">
      <vt:lpstr>Beoordelen kwaliteit </vt:lpstr>
      <vt:lpstr>Beoordelaar 1</vt:lpstr>
      <vt:lpstr>Beoordelaar 2</vt:lpstr>
      <vt:lpstr>Beoordelaar 3</vt:lpstr>
      <vt:lpstr>Beoordelaar 4</vt:lpstr>
      <vt:lpstr>Beoordelaar 5</vt:lpstr>
      <vt:lpstr>Beoordelaar 6</vt:lpstr>
      <vt:lpstr>Beoordelaar 7</vt:lpstr>
      <vt:lpstr>Consensus</vt:lpstr>
      <vt:lpstr>Eindscores</vt:lpstr>
      <vt:lpstr>BETER</vt:lpstr>
      <vt:lpstr>GELUID</vt:lpstr>
      <vt:lpstr>JANEE</vt:lpstr>
      <vt:lpstr>SCORE</vt:lpstr>
      <vt:lpstr>SLEEVE</vt:lpstr>
      <vt:lpstr>VERBETERING</vt:lpstr>
      <vt:lpstr>VOLDOET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2015-11-10T15:21:07Z</dcterms:created>
  <dcterms:modified xsi:type="dcterms:W3CDTF">2023-02-10T12:03:18Z</dcterms:modified>
  <cp:category/>
</cp:coreProperties>
</file>