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6"/>
  <workbookPr filterPrivacy="1" codeName="ThisWorkbook" autoCompressPictures="0"/>
  <xr:revisionPtr revIDLastSave="0" documentId="13_ncr:1_{A182CE6B-8076-3E41-ACD8-B62506782B0B}" xr6:coauthVersionLast="47" xr6:coauthVersionMax="47" xr10:uidLastSave="{00000000-0000-0000-0000-000000000000}"/>
  <bookViews>
    <workbookView xWindow="32760" yWindow="500" windowWidth="37060" windowHeight="17780" activeTab="4" xr2:uid="{00000000-000D-0000-FFFF-FFFF00000000}"/>
  </bookViews>
  <sheets>
    <sheet name="Beoordelen open vraag" sheetId="6" r:id="rId1"/>
    <sheet name="Beoordelen webportal" sheetId="17" r:id="rId2"/>
    <sheet name="Beoordelaar 1" sheetId="7" r:id="rId3"/>
    <sheet name="Beoordelaar 2" sheetId="15" r:id="rId4"/>
    <sheet name="Beoordelaar 3" sheetId="16" r:id="rId5"/>
    <sheet name="Consensus" sheetId="9" r:id="rId6"/>
    <sheet name="Eindscores" sheetId="19" r:id="rId7"/>
  </sheets>
  <definedNames>
    <definedName name="Score">'Beoordelen open vraag'!$B$3:$B$8</definedName>
    <definedName name="SCORE100">'Beoordelen webportal'!#REF!</definedName>
    <definedName name="SCORE1050">'Beoordelen webportal'!$C$6:$F$6</definedName>
    <definedName name="SCORE10730">'Beoordelen webportal'!$C$4:$G$4</definedName>
    <definedName name="SCORE10min10">'Beoordelen webportal'!$C$7:$E$7</definedName>
    <definedName name="score50">'Beoordelen webportal'!$C$3:$C$3</definedName>
    <definedName name="ScoreB">'Beoordelen open vraag'!$B$3:$B$7</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0" i="19" l="1"/>
  <c r="E10" i="19"/>
  <c r="C10" i="19"/>
  <c r="G6" i="19"/>
  <c r="E6" i="19"/>
  <c r="C6" i="19"/>
  <c r="D16" i="9"/>
  <c r="D21" i="9"/>
  <c r="D26" i="9"/>
  <c r="D31" i="9"/>
  <c r="D36" i="9"/>
  <c r="D37" i="9"/>
  <c r="D39" i="9"/>
  <c r="J36" i="9"/>
  <c r="G36" i="9"/>
  <c r="J26" i="9"/>
  <c r="G26" i="9"/>
  <c r="J7" i="9"/>
  <c r="J8" i="9"/>
  <c r="G7" i="9"/>
  <c r="G8" i="9"/>
  <c r="D7" i="9"/>
  <c r="D8" i="9"/>
  <c r="J16" i="9"/>
  <c r="J37" i="9"/>
  <c r="G16" i="9"/>
  <c r="G37" i="9"/>
  <c r="J31" i="9"/>
  <c r="G31" i="9"/>
  <c r="J21" i="9"/>
  <c r="G21" i="9"/>
  <c r="G39" i="9"/>
  <c r="A15" i="16"/>
  <c r="A13" i="16"/>
  <c r="A11" i="16"/>
  <c r="A9" i="16"/>
  <c r="A7" i="16"/>
  <c r="A6" i="16"/>
  <c r="A4" i="16"/>
  <c r="A3" i="16"/>
  <c r="A2" i="16"/>
  <c r="A15" i="15"/>
  <c r="A13" i="15"/>
  <c r="A11" i="15"/>
  <c r="A9" i="15"/>
  <c r="A7" i="15"/>
  <c r="A6" i="15"/>
  <c r="A4" i="15"/>
  <c r="A3" i="15"/>
  <c r="A2" i="15"/>
  <c r="J1" i="9"/>
  <c r="G2" i="19"/>
  <c r="G1" i="9"/>
  <c r="E2" i="19"/>
  <c r="D1" i="9"/>
  <c r="C2" i="19"/>
  <c r="J34" i="9"/>
  <c r="J33" i="9"/>
  <c r="J32" i="9"/>
  <c r="G34" i="9"/>
  <c r="G33" i="9"/>
  <c r="G32" i="9"/>
  <c r="D34" i="9"/>
  <c r="D32" i="9"/>
  <c r="D33" i="9"/>
  <c r="J29" i="9"/>
  <c r="J28" i="9"/>
  <c r="J27" i="9"/>
  <c r="G29" i="9"/>
  <c r="G28" i="9"/>
  <c r="G27" i="9"/>
  <c r="D29" i="9"/>
  <c r="D28" i="9"/>
  <c r="D27" i="9"/>
  <c r="J24" i="9"/>
  <c r="J23" i="9"/>
  <c r="J22" i="9"/>
  <c r="G24" i="9"/>
  <c r="G23" i="9"/>
  <c r="G22" i="9"/>
  <c r="D24" i="9"/>
  <c r="D23" i="9"/>
  <c r="D22" i="9"/>
  <c r="J19" i="9"/>
  <c r="J18" i="9"/>
  <c r="J17" i="9"/>
  <c r="G19" i="9"/>
  <c r="G18" i="9"/>
  <c r="G17" i="9"/>
  <c r="D19" i="9"/>
  <c r="D18" i="9"/>
  <c r="D17" i="9"/>
  <c r="J14" i="9"/>
  <c r="J13" i="9"/>
  <c r="J12" i="9"/>
  <c r="G14" i="9"/>
  <c r="G13" i="9"/>
  <c r="G12" i="9"/>
  <c r="D14" i="9"/>
  <c r="D13" i="9"/>
  <c r="D12" i="9"/>
  <c r="C4" i="19"/>
  <c r="C3" i="19"/>
  <c r="A32" i="9"/>
  <c r="A27" i="9"/>
  <c r="A22" i="9"/>
  <c r="A17" i="9"/>
  <c r="A12" i="9"/>
  <c r="A15" i="7"/>
  <c r="A13" i="7"/>
  <c r="A11" i="7"/>
  <c r="A9" i="7"/>
  <c r="A7" i="7"/>
  <c r="A6" i="7"/>
  <c r="A2" i="7"/>
  <c r="A4" i="7"/>
  <c r="A3" i="9"/>
  <c r="E4" i="19"/>
  <c r="E3" i="19"/>
  <c r="J39" i="9"/>
  <c r="G4" i="19"/>
  <c r="G3" i="19"/>
  <c r="J5" i="9"/>
  <c r="J4" i="9"/>
  <c r="J3" i="9"/>
  <c r="G5" i="9"/>
  <c r="G4" i="9"/>
  <c r="G3" i="9"/>
  <c r="D5" i="9"/>
  <c r="D4" i="9"/>
  <c r="D3" i="9"/>
  <c r="A3" i="7"/>
</calcChain>
</file>

<file path=xl/sharedStrings.xml><?xml version="1.0" encoding="utf-8"?>
<sst xmlns="http://schemas.openxmlformats.org/spreadsheetml/2006/main" count="269" uniqueCount="73">
  <si>
    <t>Beoordelaar 1</t>
  </si>
  <si>
    <t>Beoordelaar 2</t>
  </si>
  <si>
    <t>Beoordelaar 3</t>
  </si>
  <si>
    <t>Beoordelaar 1: &lt;&lt;&gt;&gt;</t>
  </si>
  <si>
    <t>Beoordelaar 2: &lt;&lt;&gt;&gt;</t>
  </si>
  <si>
    <t>Beoordelaar 3: &lt;&lt;&gt;&gt;</t>
  </si>
  <si>
    <t>Totaal behaalde waarde subcriterium open vragen:</t>
  </si>
  <si>
    <t>Waarde:</t>
  </si>
  <si>
    <t>&lt;MOTIVATIE&gt;</t>
  </si>
  <si>
    <t>Score:</t>
  </si>
  <si>
    <t>Consensus:</t>
  </si>
  <si>
    <t>Beoordeling Open vragen</t>
  </si>
  <si>
    <t>Totaalwaardes open vragen</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</si>
  <si>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Een honorering van de antwoorden zal nimmer leiden tot een verplichte afname van datgene wat inschrijver heeft ingediend. </t>
  </si>
  <si>
    <t>Te behalen punten (op basis van consensus)</t>
  </si>
  <si>
    <t>Ja: 5 punten
Nee: 0 punten</t>
  </si>
  <si>
    <t>Inschrijver 1</t>
  </si>
  <si>
    <t>Inschrijver 2</t>
  </si>
  <si>
    <t>Inschrijver 3</t>
  </si>
  <si>
    <t>Beoordelingskader</t>
  </si>
  <si>
    <t>Uitmuntend</t>
  </si>
  <si>
    <t>Goed</t>
  </si>
  <si>
    <t>Voldoende</t>
  </si>
  <si>
    <t>Matig</t>
  </si>
  <si>
    <t>Onvoldoende</t>
  </si>
  <si>
    <t>UITSLUITING</t>
  </si>
  <si>
    <t>Beoordelen webportal</t>
  </si>
  <si>
    <t>Totaalwaardes webportal</t>
  </si>
  <si>
    <t>Factor</t>
  </si>
  <si>
    <t>Factor:</t>
  </si>
  <si>
    <t>Totaal behaalde score subcriterium webportal:</t>
  </si>
  <si>
    <t>Totaal behaalde waarde subcriterium webportal:</t>
  </si>
  <si>
    <t>Totaalwaarde criterium kwaliteit</t>
  </si>
  <si>
    <t>Onderdeel</t>
  </si>
  <si>
    <t>Totaal behaalde waarde criterium kwaliteit:</t>
  </si>
  <si>
    <t>Totaal behaalde waarde criterium prijs:</t>
  </si>
  <si>
    <t>FICTIEVE EINDWAARDE (prijs -/- kwaliteit):</t>
  </si>
  <si>
    <t>1. OPEN VRAGEN</t>
  </si>
  <si>
    <t>2. WEBPORTAL</t>
  </si>
  <si>
    <t>3. GEBRUIKERSTEST</t>
  </si>
  <si>
    <t>Motivatie consensus:</t>
  </si>
  <si>
    <t>Ja</t>
  </si>
  <si>
    <t>Nee</t>
  </si>
  <si>
    <t>Algehele indruk is goed</t>
  </si>
  <si>
    <t>Algehele indruk is voldoende</t>
  </si>
  <si>
    <t>Algehele indruk is matig</t>
  </si>
  <si>
    <t>Algehele indruk is slecht</t>
  </si>
  <si>
    <t>Ja, voldoet goed</t>
  </si>
  <si>
    <t>Nee niet mogelijk</t>
  </si>
  <si>
    <t>1.1 	Bestelproces / garantieproces</t>
  </si>
  <si>
    <t>Gegevens kunnen volledig aangeleverd worden: 10 pnt
 1 verbeterpunt: 7 pnt
Slecht (meer dan 1 verbeterpunt): 0 pnt</t>
  </si>
  <si>
    <t>1. Login werkt conform opgegeven inloggegevens (indien nee krijgt inschrijver nog 1 kans voor nieuwe gegevens en anders volgt uitsluiting).</t>
  </si>
  <si>
    <t xml:space="preserve">3. Fictieve bestelling: alle elementen uit bijlage 10 zijn er in verwerkt en zijn mogelijk. </t>
  </si>
  <si>
    <t>5. Inzichtelijkheid reparatieopdracht.</t>
  </si>
  <si>
    <t xml:space="preserve">De behaalde waarde komt tot stand door de eindscore te vermenigvuldigen met € 500,-. </t>
  </si>
  <si>
    <t>Gegevens kunnen volledig aangeleverd worden</t>
  </si>
  <si>
    <t>1 verbeterpunt</t>
  </si>
  <si>
    <t>Slecht (meer dan 1 verbeterpunt)</t>
  </si>
  <si>
    <t>Aanwezig maar beperkt zicht ot het stellen van een vraag of iemand bellen</t>
  </si>
  <si>
    <t>Maximaal 45 punten</t>
  </si>
  <si>
    <t>ja alleen status overzicht</t>
  </si>
  <si>
    <t>nee</t>
  </si>
  <si>
    <t xml:space="preserve"> </t>
  </si>
  <si>
    <t>Inschrijver dient te beschrijven, op maximaal 3 A4;
• 	Hoe haar bestel- en leverproces eruitziet vanaf het moment dat een besteller een bestelling plaatst tot aflevering bij de opdrachtgever op een schoollocatie. 
Hierin dient inschrijver ook te beschrijven hoe zij handelt in de volgende situaties:
• 	Een laptop raakt zoek in het bezorgproces, wordt niet afgeleverd bij de schoollocatie. Hoe ziet het proces er dan uit van het aanmelden tot succesvolle levering van de bestelde laptop? Welke termijnen gelden hiervoor?
• 	Een laptop is defect, hoe ziet het aanmeld- en omruilproces eruit en binnen welke termijnen vindt wat plaats (het proces van het aanmelden tot weer een werkbare laptop)?
• 	Een laptop is hardware-matig defect en ligt bij de leerling thuis. Hoe ziet het proces er dan uit van het aanmelden tot weer een werkbare laptop en welke termijnen gelden hier (opdrachtgever verwacht binnen 24 uur tijdens werkdagen een herstel levering op de betreffende school)? En hoe gaat inschrijver er mee om in het geval van reparatie gedurende een schoolvakantie?</t>
  </si>
  <si>
    <t>€ 40.000,-</t>
  </si>
  <si>
    <t>€ 28.000,-</t>
  </si>
  <si>
    <t>€ 0,-</t>
  </si>
  <si>
    <t>- € 40.000,-</t>
  </si>
  <si>
    <t>4. Aanwezigheid van een gebruiksvriendelijke en werkende zoekfunctie binnen de portal.</t>
  </si>
  <si>
    <t>2. Algehele indruk opzet/ uitstraling/ laagdrempeligheid van de portal / Logische opbouw van de schermen en eenvoud van de opzet van de portal.</t>
  </si>
  <si>
    <t>Algehele indruk is goed/ boven verwachting: 10 pnt
Algehele indruk is voldoende met 1 verbeterpunt: 7 pnt
Algehele indruk is matig met 2 verbeterpunten: 3 pnt
Algehele indruk is slecht; er zijn meer dan 2 verbeterpunten: 0 pnt</t>
  </si>
  <si>
    <t>Ja, voldoet goed (automatische hulp bij aanklikken van een onderdeel): 10 punten
Aanwezig maar beperkt zich tot het stellen van een vraag of iemand bellen: 5 punten
Nee niet mogelijk: 0 punten</t>
  </si>
  <si>
    <t>Ja: 10 punten (statusoverzicht en track&amp;trace)
Ja: 5 punten alleen statusoverzicht 
Nee: 0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</si>
</sst>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quot;€&quot;\ #,##0_-"/>
    <numFmt numFmtId="165" formatCode="&quot;€&quot;\ #,##0"/>
    <numFmt numFmtId="166" formatCode="&quot;€&quot;\ #,##0.00"/>
    <numFmt numFmtId="167" formatCode="&quot;€&quot;\ #,##0.0000"/>
  </numFmts>
  <fonts count="17"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9"/>
      <color theme="1"/>
      <name val="Verdana"/>
      <family val="2"/>
    </font>
    <font>
      <b/>
      <sz val="10"/>
      <color theme="0"/>
      <name val="Verdana"/>
      <family val="2"/>
    </font>
    <font>
      <sz val="9"/>
      <color theme="1"/>
      <name val="Calibri"/>
      <family val="2"/>
      <scheme val="minor"/>
    </font>
    <font>
      <b/>
      <sz val="18"/>
      <color theme="0"/>
      <name val="Verdana"/>
      <family val="2"/>
    </font>
    <font>
      <b/>
      <sz val="16"/>
      <color theme="1"/>
      <name val="Verdana"/>
      <family val="2"/>
    </font>
    <font>
      <sz val="11"/>
      <color theme="1"/>
      <name val="Calibri"/>
      <family val="2"/>
      <scheme val="minor"/>
    </font>
    <font>
      <b/>
      <sz val="10"/>
      <color rgb="FFFF0000"/>
      <name val="Verdana"/>
      <family val="2"/>
    </font>
    <font>
      <b/>
      <sz val="11"/>
      <color theme="0"/>
      <name val="Verdana"/>
      <family val="2"/>
    </font>
    <font>
      <b/>
      <sz val="9"/>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
      <patternFill patternType="solid">
        <fgColor theme="8"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58">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13" fillId="0" borderId="0" applyFont="0" applyFill="0" applyBorder="0" applyAlignment="0" applyProtection="0"/>
  </cellStyleXfs>
  <cellXfs count="116">
    <xf numFmtId="0" fontId="0" fillId="0" borderId="0" xfId="0"/>
    <xf numFmtId="0" fontId="1" fillId="0" borderId="0" xfId="0" applyFont="1"/>
    <xf numFmtId="0" fontId="2" fillId="0" borderId="0" xfId="0" applyFont="1"/>
    <xf numFmtId="164" fontId="2" fillId="0" borderId="0" xfId="0" applyNumberFormat="1" applyFont="1" applyAlignment="1">
      <alignment horizontal="center"/>
    </xf>
    <xf numFmtId="164" fontId="3" fillId="2" borderId="3" xfId="0" applyNumberFormat="1" applyFont="1" applyFill="1" applyBorder="1" applyAlignment="1">
      <alignment horizontal="center" vertic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1" fontId="3" fillId="2" borderId="4" xfId="0" applyNumberFormat="1" applyFont="1" applyFill="1" applyBorder="1" applyAlignment="1" applyProtection="1">
      <alignment horizontal="center" vertical="center"/>
      <protection locked="0"/>
    </xf>
    <xf numFmtId="1" fontId="3" fillId="2" borderId="3" xfId="0" applyNumberFormat="1" applyFont="1" applyFill="1" applyBorder="1" applyAlignment="1">
      <alignment horizontal="center" vertical="center"/>
    </xf>
    <xf numFmtId="1" fontId="2" fillId="2" borderId="8" xfId="0" applyNumberFormat="1" applyFont="1" applyFill="1" applyBorder="1" applyAlignment="1">
      <alignment horizontal="left" vertical="center" wrapText="1" indent="1"/>
    </xf>
    <xf numFmtId="165" fontId="9" fillId="4" borderId="1" xfId="0" applyNumberFormat="1" applyFont="1" applyFill="1" applyBorder="1" applyAlignment="1">
      <alignment horizontal="center" vertical="center" wrapText="1"/>
    </xf>
    <xf numFmtId="0" fontId="2" fillId="5" borderId="1" xfId="0" applyFont="1" applyFill="1" applyBorder="1" applyAlignment="1" applyProtection="1">
      <alignment horizontal="center" vertical="center" wrapText="1"/>
      <protection locked="0"/>
    </xf>
    <xf numFmtId="0" fontId="7" fillId="4" borderId="1" xfId="0" applyFont="1" applyFill="1" applyBorder="1" applyAlignment="1">
      <alignment horizontal="center" vertical="center"/>
    </xf>
    <xf numFmtId="0" fontId="3" fillId="4" borderId="1" xfId="0" applyFont="1" applyFill="1" applyBorder="1" applyAlignment="1">
      <alignment vertical="center"/>
    </xf>
    <xf numFmtId="0" fontId="2" fillId="7" borderId="1" xfId="0" applyFont="1" applyFill="1" applyBorder="1" applyAlignment="1">
      <alignment horizontal="center" vertical="center" wrapText="1"/>
    </xf>
    <xf numFmtId="1" fontId="2" fillId="7" borderId="1" xfId="0" applyNumberFormat="1" applyFont="1" applyFill="1" applyBorder="1" applyAlignment="1">
      <alignment horizontal="center" vertical="center" wrapText="1"/>
    </xf>
    <xf numFmtId="0" fontId="8" fillId="6" borderId="1" xfId="0" applyFont="1" applyFill="1" applyBorder="1" applyAlignment="1">
      <alignment vertical="center" wrapText="1"/>
    </xf>
    <xf numFmtId="0" fontId="8" fillId="4" borderId="6" xfId="0" applyFont="1" applyFill="1" applyBorder="1" applyAlignment="1">
      <alignment vertical="center" wrapText="1"/>
    </xf>
    <xf numFmtId="0" fontId="8" fillId="4" borderId="7" xfId="0"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3" fillId="8" borderId="2" xfId="0" applyFont="1" applyFill="1" applyBorder="1" applyAlignment="1">
      <alignment horizontal="left" vertical="center" indent="1"/>
    </xf>
    <xf numFmtId="0" fontId="2" fillId="5" borderId="1" xfId="0" applyFont="1" applyFill="1" applyBorder="1" applyAlignment="1">
      <alignment vertical="center" wrapText="1"/>
    </xf>
    <xf numFmtId="0" fontId="7" fillId="7" borderId="1" xfId="0" applyFont="1" applyFill="1" applyBorder="1" applyAlignment="1">
      <alignment vertical="center" wrapText="1"/>
    </xf>
    <xf numFmtId="0" fontId="7" fillId="7" borderId="5" xfId="0" applyFont="1" applyFill="1" applyBorder="1" applyAlignment="1">
      <alignment vertical="center" wrapText="1"/>
    </xf>
    <xf numFmtId="0" fontId="10" fillId="0" borderId="0" xfId="0" applyFont="1"/>
    <xf numFmtId="0" fontId="7" fillId="5" borderId="1" xfId="0" applyFont="1" applyFill="1" applyBorder="1" applyAlignment="1">
      <alignment horizontal="right" vertical="center" wrapText="1"/>
    </xf>
    <xf numFmtId="0" fontId="2" fillId="5" borderId="1" xfId="0" applyFont="1" applyFill="1" applyBorder="1" applyAlignment="1">
      <alignment horizontal="left" vertical="center" wrapText="1"/>
    </xf>
    <xf numFmtId="0" fontId="10" fillId="0" borderId="0" xfId="0" quotePrefix="1" applyFont="1"/>
    <xf numFmtId="0" fontId="9" fillId="4" borderId="6" xfId="0" applyFont="1" applyFill="1" applyBorder="1" applyAlignment="1">
      <alignment horizontal="right" vertical="center"/>
    </xf>
    <xf numFmtId="0" fontId="4" fillId="3" borderId="2" xfId="0" applyFont="1" applyFill="1" applyBorder="1" applyAlignment="1">
      <alignment vertical="center"/>
    </xf>
    <xf numFmtId="0" fontId="4" fillId="2" borderId="8" xfId="0" applyFont="1" applyFill="1" applyBorder="1" applyAlignment="1">
      <alignment horizontal="left" vertical="center" indent="1"/>
    </xf>
    <xf numFmtId="0" fontId="4" fillId="3" borderId="3" xfId="0" applyFont="1" applyFill="1" applyBorder="1" applyAlignment="1">
      <alignment vertical="center"/>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0" fontId="4" fillId="2" borderId="8" xfId="0" applyFont="1" applyFill="1" applyBorder="1" applyAlignment="1">
      <alignment horizontal="left" vertical="center"/>
    </xf>
    <xf numFmtId="0" fontId="1" fillId="5" borderId="1" xfId="0" applyFont="1" applyFill="1" applyBorder="1" applyAlignment="1">
      <alignment vertical="center" wrapText="1"/>
    </xf>
    <xf numFmtId="166" fontId="1" fillId="5" borderId="7"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lignment horizontal="center" vertical="center"/>
    </xf>
    <xf numFmtId="166" fontId="1" fillId="4" borderId="1"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7" fontId="4" fillId="2" borderId="8" xfId="0" applyNumberFormat="1" applyFont="1" applyFill="1" applyBorder="1" applyAlignment="1">
      <alignment horizontal="left" vertical="center"/>
    </xf>
    <xf numFmtId="0" fontId="3" fillId="4" borderId="2" xfId="0" applyFont="1" applyFill="1" applyBorder="1" applyAlignment="1">
      <alignment vertical="center"/>
    </xf>
    <xf numFmtId="0" fontId="2" fillId="6" borderId="4" xfId="0" applyFont="1" applyFill="1" applyBorder="1" applyAlignment="1">
      <alignment vertical="center"/>
    </xf>
    <xf numFmtId="0" fontId="9" fillId="4" borderId="4" xfId="0" applyFont="1" applyFill="1" applyBorder="1" applyAlignment="1">
      <alignment horizontal="righ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1" fillId="0" borderId="0" xfId="0" applyFont="1" applyAlignment="1">
      <alignment horizontal="center" vertical="center"/>
    </xf>
    <xf numFmtId="0" fontId="8" fillId="0" borderId="0" xfId="0" applyFont="1" applyAlignment="1">
      <alignment horizontal="center" vertical="center"/>
    </xf>
    <xf numFmtId="0" fontId="8" fillId="4" borderId="1" xfId="0" applyFont="1" applyFill="1" applyBorder="1" applyAlignment="1">
      <alignment horizontal="center" vertical="center"/>
    </xf>
    <xf numFmtId="0" fontId="3" fillId="0" borderId="0" xfId="0" applyFont="1" applyAlignment="1">
      <alignment horizontal="center" vertical="center"/>
    </xf>
    <xf numFmtId="165" fontId="9" fillId="0" borderId="0" xfId="0" applyNumberFormat="1" applyFont="1" applyAlignment="1">
      <alignment horizontal="center" vertical="center"/>
    </xf>
    <xf numFmtId="165" fontId="9" fillId="4" borderId="1" xfId="0" quotePrefix="1" applyNumberFormat="1" applyFont="1" applyFill="1" applyBorder="1" applyAlignment="1">
      <alignment horizontal="center" vertical="center" wrapText="1"/>
    </xf>
    <xf numFmtId="165" fontId="9" fillId="0" borderId="0" xfId="0" applyNumberFormat="1" applyFont="1" applyAlignment="1">
      <alignment vertical="center"/>
    </xf>
    <xf numFmtId="0" fontId="1" fillId="8" borderId="1" xfId="0" applyFont="1" applyFill="1" applyBorder="1" applyAlignment="1">
      <alignment horizontal="center" vertical="center"/>
    </xf>
    <xf numFmtId="0" fontId="0" fillId="0" borderId="0" xfId="0" applyAlignment="1">
      <alignment wrapText="1"/>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7" fillId="4" borderId="2"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7" borderId="8" xfId="0" applyFont="1" applyFill="1" applyBorder="1" applyAlignment="1">
      <alignment horizontal="left" vertical="center" wrapText="1"/>
    </xf>
    <xf numFmtId="0" fontId="7" fillId="7" borderId="9" xfId="0" applyFont="1" applyFill="1" applyBorder="1" applyAlignment="1">
      <alignment horizontal="left" vertical="center" wrapText="1"/>
    </xf>
    <xf numFmtId="0" fontId="12" fillId="3" borderId="0" xfId="0" applyFont="1" applyFill="1" applyAlignment="1">
      <alignment horizontal="center" vertical="center" wrapText="1"/>
    </xf>
    <xf numFmtId="0" fontId="2" fillId="5" borderId="7" xfId="0" applyFont="1" applyFill="1" applyBorder="1" applyAlignment="1">
      <alignment horizontal="left" vertical="center" wrapText="1"/>
    </xf>
    <xf numFmtId="0" fontId="2" fillId="5" borderId="9" xfId="0" applyFont="1" applyFill="1" applyBorder="1" applyAlignment="1">
      <alignment horizontal="left" vertical="center" wrapText="1"/>
    </xf>
    <xf numFmtId="164" fontId="3" fillId="7" borderId="10" xfId="0" applyNumberFormat="1" applyFont="1" applyFill="1" applyBorder="1" applyAlignment="1" applyProtection="1">
      <alignment horizontal="center" vertical="center"/>
      <protection locked="0"/>
    </xf>
    <xf numFmtId="164" fontId="3" fillId="7" borderId="5" xfId="0" applyNumberFormat="1" applyFont="1" applyFill="1" applyBorder="1" applyAlignment="1" applyProtection="1">
      <alignment horizontal="center" vertical="center"/>
      <protection locked="0"/>
    </xf>
    <xf numFmtId="164" fontId="3" fillId="7" borderId="2" xfId="0" applyNumberFormat="1" applyFont="1" applyFill="1" applyBorder="1" applyAlignment="1" applyProtection="1">
      <alignment horizontal="center" vertical="center"/>
      <protection locked="0"/>
    </xf>
    <xf numFmtId="164" fontId="3" fillId="7" borderId="3" xfId="0" applyNumberFormat="1" applyFont="1" applyFill="1" applyBorder="1" applyAlignment="1" applyProtection="1">
      <alignment horizontal="center" vertical="center"/>
      <protection locked="0"/>
    </xf>
    <xf numFmtId="164" fontId="3" fillId="7" borderId="4" xfId="0" applyNumberFormat="1" applyFont="1" applyFill="1" applyBorder="1" applyAlignment="1" applyProtection="1">
      <alignment horizontal="center" vertical="center"/>
      <protection locked="0"/>
    </xf>
    <xf numFmtId="164" fontId="3" fillId="8" borderId="4" xfId="0" applyNumberFormat="1" applyFont="1" applyFill="1" applyBorder="1" applyAlignment="1">
      <alignment horizontal="center" vertical="center"/>
    </xf>
    <xf numFmtId="164" fontId="3" fillId="8" borderId="3" xfId="0" applyNumberFormat="1" applyFont="1" applyFill="1" applyBorder="1" applyAlignment="1">
      <alignment horizontal="center" vertical="center"/>
    </xf>
    <xf numFmtId="164" fontId="3" fillId="8" borderId="2" xfId="0" applyNumberFormat="1" applyFont="1" applyFill="1" applyBorder="1" applyAlignment="1">
      <alignment horizontal="center" vertical="center"/>
    </xf>
    <xf numFmtId="0" fontId="4" fillId="3" borderId="4"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165" fontId="9" fillId="3" borderId="0" xfId="0" applyNumberFormat="1" applyFont="1" applyFill="1" applyAlignment="1">
      <alignment horizontal="center" vertical="center"/>
    </xf>
    <xf numFmtId="165" fontId="9" fillId="8" borderId="1" xfId="0" applyNumberFormat="1" applyFont="1" applyFill="1" applyBorder="1" applyAlignment="1">
      <alignment horizontal="center" vertical="center"/>
    </xf>
    <xf numFmtId="0" fontId="1" fillId="8" borderId="1" xfId="0" applyFont="1" applyFill="1" applyBorder="1" applyAlignment="1">
      <alignment horizontal="center" vertical="center"/>
    </xf>
    <xf numFmtId="165" fontId="9" fillId="3" borderId="2" xfId="0" applyNumberFormat="1" applyFont="1" applyFill="1" applyBorder="1" applyAlignment="1">
      <alignment horizontal="center" vertical="center"/>
    </xf>
    <xf numFmtId="165" fontId="9" fillId="3" borderId="3" xfId="0" applyNumberFormat="1" applyFont="1" applyFill="1" applyBorder="1" applyAlignment="1">
      <alignment horizontal="center" vertical="center"/>
    </xf>
    <xf numFmtId="0" fontId="4" fillId="3" borderId="2" xfId="0" applyFont="1" applyFill="1" applyBorder="1" applyAlignment="1">
      <alignment horizontal="right" vertical="center"/>
    </xf>
    <xf numFmtId="0" fontId="4" fillId="3" borderId="3" xfId="0" applyFont="1" applyFill="1" applyBorder="1" applyAlignment="1">
      <alignment horizontal="right" vertical="center"/>
    </xf>
    <xf numFmtId="0" fontId="4" fillId="8" borderId="2" xfId="0" applyFont="1" applyFill="1" applyBorder="1" applyAlignment="1">
      <alignment horizontal="right" vertical="center"/>
    </xf>
    <xf numFmtId="0" fontId="4" fillId="8" borderId="3" xfId="0" applyFont="1" applyFill="1" applyBorder="1" applyAlignment="1">
      <alignment horizontal="right" vertical="center"/>
    </xf>
    <xf numFmtId="0" fontId="3" fillId="6" borderId="7"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9" xfId="0" applyFont="1" applyFill="1" applyBorder="1" applyAlignment="1">
      <alignment horizontal="left" vertical="center" wrapText="1"/>
    </xf>
    <xf numFmtId="0" fontId="9" fillId="3" borderId="2" xfId="0" applyFont="1" applyFill="1" applyBorder="1" applyAlignment="1">
      <alignment horizontal="right" vertical="center"/>
    </xf>
    <xf numFmtId="0" fontId="9" fillId="3" borderId="3" xfId="0" applyFont="1" applyFill="1" applyBorder="1" applyAlignment="1">
      <alignment horizontal="right" vertical="center"/>
    </xf>
    <xf numFmtId="0" fontId="1" fillId="8" borderId="2" xfId="0" applyFont="1" applyFill="1" applyBorder="1" applyAlignment="1">
      <alignment horizontal="left" vertical="center"/>
    </xf>
    <xf numFmtId="0" fontId="1" fillId="8" borderId="4" xfId="0" applyFont="1" applyFill="1" applyBorder="1" applyAlignment="1">
      <alignment horizontal="left" vertical="center"/>
    </xf>
    <xf numFmtId="166" fontId="2" fillId="5" borderId="1" xfId="57" applyNumberFormat="1" applyFont="1" applyFill="1" applyBorder="1" applyAlignment="1">
      <alignment horizontal="center" vertical="center" wrapText="1"/>
    </xf>
    <xf numFmtId="166" fontId="0" fillId="0" borderId="0" xfId="0" applyNumberFormat="1" applyAlignment="1">
      <alignment wrapText="1"/>
    </xf>
    <xf numFmtId="165" fontId="0" fillId="0" borderId="0" xfId="0" applyNumberFormat="1" applyAlignment="1">
      <alignment wrapText="1"/>
    </xf>
    <xf numFmtId="44" fontId="2" fillId="5" borderId="1" xfId="57" applyNumberFormat="1" applyFont="1" applyFill="1" applyBorder="1" applyAlignment="1">
      <alignment horizontal="center" vertical="center" wrapText="1"/>
    </xf>
    <xf numFmtId="166" fontId="14" fillId="5" borderId="1" xfId="57" quotePrefix="1" applyNumberFormat="1" applyFont="1" applyFill="1" applyBorder="1" applyAlignment="1">
      <alignment horizontal="center" vertical="center" wrapText="1"/>
    </xf>
    <xf numFmtId="166" fontId="14" fillId="5" borderId="1" xfId="57" applyNumberFormat="1" applyFont="1" applyFill="1" applyBorder="1" applyAlignment="1">
      <alignment horizontal="center" vertical="center" wrapText="1"/>
    </xf>
    <xf numFmtId="0" fontId="15" fillId="3" borderId="1" xfId="0" applyFont="1" applyFill="1" applyBorder="1" applyAlignment="1">
      <alignment vertical="center" wrapText="1"/>
    </xf>
    <xf numFmtId="0" fontId="7" fillId="9" borderId="1" xfId="0" applyFont="1" applyFill="1" applyBorder="1" applyAlignment="1">
      <alignment horizontal="center" vertical="center"/>
    </xf>
    <xf numFmtId="0" fontId="7" fillId="9" borderId="1" xfId="0" applyFont="1" applyFill="1" applyBorder="1" applyAlignment="1">
      <alignment horizontal="center" vertical="center" wrapText="1"/>
    </xf>
    <xf numFmtId="0" fontId="16" fillId="3" borderId="1" xfId="0" applyFont="1" applyFill="1" applyBorder="1" applyAlignment="1">
      <alignment horizontal="right" vertical="center" wrapText="1"/>
    </xf>
    <xf numFmtId="0" fontId="16" fillId="3" borderId="1" xfId="0" applyFont="1" applyFill="1" applyBorder="1" applyAlignment="1">
      <alignment vertical="center" wrapText="1"/>
    </xf>
    <xf numFmtId="0" fontId="3" fillId="6" borderId="1"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left" vertical="center" indent="1"/>
    </xf>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2" fillId="2" borderId="0" xfId="0" applyFont="1" applyFill="1" applyProtection="1"/>
    <xf numFmtId="1" fontId="2" fillId="2" borderId="8" xfId="0" applyNumberFormat="1" applyFont="1" applyFill="1" applyBorder="1" applyAlignment="1" applyProtection="1">
      <alignment horizontal="left" vertical="center" wrapText="1" indent="1"/>
    </xf>
    <xf numFmtId="164" fontId="2" fillId="0" borderId="0" xfId="0" applyNumberFormat="1" applyFont="1" applyAlignment="1" applyProtection="1">
      <alignment horizontal="center"/>
    </xf>
  </cellXfs>
  <cellStyles count="5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 name="Valuta" xfId="57" builtinId="4"/>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8"/>
  <sheetViews>
    <sheetView showFormulas="1" showGridLines="0" zoomScale="110" zoomScaleNormal="110" workbookViewId="0">
      <selection activeCell="A4" sqref="A4:A8"/>
    </sheetView>
  </sheetViews>
  <sheetFormatPr baseColWidth="10" defaultColWidth="8.83203125" defaultRowHeight="15" x14ac:dyDescent="0.2"/>
  <cols>
    <col min="1" max="1" width="60.83203125" customWidth="1"/>
    <col min="2" max="3" width="15.6640625" customWidth="1"/>
    <col min="4" max="4" width="33.6640625" customWidth="1"/>
  </cols>
  <sheetData>
    <row r="1" spans="1:4" ht="30" customHeight="1" x14ac:dyDescent="0.2">
      <c r="A1" s="61" t="s">
        <v>11</v>
      </c>
      <c r="B1" s="62"/>
      <c r="C1" s="63"/>
    </row>
    <row r="2" spans="1:4" s="60" customFormat="1" ht="80" customHeight="1" x14ac:dyDescent="0.2">
      <c r="A2" s="64" t="s">
        <v>13</v>
      </c>
      <c r="B2" s="65"/>
      <c r="C2" s="66"/>
    </row>
    <row r="3" spans="1:4" s="60" customFormat="1" ht="30" customHeight="1" x14ac:dyDescent="0.2">
      <c r="A3" s="17" t="s">
        <v>49</v>
      </c>
      <c r="B3" s="104" t="s">
        <v>9</v>
      </c>
      <c r="C3" s="104" t="s">
        <v>7</v>
      </c>
    </row>
    <row r="4" spans="1:4" s="60" customFormat="1" ht="35" customHeight="1" x14ac:dyDescent="0.2">
      <c r="A4" s="67" t="s">
        <v>63</v>
      </c>
      <c r="B4" s="27" t="s">
        <v>20</v>
      </c>
      <c r="C4" s="101" t="s">
        <v>64</v>
      </c>
      <c r="D4" s="100"/>
    </row>
    <row r="5" spans="1:4" s="60" customFormat="1" ht="35" customHeight="1" x14ac:dyDescent="0.2">
      <c r="A5" s="67"/>
      <c r="B5" s="27" t="s">
        <v>21</v>
      </c>
      <c r="C5" s="101" t="s">
        <v>65</v>
      </c>
      <c r="D5" s="99"/>
    </row>
    <row r="6" spans="1:4" s="60" customFormat="1" ht="35" customHeight="1" x14ac:dyDescent="0.2">
      <c r="A6" s="67"/>
      <c r="B6" s="27" t="s">
        <v>22</v>
      </c>
      <c r="C6" s="98" t="s">
        <v>66</v>
      </c>
      <c r="D6" s="99"/>
    </row>
    <row r="7" spans="1:4" s="60" customFormat="1" ht="35" customHeight="1" x14ac:dyDescent="0.2">
      <c r="A7" s="67"/>
      <c r="B7" s="27" t="s">
        <v>23</v>
      </c>
      <c r="C7" s="102" t="s">
        <v>67</v>
      </c>
      <c r="D7" s="99"/>
    </row>
    <row r="8" spans="1:4" s="60" customFormat="1" ht="35" customHeight="1" x14ac:dyDescent="0.2">
      <c r="A8" s="68"/>
      <c r="B8" s="27" t="s">
        <v>24</v>
      </c>
      <c r="C8" s="103" t="s">
        <v>25</v>
      </c>
      <c r="D8" s="99"/>
    </row>
  </sheetData>
  <sheetProtection algorithmName="SHA-512" hashValue="7iV8lDTeFQkZTvoLEja5EPdmxEnSuwTp766QoV77ZVcoBZUfpaKIqebs0RwSuBbmP7QKC071zMlZGpin6VwuXA==" saltValue="SM2oqRbhjdBrRHIOBbru/Q==" spinCount="100000" sheet="1" objects="1" scenarios="1"/>
  <mergeCells count="3">
    <mergeCell ref="A1:C1"/>
    <mergeCell ref="A2:C2"/>
    <mergeCell ref="A4:A8"/>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A6C00-3F4C-0543-A02D-E81D43AA77B3}">
  <dimension ref="A1:H9"/>
  <sheetViews>
    <sheetView showGridLines="0" zoomScale="158" zoomScaleNormal="158" workbookViewId="0">
      <selection activeCell="C7" sqref="C7"/>
    </sheetView>
  </sheetViews>
  <sheetFormatPr baseColWidth="10" defaultRowHeight="15" x14ac:dyDescent="0.2"/>
  <cols>
    <col min="1" max="1" width="53.5" style="25" customWidth="1"/>
    <col min="2" max="2" width="65.83203125" style="25" customWidth="1"/>
    <col min="5" max="8" width="20.83203125" customWidth="1"/>
  </cols>
  <sheetData>
    <row r="1" spans="1:8" ht="30" customHeight="1" x14ac:dyDescent="0.2">
      <c r="A1" s="69" t="s">
        <v>26</v>
      </c>
      <c r="B1" s="69"/>
    </row>
    <row r="2" spans="1:8" ht="26" x14ac:dyDescent="0.2">
      <c r="A2" s="18" t="s">
        <v>19</v>
      </c>
      <c r="B2" s="19" t="s">
        <v>14</v>
      </c>
    </row>
    <row r="3" spans="1:8" ht="50" customHeight="1" x14ac:dyDescent="0.2">
      <c r="A3" s="23" t="s">
        <v>51</v>
      </c>
      <c r="B3" s="26" t="s">
        <v>15</v>
      </c>
      <c r="D3" s="105" t="s">
        <v>9</v>
      </c>
      <c r="E3" s="105" t="s">
        <v>41</v>
      </c>
      <c r="F3" s="105" t="s">
        <v>42</v>
      </c>
      <c r="G3" s="105"/>
      <c r="H3" s="105"/>
    </row>
    <row r="4" spans="1:8" ht="50" customHeight="1" x14ac:dyDescent="0.2">
      <c r="A4" s="23" t="s">
        <v>69</v>
      </c>
      <c r="B4" s="26" t="s">
        <v>70</v>
      </c>
      <c r="D4" s="105" t="s">
        <v>9</v>
      </c>
      <c r="E4" s="106" t="s">
        <v>43</v>
      </c>
      <c r="F4" s="106" t="s">
        <v>44</v>
      </c>
      <c r="G4" s="106" t="s">
        <v>45</v>
      </c>
      <c r="H4" s="106" t="s">
        <v>46</v>
      </c>
    </row>
    <row r="5" spans="1:8" ht="50" customHeight="1" x14ac:dyDescent="0.2">
      <c r="A5" s="24" t="s">
        <v>52</v>
      </c>
      <c r="B5" s="26" t="s">
        <v>50</v>
      </c>
      <c r="D5" s="105" t="s">
        <v>9</v>
      </c>
      <c r="E5" s="106" t="s">
        <v>55</v>
      </c>
      <c r="F5" s="106" t="s">
        <v>56</v>
      </c>
      <c r="G5" s="106" t="s">
        <v>57</v>
      </c>
      <c r="H5" s="106"/>
    </row>
    <row r="6" spans="1:8" ht="50" customHeight="1" x14ac:dyDescent="0.2">
      <c r="A6" s="24" t="s">
        <v>68</v>
      </c>
      <c r="B6" s="26" t="s">
        <v>71</v>
      </c>
      <c r="D6" s="106" t="s">
        <v>9</v>
      </c>
      <c r="E6" s="106" t="s">
        <v>47</v>
      </c>
      <c r="F6" s="106" t="s">
        <v>58</v>
      </c>
      <c r="G6" s="106" t="s">
        <v>48</v>
      </c>
      <c r="H6" s="105"/>
    </row>
    <row r="7" spans="1:8" ht="50" customHeight="1" x14ac:dyDescent="0.2">
      <c r="A7" s="24" t="s">
        <v>53</v>
      </c>
      <c r="B7" s="26" t="s">
        <v>72</v>
      </c>
      <c r="D7" s="105" t="s">
        <v>9</v>
      </c>
      <c r="E7" s="105" t="s">
        <v>41</v>
      </c>
      <c r="F7" s="106" t="s">
        <v>60</v>
      </c>
      <c r="G7" s="105" t="s">
        <v>61</v>
      </c>
      <c r="H7" s="105" t="s">
        <v>62</v>
      </c>
    </row>
    <row r="8" spans="1:8" ht="30" customHeight="1" x14ac:dyDescent="0.2">
      <c r="A8" s="108" t="s">
        <v>54</v>
      </c>
      <c r="B8" s="107" t="s">
        <v>59</v>
      </c>
    </row>
    <row r="9" spans="1:8" x14ac:dyDescent="0.2">
      <c r="A9" s="28"/>
      <c r="B9" s="28"/>
    </row>
  </sheetData>
  <sheetProtection algorithmName="SHA-512" hashValue="C/SPLlOCkEnlFeL2K3AI2kbnxn4wVnoQr2WYXY3oDRAbu+Lwkhv1awwuE0t07U7vhYZoa+qM4o3UqB2iOpEJtQ==" saltValue="q+uF5HXKg0TF4+Y/PZ4vcQ==" spinCount="100000" sheet="1" objects="1" scenarios="1"/>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6"/>
  <sheetViews>
    <sheetView showGridLines="0" zoomScaleNormal="100" zoomScalePageLayoutView="85" workbookViewId="0">
      <selection activeCell="A4" sqref="A4:XFD4"/>
    </sheetView>
  </sheetViews>
  <sheetFormatPr baseColWidth="10" defaultColWidth="8.83203125" defaultRowHeight="13" x14ac:dyDescent="0.15"/>
  <cols>
    <col min="1" max="1" width="90.83203125" style="2" customWidth="1"/>
    <col min="2" max="2" width="2.6640625" style="5" customWidth="1"/>
    <col min="3" max="3" width="30.6640625" style="3" customWidth="1"/>
    <col min="4" max="4" width="3.6640625" style="3" customWidth="1"/>
    <col min="5" max="5" width="2.6640625" style="3" customWidth="1"/>
    <col min="6" max="6" width="30.6640625" style="3" customWidth="1"/>
    <col min="7" max="7" width="3.6640625" style="3" customWidth="1"/>
    <col min="8" max="8" width="2.6640625" style="3" customWidth="1"/>
    <col min="9" max="9" width="30.6640625" style="2" customWidth="1"/>
    <col min="10" max="10" width="3.6640625" style="2" customWidth="1"/>
    <col min="11" max="11" width="11.6640625" style="2" bestFit="1" customWidth="1"/>
    <col min="12" max="16384" width="8.83203125" style="2"/>
  </cols>
  <sheetData>
    <row r="1" spans="1:11" ht="50" customHeight="1" x14ac:dyDescent="0.2">
      <c r="A1" s="20" t="s">
        <v>3</v>
      </c>
      <c r="B1" s="110"/>
      <c r="C1" s="80" t="s">
        <v>16</v>
      </c>
      <c r="D1" s="81"/>
      <c r="E1" s="110"/>
      <c r="F1" s="80" t="s">
        <v>17</v>
      </c>
      <c r="G1" s="81"/>
      <c r="H1" s="110"/>
      <c r="I1" s="80" t="s">
        <v>18</v>
      </c>
      <c r="J1" s="81"/>
      <c r="K1" s="1"/>
    </row>
    <row r="2" spans="1:11" ht="20" customHeight="1" x14ac:dyDescent="0.15">
      <c r="A2" s="21" t="str">
        <f>'Beoordelen open vraag'!A1</f>
        <v>Beoordeling Open vragen</v>
      </c>
      <c r="B2" s="6"/>
      <c r="C2" s="77" t="s">
        <v>7</v>
      </c>
      <c r="D2" s="78"/>
      <c r="E2" s="6"/>
      <c r="F2" s="79" t="s">
        <v>7</v>
      </c>
      <c r="G2" s="78"/>
      <c r="H2" s="6"/>
      <c r="I2" s="79" t="s">
        <v>7</v>
      </c>
      <c r="J2" s="78"/>
    </row>
    <row r="3" spans="1:11" ht="20" customHeight="1" x14ac:dyDescent="0.15">
      <c r="A3" s="22" t="str">
        <f>'Beoordelen open vraag'!A3:A3</f>
        <v>1.1 	Bestelproces / garantieproces</v>
      </c>
      <c r="B3" s="7"/>
      <c r="C3" s="8" t="s">
        <v>9</v>
      </c>
      <c r="D3" s="9"/>
      <c r="E3" s="10"/>
      <c r="F3" s="8" t="s">
        <v>9</v>
      </c>
      <c r="G3" s="9"/>
      <c r="H3" s="10"/>
      <c r="I3" s="8" t="s">
        <v>9</v>
      </c>
      <c r="J3" s="4"/>
    </row>
    <row r="4" spans="1:11" ht="250" customHeight="1" x14ac:dyDescent="0.15">
      <c r="A4" s="22" t="str">
        <f>'Beoordelen open vraag'!A4</f>
        <v>Inschrijver dient te beschrijven, op maximaal 3 A4;
• 	Hoe haar bestel- en leverproces eruitziet vanaf het moment dat een besteller een bestelling plaatst tot aflevering bij de opdrachtgever op een schoollocatie. 
Hierin dient inschrijver ook te beschrijven hoe zij handelt in de volgende situaties:
• 	Een laptop raakt zoek in het bezorgproces, wordt niet afgeleverd bij de schoollocatie. Hoe ziet het proces er dan uit van het aanmelden tot succesvolle levering van de bestelde laptop? Welke termijnen gelden hiervoor?
• 	Een laptop is defect, hoe ziet het aanmeld- en omruilproces eruit en binnen welke termijnen vindt wat plaats (het proces van het aanmelden tot weer een werkbare laptop)?
• 	Een laptop is hardware-matig defect en ligt bij de leerling thuis. Hoe ziet het proces er dan uit van het aanmelden tot weer een werkbare laptop en welke termijnen gelden hier (opdrachtgever verwacht binnen 24 uur tijdens werkdagen een herstel levering op de betreffende school)? En hoe gaat inschrijver er mee om in het geval van reparatie gedurende een schoolvakantie?</v>
      </c>
      <c r="B4" s="7"/>
      <c r="C4" s="72" t="s">
        <v>8</v>
      </c>
      <c r="D4" s="73"/>
      <c r="E4" s="7"/>
      <c r="F4" s="74" t="s">
        <v>8</v>
      </c>
      <c r="G4" s="75"/>
      <c r="H4" s="7"/>
      <c r="I4" s="74" t="s">
        <v>8</v>
      </c>
      <c r="J4" s="75"/>
    </row>
    <row r="6" spans="1:11" ht="20" customHeight="1" x14ac:dyDescent="0.15">
      <c r="A6" s="21" t="str">
        <f>'Beoordelen webportal'!A1</f>
        <v>Beoordelen webportal</v>
      </c>
      <c r="B6" s="6"/>
      <c r="C6" s="77" t="s">
        <v>7</v>
      </c>
      <c r="D6" s="78"/>
      <c r="E6" s="6"/>
      <c r="F6" s="79" t="s">
        <v>7</v>
      </c>
      <c r="G6" s="78"/>
      <c r="H6" s="6"/>
      <c r="I6" s="79" t="s">
        <v>7</v>
      </c>
      <c r="J6" s="78"/>
    </row>
    <row r="7" spans="1:11" ht="20" customHeight="1" x14ac:dyDescent="0.15">
      <c r="A7" s="70" t="str">
        <f>'Beoordelen webportal'!A3</f>
        <v>1. Login werkt conform opgegeven inloggegevens (indien nee krijgt inschrijver nog 1 kans voor nieuwe gegevens en anders volgt uitsluiting).</v>
      </c>
      <c r="B7" s="7"/>
      <c r="C7" s="8" t="s">
        <v>9</v>
      </c>
      <c r="D7" s="9"/>
      <c r="E7" s="10"/>
      <c r="F7" s="8" t="s">
        <v>9</v>
      </c>
      <c r="G7" s="9"/>
      <c r="H7" s="10"/>
      <c r="I7" s="8" t="s">
        <v>9</v>
      </c>
      <c r="J7" s="4"/>
    </row>
    <row r="8" spans="1:11" ht="170" customHeight="1" x14ac:dyDescent="0.15">
      <c r="A8" s="71"/>
      <c r="B8" s="7"/>
      <c r="C8" s="72" t="s">
        <v>8</v>
      </c>
      <c r="D8" s="73"/>
      <c r="E8" s="7"/>
      <c r="F8" s="74" t="s">
        <v>8</v>
      </c>
      <c r="G8" s="75"/>
      <c r="H8" s="7"/>
      <c r="I8" s="74" t="s">
        <v>8</v>
      </c>
      <c r="J8" s="75"/>
    </row>
    <row r="9" spans="1:11" ht="20" customHeight="1" x14ac:dyDescent="0.15">
      <c r="A9" s="70" t="str">
        <f>'Beoordelen webportal'!A4</f>
        <v>2. Algehele indruk opzet/ uitstraling/ laagdrempeligheid van de portal / Logische opbouw van de schermen en eenvoud van de opzet van de portal.</v>
      </c>
      <c r="B9" s="7"/>
      <c r="C9" s="8" t="s">
        <v>9</v>
      </c>
      <c r="D9" s="9"/>
      <c r="E9" s="10"/>
      <c r="F9" s="8" t="s">
        <v>9</v>
      </c>
      <c r="G9" s="9"/>
      <c r="H9" s="10"/>
      <c r="I9" s="8" t="s">
        <v>9</v>
      </c>
      <c r="J9" s="4"/>
    </row>
    <row r="10" spans="1:11" ht="170" customHeight="1" x14ac:dyDescent="0.15">
      <c r="A10" s="71"/>
      <c r="B10" s="7"/>
      <c r="C10" s="76" t="s">
        <v>8</v>
      </c>
      <c r="D10" s="75"/>
      <c r="E10" s="7"/>
      <c r="F10" s="74" t="s">
        <v>8</v>
      </c>
      <c r="G10" s="75"/>
      <c r="H10" s="7"/>
      <c r="I10" s="74" t="s">
        <v>8</v>
      </c>
      <c r="J10" s="75"/>
    </row>
    <row r="11" spans="1:11" ht="20" customHeight="1" x14ac:dyDescent="0.15">
      <c r="A11" s="70" t="str">
        <f>'Beoordelen webportal'!A5</f>
        <v xml:space="preserve">3. Fictieve bestelling: alle elementen uit bijlage 10 zijn er in verwerkt en zijn mogelijk. </v>
      </c>
      <c r="B11" s="7"/>
      <c r="C11" s="8" t="s">
        <v>9</v>
      </c>
      <c r="D11" s="9"/>
      <c r="E11" s="10"/>
      <c r="F11" s="8" t="s">
        <v>9</v>
      </c>
      <c r="G11" s="9"/>
      <c r="H11" s="10"/>
      <c r="I11" s="8" t="s">
        <v>9</v>
      </c>
      <c r="J11" s="4"/>
    </row>
    <row r="12" spans="1:11" ht="170" customHeight="1" x14ac:dyDescent="0.15">
      <c r="A12" s="71"/>
      <c r="B12" s="7"/>
      <c r="C12" s="72" t="s">
        <v>8</v>
      </c>
      <c r="D12" s="73"/>
      <c r="E12" s="7"/>
      <c r="F12" s="74" t="s">
        <v>8</v>
      </c>
      <c r="G12" s="75"/>
      <c r="H12" s="7"/>
      <c r="I12" s="74" t="s">
        <v>8</v>
      </c>
      <c r="J12" s="75"/>
    </row>
    <row r="13" spans="1:11" ht="20" customHeight="1" x14ac:dyDescent="0.15">
      <c r="A13" s="70" t="str">
        <f>'Beoordelen webportal'!A6</f>
        <v>4. Aanwezigheid van een gebruiksvriendelijke en werkende zoekfunctie binnen de portal.</v>
      </c>
      <c r="B13" s="7"/>
      <c r="C13" s="8" t="s">
        <v>9</v>
      </c>
      <c r="D13" s="9"/>
      <c r="E13" s="10"/>
      <c r="F13" s="8" t="s">
        <v>9</v>
      </c>
      <c r="G13" s="9"/>
      <c r="H13" s="10"/>
      <c r="I13" s="8" t="s">
        <v>9</v>
      </c>
      <c r="J13" s="4"/>
    </row>
    <row r="14" spans="1:11" ht="170" customHeight="1" x14ac:dyDescent="0.15">
      <c r="A14" s="71"/>
      <c r="B14" s="7"/>
      <c r="C14" s="76" t="s">
        <v>8</v>
      </c>
      <c r="D14" s="75"/>
      <c r="E14" s="7"/>
      <c r="F14" s="74" t="s">
        <v>8</v>
      </c>
      <c r="G14" s="75"/>
      <c r="H14" s="7"/>
      <c r="I14" s="74" t="s">
        <v>8</v>
      </c>
      <c r="J14" s="75"/>
    </row>
    <row r="15" spans="1:11" ht="20" customHeight="1" x14ac:dyDescent="0.15">
      <c r="A15" s="70" t="str">
        <f>'Beoordelen webportal'!A7</f>
        <v>5. Inzichtelijkheid reparatieopdracht.</v>
      </c>
      <c r="B15" s="7"/>
      <c r="C15" s="8" t="s">
        <v>9</v>
      </c>
      <c r="D15" s="9"/>
      <c r="E15" s="10"/>
      <c r="F15" s="8" t="s">
        <v>9</v>
      </c>
      <c r="G15" s="9"/>
      <c r="H15" s="10"/>
      <c r="I15" s="8" t="s">
        <v>9</v>
      </c>
      <c r="J15" s="4"/>
    </row>
    <row r="16" spans="1:11" ht="170" customHeight="1" x14ac:dyDescent="0.15">
      <c r="A16" s="71"/>
      <c r="B16" s="7"/>
      <c r="C16" s="72" t="s">
        <v>8</v>
      </c>
      <c r="D16" s="73"/>
      <c r="E16" s="7"/>
      <c r="F16" s="74" t="s">
        <v>8</v>
      </c>
      <c r="G16" s="75"/>
      <c r="H16" s="7"/>
      <c r="I16" s="74" t="s">
        <v>8</v>
      </c>
      <c r="J16" s="75"/>
    </row>
  </sheetData>
  <sheetProtection algorithmName="SHA-512" hashValue="JZ4n65KKPqBdIKLE5o2lqAFqt1jHRYGrtk+Awy+bUrhziF2dv8Cai12/CwvLFqNsqciS5xGG/BdotDLe6WiDgQ==" saltValue="j7jIp0SRQFQvS0w186EJzQ==" spinCount="100000" sheet="1" objects="1" scenarios="1"/>
  <mergeCells count="32">
    <mergeCell ref="C4:D4"/>
    <mergeCell ref="I1:J1"/>
    <mergeCell ref="I4:J4"/>
    <mergeCell ref="C2:D2"/>
    <mergeCell ref="I2:J2"/>
    <mergeCell ref="C1:D1"/>
    <mergeCell ref="F1:G1"/>
    <mergeCell ref="F4:G4"/>
    <mergeCell ref="F2:G2"/>
    <mergeCell ref="I10:J10"/>
    <mergeCell ref="C12:D12"/>
    <mergeCell ref="F12:G12"/>
    <mergeCell ref="I12:J12"/>
    <mergeCell ref="C6:D6"/>
    <mergeCell ref="F6:G6"/>
    <mergeCell ref="I6:J6"/>
    <mergeCell ref="C8:D8"/>
    <mergeCell ref="F8:G8"/>
    <mergeCell ref="I8:J8"/>
    <mergeCell ref="A7:A8"/>
    <mergeCell ref="A9:A10"/>
    <mergeCell ref="A11:A12"/>
    <mergeCell ref="C10:D10"/>
    <mergeCell ref="F10:G10"/>
    <mergeCell ref="A15:A16"/>
    <mergeCell ref="C16:D16"/>
    <mergeCell ref="F16:G16"/>
    <mergeCell ref="I16:J16"/>
    <mergeCell ref="A13:A14"/>
    <mergeCell ref="C14:D14"/>
    <mergeCell ref="F14:G14"/>
    <mergeCell ref="I14:J14"/>
  </mergeCells>
  <dataValidations count="1">
    <dataValidation type="list" errorStyle="warning" allowBlank="1" showErrorMessage="1" sqref="C3 F3 I3" xr:uid="{00000000-0002-0000-0100-000000000000}">
      <formula1>Score</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5">
        <x14:dataValidation type="list" errorStyle="warning" allowBlank="1" showErrorMessage="1" xr:uid="{B9BA25BF-5D19-774D-9A05-5DC3ECAF7025}">
          <x14:formula1>
            <xm:f>'Beoordelen webportal'!$D$3:$F$3</xm:f>
          </x14:formula1>
          <xm:sqref>C7 F7 I7</xm:sqref>
        </x14:dataValidation>
        <x14:dataValidation type="list" errorStyle="warning" allowBlank="1" showErrorMessage="1" xr:uid="{D95DE773-A833-634E-A924-1410189B0FDA}">
          <x14:formula1>
            <xm:f>'Beoordelen webportal'!$D$4:$H$4</xm:f>
          </x14:formula1>
          <xm:sqref>I9 F9 C9</xm:sqref>
        </x14:dataValidation>
        <x14:dataValidation type="list" errorStyle="warning" allowBlank="1" showErrorMessage="1" xr:uid="{6B28D8B2-68EE-4043-8977-BB7350A13AFE}">
          <x14:formula1>
            <xm:f>'Beoordelen webportal'!$D$5:$H$5</xm:f>
          </x14:formula1>
          <xm:sqref>C11 F11 I11</xm:sqref>
        </x14:dataValidation>
        <x14:dataValidation type="list" errorStyle="warning" allowBlank="1" showErrorMessage="1" xr:uid="{7E6B6492-CD88-ED42-995D-D5CB4B9695D8}">
          <x14:formula1>
            <xm:f>'Beoordelen webportal'!$D$6:$G$6</xm:f>
          </x14:formula1>
          <xm:sqref>C13 I13 F13</xm:sqref>
        </x14:dataValidation>
        <x14:dataValidation type="list" errorStyle="warning" allowBlank="1" showErrorMessage="1" xr:uid="{C983E9A2-A7C8-4340-A0E7-CD2361D859E2}">
          <x14:formula1>
            <xm:f>'Beoordelen webportal'!$D$7:$G$7</xm:f>
          </x14:formula1>
          <xm:sqref>C15 I15 F15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6"/>
  <sheetViews>
    <sheetView showGridLines="0" zoomScaleNormal="100" zoomScalePageLayoutView="85" workbookViewId="0">
      <selection activeCell="I1" sqref="I1:J1"/>
    </sheetView>
  </sheetViews>
  <sheetFormatPr baseColWidth="10" defaultColWidth="8.83203125" defaultRowHeight="13" x14ac:dyDescent="0.15"/>
  <cols>
    <col min="1" max="1" width="90.83203125" style="2" customWidth="1"/>
    <col min="2" max="2" width="2.6640625" style="113" customWidth="1"/>
    <col min="3" max="3" width="30.6640625" style="3" customWidth="1"/>
    <col min="4" max="4" width="3.6640625" style="3" customWidth="1"/>
    <col min="5" max="5" width="2.6640625" style="115" customWidth="1"/>
    <col min="6" max="6" width="30.6640625" style="3" customWidth="1"/>
    <col min="7" max="7" width="3.6640625" style="3" customWidth="1"/>
    <col min="8" max="8" width="2.6640625" style="115" customWidth="1"/>
    <col min="9" max="9" width="30.6640625" style="2" customWidth="1"/>
    <col min="10" max="10" width="3.6640625" style="2" customWidth="1"/>
    <col min="11" max="11" width="11.6640625" style="2" bestFit="1" customWidth="1"/>
    <col min="12" max="16384" width="8.83203125" style="2"/>
  </cols>
  <sheetData>
    <row r="1" spans="1:11" ht="50" customHeight="1" x14ac:dyDescent="0.2">
      <c r="A1" s="20" t="s">
        <v>4</v>
      </c>
      <c r="B1" s="110"/>
      <c r="C1" s="80" t="s">
        <v>16</v>
      </c>
      <c r="D1" s="81"/>
      <c r="E1" s="110"/>
      <c r="F1" s="80" t="s">
        <v>17</v>
      </c>
      <c r="G1" s="81"/>
      <c r="H1" s="110"/>
      <c r="I1" s="80" t="s">
        <v>18</v>
      </c>
      <c r="J1" s="81"/>
      <c r="K1" s="1"/>
    </row>
    <row r="2" spans="1:11" ht="20" customHeight="1" x14ac:dyDescent="0.15">
      <c r="A2" s="21" t="str">
        <f>'Beoordelen open vraag'!A1</f>
        <v>Beoordeling Open vragen</v>
      </c>
      <c r="B2" s="111"/>
      <c r="C2" s="77" t="s">
        <v>7</v>
      </c>
      <c r="D2" s="78"/>
      <c r="E2" s="111"/>
      <c r="F2" s="79" t="s">
        <v>7</v>
      </c>
      <c r="G2" s="78"/>
      <c r="H2" s="111"/>
      <c r="I2" s="79" t="s">
        <v>7</v>
      </c>
      <c r="J2" s="78"/>
    </row>
    <row r="3" spans="1:11" ht="20" customHeight="1" x14ac:dyDescent="0.15">
      <c r="A3" s="22" t="str">
        <f>'Beoordelen open vraag'!A3:A3</f>
        <v>1.1 	Bestelproces / garantieproces</v>
      </c>
      <c r="B3" s="112"/>
      <c r="C3" s="8" t="s">
        <v>9</v>
      </c>
      <c r="D3" s="9"/>
      <c r="E3" s="114"/>
      <c r="F3" s="8" t="s">
        <v>9</v>
      </c>
      <c r="G3" s="9"/>
      <c r="H3" s="114"/>
      <c r="I3" s="8" t="s">
        <v>9</v>
      </c>
      <c r="J3" s="4"/>
    </row>
    <row r="4" spans="1:11" ht="250" customHeight="1" x14ac:dyDescent="0.15">
      <c r="A4" s="22" t="str">
        <f>'Beoordelen open vraag'!A4</f>
        <v>Inschrijver dient te beschrijven, op maximaal 3 A4;
• 	Hoe haar bestel- en leverproces eruitziet vanaf het moment dat een besteller een bestelling plaatst tot aflevering bij de opdrachtgever op een schoollocatie. 
Hierin dient inschrijver ook te beschrijven hoe zij handelt in de volgende situaties:
• 	Een laptop raakt zoek in het bezorgproces, wordt niet afgeleverd bij de schoollocatie. Hoe ziet het proces er dan uit van het aanmelden tot succesvolle levering van de bestelde laptop? Welke termijnen gelden hiervoor?
• 	Een laptop is defect, hoe ziet het aanmeld- en omruilproces eruit en binnen welke termijnen vindt wat plaats (het proces van het aanmelden tot weer een werkbare laptop)?
• 	Een laptop is hardware-matig defect en ligt bij de leerling thuis. Hoe ziet het proces er dan uit van het aanmelden tot weer een werkbare laptop en welke termijnen gelden hier (opdrachtgever verwacht binnen 24 uur tijdens werkdagen een herstel levering op de betreffende school)? En hoe gaat inschrijver er mee om in het geval van reparatie gedurende een schoolvakantie?</v>
      </c>
      <c r="B4" s="7"/>
      <c r="C4" s="72" t="s">
        <v>8</v>
      </c>
      <c r="D4" s="73"/>
      <c r="E4" s="7"/>
      <c r="F4" s="74" t="s">
        <v>8</v>
      </c>
      <c r="G4" s="75"/>
      <c r="H4" s="7"/>
      <c r="I4" s="74" t="s">
        <v>8</v>
      </c>
      <c r="J4" s="75"/>
    </row>
    <row r="6" spans="1:11" ht="20" customHeight="1" x14ac:dyDescent="0.15">
      <c r="A6" s="21" t="str">
        <f>'Beoordelen webportal'!A1</f>
        <v>Beoordelen webportal</v>
      </c>
      <c r="B6" s="111"/>
      <c r="C6" s="77" t="s">
        <v>7</v>
      </c>
      <c r="D6" s="78"/>
      <c r="E6" s="111"/>
      <c r="F6" s="79" t="s">
        <v>7</v>
      </c>
      <c r="G6" s="78"/>
      <c r="H6" s="111"/>
      <c r="I6" s="79" t="s">
        <v>7</v>
      </c>
      <c r="J6" s="78"/>
    </row>
    <row r="7" spans="1:11" ht="20" customHeight="1" x14ac:dyDescent="0.15">
      <c r="A7" s="70" t="str">
        <f>'Beoordelen webportal'!A3</f>
        <v>1. Login werkt conform opgegeven inloggegevens (indien nee krijgt inschrijver nog 1 kans voor nieuwe gegevens en anders volgt uitsluiting).</v>
      </c>
      <c r="B7" s="112"/>
      <c r="C7" s="8" t="s">
        <v>9</v>
      </c>
      <c r="D7" s="9"/>
      <c r="E7" s="114"/>
      <c r="F7" s="8" t="s">
        <v>9</v>
      </c>
      <c r="G7" s="9"/>
      <c r="H7" s="114"/>
      <c r="I7" s="8" t="s">
        <v>9</v>
      </c>
      <c r="J7" s="4"/>
    </row>
    <row r="8" spans="1:11" ht="170" customHeight="1" x14ac:dyDescent="0.15">
      <c r="A8" s="71"/>
      <c r="B8" s="112"/>
      <c r="C8" s="72" t="s">
        <v>8</v>
      </c>
      <c r="D8" s="73"/>
      <c r="E8" s="112"/>
      <c r="F8" s="74" t="s">
        <v>8</v>
      </c>
      <c r="G8" s="75"/>
      <c r="H8" s="112"/>
      <c r="I8" s="74" t="s">
        <v>8</v>
      </c>
      <c r="J8" s="75"/>
    </row>
    <row r="9" spans="1:11" ht="20" customHeight="1" x14ac:dyDescent="0.15">
      <c r="A9" s="70" t="str">
        <f>'Beoordelen webportal'!A4</f>
        <v>2. Algehele indruk opzet/ uitstraling/ laagdrempeligheid van de portal / Logische opbouw van de schermen en eenvoud van de opzet van de portal.</v>
      </c>
      <c r="B9" s="112"/>
      <c r="C9" s="8" t="s">
        <v>9</v>
      </c>
      <c r="D9" s="9"/>
      <c r="E9" s="114"/>
      <c r="F9" s="8" t="s">
        <v>9</v>
      </c>
      <c r="G9" s="9"/>
      <c r="H9" s="114"/>
      <c r="I9" s="8" t="s">
        <v>9</v>
      </c>
      <c r="J9" s="4"/>
    </row>
    <row r="10" spans="1:11" ht="170" customHeight="1" x14ac:dyDescent="0.15">
      <c r="A10" s="71"/>
      <c r="B10" s="112"/>
      <c r="C10" s="76" t="s">
        <v>8</v>
      </c>
      <c r="D10" s="75"/>
      <c r="E10" s="112"/>
      <c r="F10" s="74" t="s">
        <v>8</v>
      </c>
      <c r="G10" s="75"/>
      <c r="H10" s="112"/>
      <c r="I10" s="74" t="s">
        <v>8</v>
      </c>
      <c r="J10" s="75"/>
    </row>
    <row r="11" spans="1:11" ht="20" customHeight="1" x14ac:dyDescent="0.15">
      <c r="A11" s="70" t="str">
        <f>'Beoordelen webportal'!A5</f>
        <v xml:space="preserve">3. Fictieve bestelling: alle elementen uit bijlage 10 zijn er in verwerkt en zijn mogelijk. </v>
      </c>
      <c r="B11" s="112"/>
      <c r="C11" s="8" t="s">
        <v>9</v>
      </c>
      <c r="D11" s="9"/>
      <c r="E11" s="114"/>
      <c r="F11" s="8" t="s">
        <v>9</v>
      </c>
      <c r="G11" s="9"/>
      <c r="H11" s="114"/>
      <c r="I11" s="8" t="s">
        <v>9</v>
      </c>
      <c r="J11" s="4"/>
    </row>
    <row r="12" spans="1:11" ht="170" customHeight="1" x14ac:dyDescent="0.15">
      <c r="A12" s="71"/>
      <c r="B12" s="112"/>
      <c r="C12" s="72" t="s">
        <v>8</v>
      </c>
      <c r="D12" s="73"/>
      <c r="E12" s="112"/>
      <c r="F12" s="74" t="s">
        <v>8</v>
      </c>
      <c r="G12" s="75"/>
      <c r="H12" s="112"/>
      <c r="I12" s="74" t="s">
        <v>8</v>
      </c>
      <c r="J12" s="75"/>
    </row>
    <row r="13" spans="1:11" ht="20" customHeight="1" x14ac:dyDescent="0.15">
      <c r="A13" s="70" t="str">
        <f>'Beoordelen webportal'!A6</f>
        <v>4. Aanwezigheid van een gebruiksvriendelijke en werkende zoekfunctie binnen de portal.</v>
      </c>
      <c r="B13" s="112"/>
      <c r="C13" s="8" t="s">
        <v>9</v>
      </c>
      <c r="D13" s="9"/>
      <c r="E13" s="114"/>
      <c r="F13" s="8" t="s">
        <v>9</v>
      </c>
      <c r="G13" s="9"/>
      <c r="H13" s="114"/>
      <c r="I13" s="8" t="s">
        <v>9</v>
      </c>
      <c r="J13" s="4"/>
    </row>
    <row r="14" spans="1:11" ht="170" customHeight="1" x14ac:dyDescent="0.15">
      <c r="A14" s="71"/>
      <c r="B14" s="112"/>
      <c r="C14" s="76" t="s">
        <v>8</v>
      </c>
      <c r="D14" s="75"/>
      <c r="E14" s="112"/>
      <c r="F14" s="74" t="s">
        <v>8</v>
      </c>
      <c r="G14" s="75"/>
      <c r="H14" s="112"/>
      <c r="I14" s="74" t="s">
        <v>8</v>
      </c>
      <c r="J14" s="75"/>
    </row>
    <row r="15" spans="1:11" ht="20" customHeight="1" x14ac:dyDescent="0.15">
      <c r="A15" s="70" t="str">
        <f>'Beoordelen webportal'!A7</f>
        <v>5. Inzichtelijkheid reparatieopdracht.</v>
      </c>
      <c r="B15" s="112"/>
      <c r="C15" s="8" t="s">
        <v>9</v>
      </c>
      <c r="D15" s="9"/>
      <c r="E15" s="114"/>
      <c r="F15" s="8" t="s">
        <v>9</v>
      </c>
      <c r="G15" s="9"/>
      <c r="H15" s="114"/>
      <c r="I15" s="8" t="s">
        <v>9</v>
      </c>
      <c r="J15" s="4"/>
    </row>
    <row r="16" spans="1:11" ht="170" customHeight="1" x14ac:dyDescent="0.15">
      <c r="A16" s="71"/>
      <c r="B16" s="112"/>
      <c r="C16" s="72" t="s">
        <v>8</v>
      </c>
      <c r="D16" s="73"/>
      <c r="E16" s="112"/>
      <c r="F16" s="74" t="s">
        <v>8</v>
      </c>
      <c r="G16" s="75"/>
      <c r="H16" s="112"/>
      <c r="I16" s="74" t="s">
        <v>8</v>
      </c>
      <c r="J16" s="75"/>
    </row>
  </sheetData>
  <sheetProtection algorithmName="SHA-512" hashValue="VM61ZoPoPcL83g7wlZQc2bDUdNooJs4qOTFTggcgwY0ZaOP4ggQwmeuF07BoRXz+6+M75Kr5BGJ0q0AdiXIzzw==" saltValue="QznZpztJ6ONmewXsrACYRg==" spinCount="100000" sheet="1" objects="1" scenarios="1"/>
  <mergeCells count="32">
    <mergeCell ref="I1:J1"/>
    <mergeCell ref="C4:D4"/>
    <mergeCell ref="F4:G4"/>
    <mergeCell ref="I4:J4"/>
    <mergeCell ref="C1:D1"/>
    <mergeCell ref="F1:G1"/>
    <mergeCell ref="C2:D2"/>
    <mergeCell ref="F2:G2"/>
    <mergeCell ref="I2:J2"/>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5:A16"/>
    <mergeCell ref="C16:D16"/>
    <mergeCell ref="F16:G16"/>
    <mergeCell ref="I16:J16"/>
    <mergeCell ref="A13:A14"/>
    <mergeCell ref="C14:D14"/>
    <mergeCell ref="F14:G14"/>
    <mergeCell ref="I14:J14"/>
  </mergeCells>
  <dataValidations count="1">
    <dataValidation type="list" errorStyle="warning" allowBlank="1" showErrorMessage="1" sqref="C3 F3 I3" xr:uid="{A7F2EF94-5D55-4940-872F-B46889801202}">
      <formula1>Score</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5">
        <x14:dataValidation type="list" errorStyle="warning" allowBlank="1" showErrorMessage="1" xr:uid="{694E56F5-86C7-D24F-9226-B937B36CD1FC}">
          <x14:formula1>
            <xm:f>'Beoordelen webportal'!$D$6:$G$6</xm:f>
          </x14:formula1>
          <xm:sqref>C13 I13 F13</xm:sqref>
        </x14:dataValidation>
        <x14:dataValidation type="list" errorStyle="warning" allowBlank="1" showErrorMessage="1" xr:uid="{0D85DAA2-97A3-E140-9B6C-577EDC878344}">
          <x14:formula1>
            <xm:f>'Beoordelen webportal'!$D$5:$H$5</xm:f>
          </x14:formula1>
          <xm:sqref>C11 F11 I11</xm:sqref>
        </x14:dataValidation>
        <x14:dataValidation type="list" errorStyle="warning" allowBlank="1" showErrorMessage="1" xr:uid="{E40F691D-350D-6944-A81F-4476B94086DE}">
          <x14:formula1>
            <xm:f>'Beoordelen webportal'!$D$4:$H$4</xm:f>
          </x14:formula1>
          <xm:sqref>C9 F9 I9</xm:sqref>
        </x14:dataValidation>
        <x14:dataValidation type="list" errorStyle="warning" allowBlank="1" showErrorMessage="1" xr:uid="{B2E6E266-AAE8-1C42-B169-913C725932A3}">
          <x14:formula1>
            <xm:f>'Beoordelen webportal'!$D$3:$F$3</xm:f>
          </x14:formula1>
          <xm:sqref>C7 F7 I7</xm:sqref>
        </x14:dataValidation>
        <x14:dataValidation type="list" errorStyle="warning" allowBlank="1" showErrorMessage="1" xr:uid="{356A2458-72C1-C044-8AEB-D96706918998}">
          <x14:formula1>
            <xm:f>'Beoordelen webportal'!$D$7:$G$7</xm:f>
          </x14:formula1>
          <xm:sqref>C15 I15 F15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6"/>
  <sheetViews>
    <sheetView showGridLines="0" tabSelected="1" zoomScaleNormal="100" zoomScalePageLayoutView="85" workbookViewId="0">
      <selection activeCell="C8" sqref="C8:D8"/>
    </sheetView>
  </sheetViews>
  <sheetFormatPr baseColWidth="10" defaultColWidth="8.83203125" defaultRowHeight="13" x14ac:dyDescent="0.15"/>
  <cols>
    <col min="1" max="1" width="90.83203125" style="2" customWidth="1"/>
    <col min="2" max="2" width="2.6640625" style="113" customWidth="1"/>
    <col min="3" max="3" width="30.6640625" style="3" customWidth="1"/>
    <col min="4" max="4" width="3.6640625" style="3" customWidth="1"/>
    <col min="5" max="5" width="2.6640625" style="115" customWidth="1"/>
    <col min="6" max="6" width="30.6640625" style="3" customWidth="1"/>
    <col min="7" max="7" width="3.6640625" style="3" customWidth="1"/>
    <col min="8" max="8" width="2.6640625" style="115" customWidth="1"/>
    <col min="9" max="9" width="30.6640625" style="2" customWidth="1"/>
    <col min="10" max="10" width="3.6640625" style="2" customWidth="1"/>
    <col min="11" max="11" width="11.6640625" style="2" bestFit="1" customWidth="1"/>
    <col min="12" max="16384" width="8.83203125" style="2"/>
  </cols>
  <sheetData>
    <row r="1" spans="1:11" ht="50" customHeight="1" x14ac:dyDescent="0.2">
      <c r="A1" s="20" t="s">
        <v>5</v>
      </c>
      <c r="B1" s="110"/>
      <c r="C1" s="80" t="s">
        <v>16</v>
      </c>
      <c r="D1" s="81"/>
      <c r="E1" s="110"/>
      <c r="F1" s="80" t="s">
        <v>17</v>
      </c>
      <c r="G1" s="81"/>
      <c r="H1" s="110"/>
      <c r="I1" s="80" t="s">
        <v>18</v>
      </c>
      <c r="J1" s="81"/>
      <c r="K1" s="1"/>
    </row>
    <row r="2" spans="1:11" ht="20" customHeight="1" x14ac:dyDescent="0.15">
      <c r="A2" s="21" t="str">
        <f>'Beoordelen open vraag'!A1</f>
        <v>Beoordeling Open vragen</v>
      </c>
      <c r="B2" s="111"/>
      <c r="C2" s="77" t="s">
        <v>7</v>
      </c>
      <c r="D2" s="78"/>
      <c r="E2" s="111"/>
      <c r="F2" s="79" t="s">
        <v>7</v>
      </c>
      <c r="G2" s="78"/>
      <c r="H2" s="111"/>
      <c r="I2" s="79" t="s">
        <v>7</v>
      </c>
      <c r="J2" s="78"/>
    </row>
    <row r="3" spans="1:11" ht="20" customHeight="1" x14ac:dyDescent="0.15">
      <c r="A3" s="22" t="str">
        <f>'Beoordelen open vraag'!A3:A3</f>
        <v>1.1 	Bestelproces / garantieproces</v>
      </c>
      <c r="B3" s="112"/>
      <c r="C3" s="8" t="s">
        <v>9</v>
      </c>
      <c r="D3" s="9"/>
      <c r="E3" s="114"/>
      <c r="F3" s="8" t="s">
        <v>9</v>
      </c>
      <c r="G3" s="9"/>
      <c r="H3" s="114"/>
      <c r="I3" s="8" t="s">
        <v>9</v>
      </c>
      <c r="J3" s="4"/>
    </row>
    <row r="4" spans="1:11" ht="250" customHeight="1" x14ac:dyDescent="0.15">
      <c r="A4" s="22" t="str">
        <f>'Beoordelen open vraag'!A4</f>
        <v>Inschrijver dient te beschrijven, op maximaal 3 A4;
• 	Hoe haar bestel- en leverproces eruitziet vanaf het moment dat een besteller een bestelling plaatst tot aflevering bij de opdrachtgever op een schoollocatie. 
Hierin dient inschrijver ook te beschrijven hoe zij handelt in de volgende situaties:
• 	Een laptop raakt zoek in het bezorgproces, wordt niet afgeleverd bij de schoollocatie. Hoe ziet het proces er dan uit van het aanmelden tot succesvolle levering van de bestelde laptop? Welke termijnen gelden hiervoor?
• 	Een laptop is defect, hoe ziet het aanmeld- en omruilproces eruit en binnen welke termijnen vindt wat plaats (het proces van het aanmelden tot weer een werkbare laptop)?
• 	Een laptop is hardware-matig defect en ligt bij de leerling thuis. Hoe ziet het proces er dan uit van het aanmelden tot weer een werkbare laptop en welke termijnen gelden hier (opdrachtgever verwacht binnen 24 uur tijdens werkdagen een herstel levering op de betreffende school)? En hoe gaat inschrijver er mee om in het geval van reparatie gedurende een schoolvakantie?</v>
      </c>
      <c r="B4" s="112"/>
      <c r="C4" s="72" t="s">
        <v>8</v>
      </c>
      <c r="D4" s="73"/>
      <c r="E4" s="112"/>
      <c r="F4" s="74" t="s">
        <v>8</v>
      </c>
      <c r="G4" s="75"/>
      <c r="H4" s="112"/>
      <c r="I4" s="74" t="s">
        <v>8</v>
      </c>
      <c r="J4" s="75"/>
    </row>
    <row r="6" spans="1:11" ht="20" customHeight="1" x14ac:dyDescent="0.15">
      <c r="A6" s="21" t="str">
        <f>'Beoordelen webportal'!A1</f>
        <v>Beoordelen webportal</v>
      </c>
      <c r="B6" s="111"/>
      <c r="C6" s="77" t="s">
        <v>7</v>
      </c>
      <c r="D6" s="78"/>
      <c r="E6" s="111"/>
      <c r="F6" s="79" t="s">
        <v>7</v>
      </c>
      <c r="G6" s="78"/>
      <c r="H6" s="111"/>
      <c r="I6" s="79" t="s">
        <v>7</v>
      </c>
      <c r="J6" s="78"/>
    </row>
    <row r="7" spans="1:11" ht="20" customHeight="1" x14ac:dyDescent="0.15">
      <c r="A7" s="70" t="str">
        <f>'Beoordelen webportal'!A3</f>
        <v>1. Login werkt conform opgegeven inloggegevens (indien nee krijgt inschrijver nog 1 kans voor nieuwe gegevens en anders volgt uitsluiting).</v>
      </c>
      <c r="B7" s="112"/>
      <c r="C7" s="8" t="s">
        <v>9</v>
      </c>
      <c r="D7" s="9"/>
      <c r="E7" s="114"/>
      <c r="F7" s="8" t="s">
        <v>9</v>
      </c>
      <c r="G7" s="9"/>
      <c r="H7" s="114"/>
      <c r="I7" s="8" t="s">
        <v>9</v>
      </c>
      <c r="J7" s="4"/>
    </row>
    <row r="8" spans="1:11" ht="170" customHeight="1" x14ac:dyDescent="0.15">
      <c r="A8" s="71"/>
      <c r="B8" s="112"/>
      <c r="C8" s="72" t="s">
        <v>8</v>
      </c>
      <c r="D8" s="73"/>
      <c r="E8" s="112"/>
      <c r="F8" s="74" t="s">
        <v>8</v>
      </c>
      <c r="G8" s="75"/>
      <c r="H8" s="112"/>
      <c r="I8" s="74" t="s">
        <v>8</v>
      </c>
      <c r="J8" s="75"/>
    </row>
    <row r="9" spans="1:11" ht="20" customHeight="1" x14ac:dyDescent="0.15">
      <c r="A9" s="70" t="str">
        <f>'Beoordelen webportal'!A4</f>
        <v>2. Algehele indruk opzet/ uitstraling/ laagdrempeligheid van de portal / Logische opbouw van de schermen en eenvoud van de opzet van de portal.</v>
      </c>
      <c r="B9" s="112"/>
      <c r="C9" s="8" t="s">
        <v>9</v>
      </c>
      <c r="D9" s="9"/>
      <c r="E9" s="114"/>
      <c r="F9" s="8" t="s">
        <v>9</v>
      </c>
      <c r="G9" s="9"/>
      <c r="H9" s="114"/>
      <c r="I9" s="8" t="s">
        <v>9</v>
      </c>
      <c r="J9" s="4"/>
    </row>
    <row r="10" spans="1:11" ht="170" customHeight="1" x14ac:dyDescent="0.15">
      <c r="A10" s="71"/>
      <c r="B10" s="112"/>
      <c r="C10" s="76" t="s">
        <v>8</v>
      </c>
      <c r="D10" s="75"/>
      <c r="E10" s="112"/>
      <c r="F10" s="74" t="s">
        <v>8</v>
      </c>
      <c r="G10" s="75"/>
      <c r="H10" s="112"/>
      <c r="I10" s="74" t="s">
        <v>8</v>
      </c>
      <c r="J10" s="75"/>
    </row>
    <row r="11" spans="1:11" ht="20" customHeight="1" x14ac:dyDescent="0.15">
      <c r="A11" s="70" t="str">
        <f>'Beoordelen webportal'!A5</f>
        <v xml:space="preserve">3. Fictieve bestelling: alle elementen uit bijlage 10 zijn er in verwerkt en zijn mogelijk. </v>
      </c>
      <c r="B11" s="112"/>
      <c r="C11" s="8" t="s">
        <v>9</v>
      </c>
      <c r="D11" s="9"/>
      <c r="E11" s="114"/>
      <c r="F11" s="8" t="s">
        <v>9</v>
      </c>
      <c r="G11" s="9"/>
      <c r="H11" s="114"/>
      <c r="I11" s="8" t="s">
        <v>9</v>
      </c>
      <c r="J11" s="4"/>
    </row>
    <row r="12" spans="1:11" ht="170" customHeight="1" x14ac:dyDescent="0.15">
      <c r="A12" s="71"/>
      <c r="B12" s="112"/>
      <c r="C12" s="72" t="s">
        <v>8</v>
      </c>
      <c r="D12" s="73"/>
      <c r="E12" s="112"/>
      <c r="F12" s="74" t="s">
        <v>8</v>
      </c>
      <c r="G12" s="75"/>
      <c r="H12" s="112"/>
      <c r="I12" s="74" t="s">
        <v>8</v>
      </c>
      <c r="J12" s="75"/>
    </row>
    <row r="13" spans="1:11" ht="20" customHeight="1" x14ac:dyDescent="0.15">
      <c r="A13" s="70" t="str">
        <f>'Beoordelen webportal'!A6</f>
        <v>4. Aanwezigheid van een gebruiksvriendelijke en werkende zoekfunctie binnen de portal.</v>
      </c>
      <c r="B13" s="112"/>
      <c r="C13" s="8" t="s">
        <v>9</v>
      </c>
      <c r="D13" s="9"/>
      <c r="E13" s="114"/>
      <c r="F13" s="8" t="s">
        <v>9</v>
      </c>
      <c r="G13" s="9"/>
      <c r="H13" s="114"/>
      <c r="I13" s="8" t="s">
        <v>9</v>
      </c>
      <c r="J13" s="4"/>
    </row>
    <row r="14" spans="1:11" ht="170" customHeight="1" x14ac:dyDescent="0.15">
      <c r="A14" s="71"/>
      <c r="B14" s="112"/>
      <c r="C14" s="76" t="s">
        <v>8</v>
      </c>
      <c r="D14" s="75"/>
      <c r="E14" s="112"/>
      <c r="F14" s="74" t="s">
        <v>8</v>
      </c>
      <c r="G14" s="75"/>
      <c r="H14" s="112"/>
      <c r="I14" s="74" t="s">
        <v>8</v>
      </c>
      <c r="J14" s="75"/>
    </row>
    <row r="15" spans="1:11" ht="20" customHeight="1" x14ac:dyDescent="0.15">
      <c r="A15" s="70" t="str">
        <f>'Beoordelen webportal'!A7</f>
        <v>5. Inzichtelijkheid reparatieopdracht.</v>
      </c>
      <c r="B15" s="112"/>
      <c r="C15" s="8" t="s">
        <v>9</v>
      </c>
      <c r="D15" s="9"/>
      <c r="E15" s="114"/>
      <c r="F15" s="8" t="s">
        <v>9</v>
      </c>
      <c r="G15" s="9"/>
      <c r="H15" s="114"/>
      <c r="I15" s="8" t="s">
        <v>9</v>
      </c>
      <c r="J15" s="4"/>
    </row>
    <row r="16" spans="1:11" ht="170" customHeight="1" x14ac:dyDescent="0.15">
      <c r="A16" s="71"/>
      <c r="B16" s="112"/>
      <c r="C16" s="72" t="s">
        <v>8</v>
      </c>
      <c r="D16" s="73"/>
      <c r="E16" s="112"/>
      <c r="F16" s="74" t="s">
        <v>8</v>
      </c>
      <c r="G16" s="75"/>
      <c r="H16" s="112"/>
      <c r="I16" s="74" t="s">
        <v>8</v>
      </c>
      <c r="J16" s="75"/>
    </row>
  </sheetData>
  <sheetProtection algorithmName="SHA-512" hashValue="35TFKR8vXBCwqEx+YP50bE89yJuW8iPq414pb//459jtXA2pdmK7ywbf3RSfSycRv/3RDfYf52puLFVDbrXMEA==" saltValue="jGM5mYtH8MuCvnto3KZc2A==" spinCount="100000" sheet="1" objects="1" scenarios="1"/>
  <mergeCells count="32">
    <mergeCell ref="I1:J1"/>
    <mergeCell ref="C4:D4"/>
    <mergeCell ref="F4:G4"/>
    <mergeCell ref="I4:J4"/>
    <mergeCell ref="C1:D1"/>
    <mergeCell ref="F1:G1"/>
    <mergeCell ref="C2:D2"/>
    <mergeCell ref="F2:G2"/>
    <mergeCell ref="I2:J2"/>
    <mergeCell ref="C6:D6"/>
    <mergeCell ref="F6:G6"/>
    <mergeCell ref="I6:J6"/>
    <mergeCell ref="A7:A8"/>
    <mergeCell ref="C8:D8"/>
    <mergeCell ref="F8:G8"/>
    <mergeCell ref="I8:J8"/>
    <mergeCell ref="A9:A10"/>
    <mergeCell ref="C10:D10"/>
    <mergeCell ref="F10:G10"/>
    <mergeCell ref="I10:J10"/>
    <mergeCell ref="A11:A12"/>
    <mergeCell ref="C12:D12"/>
    <mergeCell ref="F12:G12"/>
    <mergeCell ref="I12:J12"/>
    <mergeCell ref="A15:A16"/>
    <mergeCell ref="C16:D16"/>
    <mergeCell ref="F16:G16"/>
    <mergeCell ref="I16:J16"/>
    <mergeCell ref="A13:A14"/>
    <mergeCell ref="C14:D14"/>
    <mergeCell ref="F14:G14"/>
    <mergeCell ref="I14:J14"/>
  </mergeCells>
  <dataValidations count="1">
    <dataValidation type="list" errorStyle="warning" allowBlank="1" showErrorMessage="1" sqref="C3 F3 I3" xr:uid="{6C9D116F-2669-6347-B5C6-545527396764}">
      <formula1>Score</formula1>
    </dataValidation>
  </dataValidation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5">
        <x14:dataValidation type="list" errorStyle="warning" allowBlank="1" showErrorMessage="1" xr:uid="{6A7D7741-3FDE-D240-9947-BACF89CFA03D}">
          <x14:formula1>
            <xm:f>'Beoordelen webportal'!$D$6:$G$6</xm:f>
          </x14:formula1>
          <xm:sqref>C13 I13 F13</xm:sqref>
        </x14:dataValidation>
        <x14:dataValidation type="list" errorStyle="warning" allowBlank="1" showErrorMessage="1" xr:uid="{8AE9F73C-EAB3-0547-98AE-E4A7E3373E60}">
          <x14:formula1>
            <xm:f>'Beoordelen webportal'!$D$5:$H$5</xm:f>
          </x14:formula1>
          <xm:sqref>C11 F11 I11</xm:sqref>
        </x14:dataValidation>
        <x14:dataValidation type="list" errorStyle="warning" allowBlank="1" showErrorMessage="1" xr:uid="{57ED300C-9150-FE46-BD06-E5DC5AAC9268}">
          <x14:formula1>
            <xm:f>'Beoordelen webportal'!$D$4:$H$4</xm:f>
          </x14:formula1>
          <xm:sqref>C9 F9 I9</xm:sqref>
        </x14:dataValidation>
        <x14:dataValidation type="list" errorStyle="warning" allowBlank="1" showErrorMessage="1" xr:uid="{BA256569-621B-0B4F-BFB4-D8DF00084E66}">
          <x14:formula1>
            <xm:f>'Beoordelen webportal'!$D$3:$F$3</xm:f>
          </x14:formula1>
          <xm:sqref>C7 F7 I7</xm:sqref>
        </x14:dataValidation>
        <x14:dataValidation type="list" errorStyle="warning" allowBlank="1" showErrorMessage="1" xr:uid="{47C197FB-4555-DA44-9BF7-94756C7A590D}">
          <x14:formula1>
            <xm:f>'Beoordelen webportal'!$D$7:$G$7</xm:f>
          </x14:formula1>
          <xm:sqref>C15 I15 F15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9"/>
  <sheetViews>
    <sheetView showGridLines="0" zoomScale="113" zoomScaleNormal="113" workbookViewId="0">
      <pane xSplit="2" ySplit="1" topLeftCell="D2" activePane="bottomRight" state="frozen"/>
      <selection pane="topRight" activeCell="C1" sqref="C1"/>
      <selection pane="bottomLeft" activeCell="A2" sqref="A2"/>
      <selection pane="bottomRight" activeCell="G15" sqref="G15"/>
    </sheetView>
  </sheetViews>
  <sheetFormatPr baseColWidth="10" defaultColWidth="8.83203125" defaultRowHeight="15" x14ac:dyDescent="0.2"/>
  <cols>
    <col min="1" max="1" width="68.83203125" bestFit="1" customWidth="1"/>
    <col min="2" max="2" width="20" customWidth="1"/>
    <col min="3" max="3" width="3" customWidth="1"/>
    <col min="4" max="5" width="40.83203125" customWidth="1"/>
    <col min="6" max="6" width="2.83203125" customWidth="1"/>
    <col min="7" max="8" width="40.83203125" customWidth="1"/>
    <col min="9" max="9" width="2.83203125" customWidth="1"/>
    <col min="10" max="11" width="40.83203125" customWidth="1"/>
  </cols>
  <sheetData>
    <row r="1" spans="1:11" ht="25.25" customHeight="1" x14ac:dyDescent="0.2">
      <c r="A1" s="96" t="s">
        <v>12</v>
      </c>
      <c r="B1" s="97"/>
      <c r="C1" s="47"/>
      <c r="D1" s="84" t="str">
        <f>'Beoordelaar 1'!C1</f>
        <v>Inschrijver 1</v>
      </c>
      <c r="E1" s="84"/>
      <c r="F1" s="52"/>
      <c r="G1" s="84" t="str">
        <f>'Beoordelaar 1'!F1</f>
        <v>Inschrijver 2</v>
      </c>
      <c r="H1" s="84"/>
      <c r="I1" s="52"/>
      <c r="J1" s="84" t="str">
        <f>'Beoordelaar 1'!I1</f>
        <v>Inschrijver 3</v>
      </c>
      <c r="K1" s="84"/>
    </row>
    <row r="2" spans="1:11" ht="20" customHeight="1" x14ac:dyDescent="0.2">
      <c r="A2" s="14" t="s">
        <v>37</v>
      </c>
      <c r="B2" s="44"/>
      <c r="C2" s="48"/>
      <c r="D2" s="13"/>
      <c r="E2" s="54" t="s">
        <v>40</v>
      </c>
      <c r="F2" s="53"/>
      <c r="G2" s="13"/>
      <c r="H2" s="54" t="s">
        <v>40</v>
      </c>
      <c r="I2" s="53"/>
      <c r="J2" s="13"/>
      <c r="K2" s="54" t="s">
        <v>40</v>
      </c>
    </row>
    <row r="3" spans="1:11" ht="20" customHeight="1" x14ac:dyDescent="0.2">
      <c r="A3" s="91" t="str">
        <f>'Beoordelen open vraag'!A3</f>
        <v>1.1 	Bestelproces / garantieproces</v>
      </c>
      <c r="B3" s="45" t="s">
        <v>0</v>
      </c>
      <c r="C3" s="49"/>
      <c r="D3" s="15" t="str">
        <f>'Beoordelaar 1'!C3</f>
        <v>Score:</v>
      </c>
      <c r="E3" s="109" t="s">
        <v>8</v>
      </c>
      <c r="F3" s="49"/>
      <c r="G3" s="15" t="str">
        <f>'Beoordelaar 1'!F3</f>
        <v>Score:</v>
      </c>
      <c r="H3" s="109" t="s">
        <v>8</v>
      </c>
      <c r="I3" s="55"/>
      <c r="J3" s="15" t="str">
        <f>'Beoordelaar 1'!I3</f>
        <v>Score:</v>
      </c>
      <c r="K3" s="109" t="s">
        <v>8</v>
      </c>
    </row>
    <row r="4" spans="1:11" ht="20" customHeight="1" x14ac:dyDescent="0.2">
      <c r="A4" s="92"/>
      <c r="B4" s="45" t="s">
        <v>1</v>
      </c>
      <c r="C4" s="49"/>
      <c r="D4" s="15" t="str">
        <f>'Beoordelaar 2'!C3</f>
        <v>Score:</v>
      </c>
      <c r="E4" s="109"/>
      <c r="F4" s="49"/>
      <c r="G4" s="15" t="str">
        <f>'Beoordelaar 2'!F3</f>
        <v>Score:</v>
      </c>
      <c r="H4" s="109"/>
      <c r="I4" s="55"/>
      <c r="J4" s="15" t="str">
        <f>'Beoordelaar 2'!I3</f>
        <v>Score:</v>
      </c>
      <c r="K4" s="109"/>
    </row>
    <row r="5" spans="1:11" ht="20" customHeight="1" x14ac:dyDescent="0.2">
      <c r="A5" s="93"/>
      <c r="B5" s="45" t="s">
        <v>2</v>
      </c>
      <c r="C5" s="49"/>
      <c r="D5" s="15" t="str">
        <f>'Beoordelaar 3'!C3</f>
        <v>Score:</v>
      </c>
      <c r="E5" s="109"/>
      <c r="F5" s="49"/>
      <c r="G5" s="15" t="str">
        <f>'Beoordelaar 3'!F3</f>
        <v>Score:</v>
      </c>
      <c r="H5" s="109"/>
      <c r="I5" s="55"/>
      <c r="J5" s="15" t="str">
        <f>'Beoordelaar 3'!I3</f>
        <v>Score:</v>
      </c>
      <c r="K5" s="109"/>
    </row>
    <row r="6" spans="1:11" ht="20" customHeight="1" x14ac:dyDescent="0.2">
      <c r="A6" s="94" t="s">
        <v>10</v>
      </c>
      <c r="B6" s="95"/>
      <c r="C6" s="50"/>
      <c r="D6" s="12" t="s">
        <v>9</v>
      </c>
      <c r="E6" s="109"/>
      <c r="F6" s="50"/>
      <c r="G6" s="12" t="s">
        <v>9</v>
      </c>
      <c r="H6" s="109"/>
      <c r="I6" s="55"/>
      <c r="J6" s="12" t="s">
        <v>9</v>
      </c>
      <c r="K6" s="109"/>
    </row>
    <row r="7" spans="1:11" ht="20" customHeight="1" x14ac:dyDescent="0.2">
      <c r="A7" s="29"/>
      <c r="B7" s="46"/>
      <c r="C7" s="50"/>
      <c r="D7" s="11" t="str">
        <f>IF(D6="uitmuntend","€ 40.000",IF(D6="goed","€ 28.000",IF(D6="voldoende","€ 0",IF(D6="matig","€ -40.000 ",IF(D6="Onvoldoende","UITSLUITING"," ")))))</f>
        <v xml:space="preserve"> </v>
      </c>
      <c r="E7" s="109"/>
      <c r="F7" s="50"/>
      <c r="G7" s="11" t="str">
        <f>IF(G6="uitmuntend","€ 40.000",IF(G6="goed","€ 28.000",IF(G6="voldoende","€ 0",IF(G6="matig","€ -40.000 ",IF(G6="Onvoldoende","UITSLUITING"," ")))))</f>
        <v xml:space="preserve"> </v>
      </c>
      <c r="H7" s="109"/>
      <c r="I7" s="55"/>
      <c r="J7" s="11" t="str">
        <f>IF(J6="uitmuntend","€ 40.000",IF(J6="goed","€ 28.000",IF(J6="voldoende","€ 0",IF(J6="matig","€ -40.000 ",IF(J6="Onvoldoende","UITSLUITING"," ")))))</f>
        <v xml:space="preserve"> </v>
      </c>
      <c r="K7" s="109"/>
    </row>
    <row r="8" spans="1:11" ht="30" customHeight="1" x14ac:dyDescent="0.2">
      <c r="A8" s="87" t="s">
        <v>6</v>
      </c>
      <c r="B8" s="88"/>
      <c r="C8" s="51"/>
      <c r="D8" s="85" t="str">
        <f>D7</f>
        <v xml:space="preserve"> </v>
      </c>
      <c r="E8" s="86"/>
      <c r="F8" s="51"/>
      <c r="G8" s="85" t="str">
        <f>G7</f>
        <v xml:space="preserve"> </v>
      </c>
      <c r="H8" s="86"/>
      <c r="I8" s="56"/>
      <c r="J8" s="85" t="str">
        <f>J7</f>
        <v xml:space="preserve"> </v>
      </c>
      <c r="K8" s="86"/>
    </row>
    <row r="10" spans="1:11" ht="25.25" customHeight="1" x14ac:dyDescent="0.2">
      <c r="A10" s="96" t="s">
        <v>27</v>
      </c>
      <c r="B10" s="97"/>
      <c r="C10" s="47"/>
      <c r="D10" s="84"/>
      <c r="E10" s="84"/>
      <c r="F10" s="47"/>
      <c r="G10" s="84"/>
      <c r="H10" s="84"/>
      <c r="I10" s="47"/>
      <c r="J10" s="84"/>
      <c r="K10" s="84"/>
    </row>
    <row r="11" spans="1:11" ht="25.25" customHeight="1" x14ac:dyDescent="0.2">
      <c r="A11" s="14" t="s">
        <v>38</v>
      </c>
      <c r="B11" s="14"/>
      <c r="C11" s="47"/>
      <c r="D11" s="59"/>
      <c r="E11" s="59"/>
      <c r="F11" s="47"/>
      <c r="G11" s="59"/>
      <c r="H11" s="59"/>
      <c r="I11" s="47"/>
      <c r="J11" s="59"/>
      <c r="K11" s="59"/>
    </row>
    <row r="12" spans="1:11" ht="20" customHeight="1" x14ac:dyDescent="0.2">
      <c r="A12" s="91" t="str">
        <f>'Beoordelen webportal'!A3</f>
        <v>1. Login werkt conform opgegeven inloggegevens (indien nee krijgt inschrijver nog 1 kans voor nieuwe gegevens en anders volgt uitsluiting).</v>
      </c>
      <c r="B12" s="45" t="s">
        <v>0</v>
      </c>
      <c r="C12" s="49"/>
      <c r="D12" s="16" t="str">
        <f>'Beoordelaar 1'!C7</f>
        <v>Score:</v>
      </c>
      <c r="E12" s="109" t="s">
        <v>8</v>
      </c>
      <c r="F12" s="49"/>
      <c r="G12" s="16" t="str">
        <f>'Beoordelaar 1'!F7</f>
        <v>Score:</v>
      </c>
      <c r="H12" s="109" t="s">
        <v>8</v>
      </c>
      <c r="I12" s="49"/>
      <c r="J12" s="16" t="str">
        <f>'Beoordelaar 1'!I7</f>
        <v>Score:</v>
      </c>
      <c r="K12" s="109" t="s">
        <v>8</v>
      </c>
    </row>
    <row r="13" spans="1:11" ht="20" customHeight="1" x14ac:dyDescent="0.2">
      <c r="A13" s="92"/>
      <c r="B13" s="45" t="s">
        <v>1</v>
      </c>
      <c r="C13" s="49"/>
      <c r="D13" s="16" t="str">
        <f>'Beoordelaar 2'!C7</f>
        <v>Score:</v>
      </c>
      <c r="E13" s="109"/>
      <c r="F13" s="49"/>
      <c r="G13" s="16" t="str">
        <f>'Beoordelaar 2'!F7</f>
        <v>Score:</v>
      </c>
      <c r="H13" s="109"/>
      <c r="I13" s="49"/>
      <c r="J13" s="16" t="str">
        <f>'Beoordelaar 2'!I7</f>
        <v>Score:</v>
      </c>
      <c r="K13" s="109"/>
    </row>
    <row r="14" spans="1:11" ht="20" customHeight="1" x14ac:dyDescent="0.2">
      <c r="A14" s="93"/>
      <c r="B14" s="45" t="s">
        <v>2</v>
      </c>
      <c r="C14" s="49"/>
      <c r="D14" s="16" t="str">
        <f>'Beoordelaar 3'!C7</f>
        <v>Score:</v>
      </c>
      <c r="E14" s="109"/>
      <c r="F14" s="49"/>
      <c r="G14" s="16" t="str">
        <f>'Beoordelaar 3'!F7</f>
        <v>Score:</v>
      </c>
      <c r="H14" s="109"/>
      <c r="I14" s="49"/>
      <c r="J14" s="16" t="str">
        <f>'Beoordelaar 3'!I7</f>
        <v>Score:</v>
      </c>
      <c r="K14" s="109"/>
    </row>
    <row r="15" spans="1:11" ht="20" customHeight="1" x14ac:dyDescent="0.2">
      <c r="A15" s="94" t="s">
        <v>10</v>
      </c>
      <c r="B15" s="95"/>
      <c r="C15" s="50"/>
      <c r="D15" s="12" t="s">
        <v>9</v>
      </c>
      <c r="E15" s="109"/>
      <c r="F15" s="50"/>
      <c r="G15" s="12" t="s">
        <v>9</v>
      </c>
      <c r="H15" s="109"/>
      <c r="I15" s="50"/>
      <c r="J15" s="12" t="s">
        <v>9</v>
      </c>
      <c r="K15" s="109"/>
    </row>
    <row r="16" spans="1:11" ht="20" customHeight="1" x14ac:dyDescent="0.2">
      <c r="A16" s="29"/>
      <c r="B16" s="46"/>
      <c r="C16" s="50"/>
      <c r="D16" s="57" t="str">
        <f>IF(D15="Ja","5",IF(D15="Nee","0",""))</f>
        <v/>
      </c>
      <c r="E16" s="109"/>
      <c r="F16" s="50"/>
      <c r="G16" s="57" t="str">
        <f>IF(G15="Ja","5",IF(G15="Nee","0",""))</f>
        <v/>
      </c>
      <c r="H16" s="109"/>
      <c r="I16" s="50"/>
      <c r="J16" s="57" t="str">
        <f>IF(J15="Ja","5",IF(J15="Nee","0",""))</f>
        <v/>
      </c>
      <c r="K16" s="109"/>
    </row>
    <row r="17" spans="1:11" ht="20" customHeight="1" x14ac:dyDescent="0.2">
      <c r="A17" s="91" t="str">
        <f>'Beoordelen webportal'!A4</f>
        <v>2. Algehele indruk opzet/ uitstraling/ laagdrempeligheid van de portal / Logische opbouw van de schermen en eenvoud van de opzet van de portal.</v>
      </c>
      <c r="B17" s="45" t="s">
        <v>0</v>
      </c>
      <c r="C17" s="49"/>
      <c r="D17" s="16" t="str">
        <f>'Beoordelaar 1'!C9</f>
        <v>Score:</v>
      </c>
      <c r="E17" s="109" t="s">
        <v>8</v>
      </c>
      <c r="F17" s="49"/>
      <c r="G17" s="16" t="str">
        <f>'Beoordelaar 1'!F9</f>
        <v>Score:</v>
      </c>
      <c r="H17" s="109" t="s">
        <v>8</v>
      </c>
      <c r="I17" s="49"/>
      <c r="J17" s="16" t="str">
        <f>'Beoordelaar 1'!I9</f>
        <v>Score:</v>
      </c>
      <c r="K17" s="109" t="s">
        <v>8</v>
      </c>
    </row>
    <row r="18" spans="1:11" ht="20" customHeight="1" x14ac:dyDescent="0.2">
      <c r="A18" s="92"/>
      <c r="B18" s="45" t="s">
        <v>1</v>
      </c>
      <c r="C18" s="49"/>
      <c r="D18" s="16" t="str">
        <f>'Beoordelaar 2'!C9</f>
        <v>Score:</v>
      </c>
      <c r="E18" s="109"/>
      <c r="F18" s="49"/>
      <c r="G18" s="16" t="str">
        <f>'Beoordelaar 2'!F9</f>
        <v>Score:</v>
      </c>
      <c r="H18" s="109"/>
      <c r="I18" s="49"/>
      <c r="J18" s="16" t="str">
        <f>'Beoordelaar 2'!I9</f>
        <v>Score:</v>
      </c>
      <c r="K18" s="109"/>
    </row>
    <row r="19" spans="1:11" ht="20" customHeight="1" x14ac:dyDescent="0.2">
      <c r="A19" s="93"/>
      <c r="B19" s="45" t="s">
        <v>2</v>
      </c>
      <c r="C19" s="49"/>
      <c r="D19" s="16" t="str">
        <f>'Beoordelaar 3'!C9</f>
        <v>Score:</v>
      </c>
      <c r="E19" s="109"/>
      <c r="F19" s="49"/>
      <c r="G19" s="16" t="str">
        <f>'Beoordelaar 3'!F9</f>
        <v>Score:</v>
      </c>
      <c r="H19" s="109"/>
      <c r="I19" s="49"/>
      <c r="J19" s="16" t="str">
        <f>'Beoordelaar 3'!I9</f>
        <v>Score:</v>
      </c>
      <c r="K19" s="109"/>
    </row>
    <row r="20" spans="1:11" ht="20" customHeight="1" x14ac:dyDescent="0.2">
      <c r="A20" s="94" t="s">
        <v>10</v>
      </c>
      <c r="B20" s="95"/>
      <c r="C20" s="50"/>
      <c r="D20" s="12" t="s">
        <v>9</v>
      </c>
      <c r="E20" s="109"/>
      <c r="F20" s="50"/>
      <c r="G20" s="12" t="s">
        <v>9</v>
      </c>
      <c r="H20" s="109"/>
      <c r="I20" s="50"/>
      <c r="J20" s="12" t="s">
        <v>9</v>
      </c>
      <c r="K20" s="109"/>
    </row>
    <row r="21" spans="1:11" ht="20" customHeight="1" x14ac:dyDescent="0.2">
      <c r="A21" s="29"/>
      <c r="B21" s="46"/>
      <c r="C21" s="50"/>
      <c r="D21" s="11" t="str">
        <f>IF(D20="algehele indruk is goed","10",IF(D20="algehele indruk is voldoende","7",IF(D20="algehele indruk is matig","3",IF(D20="algehele indruk is slecht","0"," "))))</f>
        <v xml:space="preserve"> </v>
      </c>
      <c r="E21" s="109"/>
      <c r="F21" s="50"/>
      <c r="G21" s="11" t="str">
        <f>IF(G20="algehele indruk is goed","10",IF(G20="algehele indruk is voldoende","7",IF(G20="algehele indruk is matig","3",IF(G20="algehele indruk is slecht","0"," "))))</f>
        <v xml:space="preserve"> </v>
      </c>
      <c r="H21" s="109"/>
      <c r="I21" s="50"/>
      <c r="J21" s="11" t="str">
        <f>IF(J20="algehele indruk is goed","10",IF(J20="algehele indruk is voldoende","7",IF(J20="algehele indruk is matig","3",IF(J20="algehele indruk is slecht","0"," "))))</f>
        <v xml:space="preserve"> </v>
      </c>
      <c r="K21" s="109"/>
    </row>
    <row r="22" spans="1:11" ht="20" customHeight="1" x14ac:dyDescent="0.2">
      <c r="A22" s="91" t="str">
        <f>'Beoordelen webportal'!A5</f>
        <v xml:space="preserve">3. Fictieve bestelling: alle elementen uit bijlage 10 zijn er in verwerkt en zijn mogelijk. </v>
      </c>
      <c r="B22" s="45" t="s">
        <v>0</v>
      </c>
      <c r="C22" s="49"/>
      <c r="D22" s="16" t="str">
        <f>'Beoordelaar 1'!C11</f>
        <v>Score:</v>
      </c>
      <c r="E22" s="109" t="s">
        <v>8</v>
      </c>
      <c r="F22" s="49"/>
      <c r="G22" s="16" t="str">
        <f>'Beoordelaar 1'!F11</f>
        <v>Score:</v>
      </c>
      <c r="H22" s="109" t="s">
        <v>8</v>
      </c>
      <c r="I22" s="49"/>
      <c r="J22" s="16" t="str">
        <f>'Beoordelaar 1'!I11</f>
        <v>Score:</v>
      </c>
      <c r="K22" s="109" t="s">
        <v>8</v>
      </c>
    </row>
    <row r="23" spans="1:11" ht="20" customHeight="1" x14ac:dyDescent="0.2">
      <c r="A23" s="92"/>
      <c r="B23" s="45" t="s">
        <v>1</v>
      </c>
      <c r="C23" s="49"/>
      <c r="D23" s="16" t="str">
        <f>'Beoordelaar 2'!C11</f>
        <v>Score:</v>
      </c>
      <c r="E23" s="109"/>
      <c r="F23" s="49"/>
      <c r="G23" s="16" t="str">
        <f>'Beoordelaar 2'!F11</f>
        <v>Score:</v>
      </c>
      <c r="H23" s="109"/>
      <c r="I23" s="49"/>
      <c r="J23" s="16" t="str">
        <f>'Beoordelaar 2'!I11</f>
        <v>Score:</v>
      </c>
      <c r="K23" s="109"/>
    </row>
    <row r="24" spans="1:11" ht="20" customHeight="1" x14ac:dyDescent="0.2">
      <c r="A24" s="93"/>
      <c r="B24" s="45" t="s">
        <v>2</v>
      </c>
      <c r="C24" s="49"/>
      <c r="D24" s="16" t="str">
        <f>'Beoordelaar 3'!C11</f>
        <v>Score:</v>
      </c>
      <c r="E24" s="109"/>
      <c r="F24" s="49"/>
      <c r="G24" s="16" t="str">
        <f>'Beoordelaar 3'!F11</f>
        <v>Score:</v>
      </c>
      <c r="H24" s="109"/>
      <c r="I24" s="49"/>
      <c r="J24" s="16" t="str">
        <f>'Beoordelaar 3'!I11</f>
        <v>Score:</v>
      </c>
      <c r="K24" s="109"/>
    </row>
    <row r="25" spans="1:11" ht="20" customHeight="1" x14ac:dyDescent="0.2">
      <c r="A25" s="94" t="s">
        <v>10</v>
      </c>
      <c r="B25" s="95"/>
      <c r="C25" s="50"/>
      <c r="D25" s="12" t="s">
        <v>9</v>
      </c>
      <c r="E25" s="109"/>
      <c r="F25" s="50"/>
      <c r="G25" s="12" t="s">
        <v>9</v>
      </c>
      <c r="H25" s="109"/>
      <c r="I25" s="50"/>
      <c r="J25" s="12" t="s">
        <v>9</v>
      </c>
      <c r="K25" s="109"/>
    </row>
    <row r="26" spans="1:11" ht="20" customHeight="1" x14ac:dyDescent="0.2">
      <c r="A26" s="29"/>
      <c r="B26" s="46"/>
      <c r="C26" s="50"/>
      <c r="D26" s="11" t="str">
        <f>IF(D25="Gegevens kunnen volledig aangeleverd worden","10",IF(D25="1 verbeterpunt","7",IF(D25="Slecht (meer dan 1 verbeterpunt)","0"," ")))</f>
        <v xml:space="preserve"> </v>
      </c>
      <c r="E26" s="109"/>
      <c r="F26" s="50"/>
      <c r="G26" s="11" t="str">
        <f>IF(G25="Gegevens kunnen volledig aangeleverd worden","10",IF(G25="1 verbeterpunt","7",IF(G25="Slecht (meer dan 1 verbeterpunt)","0"," ")))</f>
        <v xml:space="preserve"> </v>
      </c>
      <c r="H26" s="109"/>
      <c r="I26" s="50"/>
      <c r="J26" s="11" t="str">
        <f>IF(J25="Gegevens kunnen volledig aangeleverd worden","10",IF(J25="1 verbeterpunt","7",IF(J25="Slecht (meer dan 1 verbeterpunt)","0"," ")))</f>
        <v xml:space="preserve"> </v>
      </c>
      <c r="K26" s="109"/>
    </row>
    <row r="27" spans="1:11" ht="20" customHeight="1" x14ac:dyDescent="0.2">
      <c r="A27" s="91" t="str">
        <f>'Beoordelen webportal'!A6</f>
        <v>4. Aanwezigheid van een gebruiksvriendelijke en werkende zoekfunctie binnen de portal.</v>
      </c>
      <c r="B27" s="45" t="s">
        <v>0</v>
      </c>
      <c r="C27" s="49"/>
      <c r="D27" s="16" t="str">
        <f>'Beoordelaar 1'!C13</f>
        <v>Score:</v>
      </c>
      <c r="E27" s="109" t="s">
        <v>8</v>
      </c>
      <c r="F27" s="49"/>
      <c r="G27" s="16" t="str">
        <f>'Beoordelaar 1'!F13</f>
        <v>Score:</v>
      </c>
      <c r="H27" s="109" t="s">
        <v>8</v>
      </c>
      <c r="I27" s="49"/>
      <c r="J27" s="16" t="str">
        <f>'Beoordelaar 1'!I13</f>
        <v>Score:</v>
      </c>
      <c r="K27" s="109" t="s">
        <v>8</v>
      </c>
    </row>
    <row r="28" spans="1:11" ht="20" customHeight="1" x14ac:dyDescent="0.2">
      <c r="A28" s="92"/>
      <c r="B28" s="45" t="s">
        <v>1</v>
      </c>
      <c r="C28" s="49"/>
      <c r="D28" s="16" t="str">
        <f>'Beoordelaar 2'!C13</f>
        <v>Score:</v>
      </c>
      <c r="E28" s="109"/>
      <c r="F28" s="49"/>
      <c r="G28" s="16" t="str">
        <f>'Beoordelaar 2'!F13</f>
        <v>Score:</v>
      </c>
      <c r="H28" s="109"/>
      <c r="I28" s="49"/>
      <c r="J28" s="16" t="str">
        <f>'Beoordelaar 2'!I13</f>
        <v>Score:</v>
      </c>
      <c r="K28" s="109"/>
    </row>
    <row r="29" spans="1:11" ht="20" customHeight="1" x14ac:dyDescent="0.2">
      <c r="A29" s="93"/>
      <c r="B29" s="45" t="s">
        <v>2</v>
      </c>
      <c r="C29" s="49"/>
      <c r="D29" s="16" t="str">
        <f>'Beoordelaar 3'!C13</f>
        <v>Score:</v>
      </c>
      <c r="E29" s="109"/>
      <c r="F29" s="49"/>
      <c r="G29" s="16" t="str">
        <f>'Beoordelaar 3'!F13</f>
        <v>Score:</v>
      </c>
      <c r="H29" s="109"/>
      <c r="I29" s="49"/>
      <c r="J29" s="16" t="str">
        <f>'Beoordelaar 3'!I13</f>
        <v>Score:</v>
      </c>
      <c r="K29" s="109"/>
    </row>
    <row r="30" spans="1:11" ht="30" customHeight="1" x14ac:dyDescent="0.2">
      <c r="A30" s="94" t="s">
        <v>10</v>
      </c>
      <c r="B30" s="95"/>
      <c r="C30" s="50"/>
      <c r="D30" s="12" t="s">
        <v>9</v>
      </c>
      <c r="E30" s="109"/>
      <c r="F30" s="50"/>
      <c r="G30" s="12" t="s">
        <v>9</v>
      </c>
      <c r="H30" s="109"/>
      <c r="I30" s="50"/>
      <c r="J30" s="12" t="s">
        <v>9</v>
      </c>
      <c r="K30" s="109"/>
    </row>
    <row r="31" spans="1:11" ht="20" customHeight="1" x14ac:dyDescent="0.2">
      <c r="A31" s="29"/>
      <c r="B31" s="46"/>
      <c r="C31" s="50"/>
      <c r="D31" s="11" t="str">
        <f>IF(D30="Ja, voldoet goed","10",IF(D30="Aanwezig maar beperkt zicht ot het stellen van een vraag of iemand bellen","5",IF(D30="Nee niet mogelijk","0"," ")))</f>
        <v xml:space="preserve"> </v>
      </c>
      <c r="E31" s="109"/>
      <c r="F31" s="50"/>
      <c r="G31" s="11" t="str">
        <f>IF(G30="Ja, voldoet goed","10",IF(G30="Aanwezig maar beperkt zicht ot het stellen van een vraag of iemand bellen","5",IF(G30="Nee niet mogelijk","0"," ")))</f>
        <v xml:space="preserve"> </v>
      </c>
      <c r="H31" s="109"/>
      <c r="I31" s="50"/>
      <c r="J31" s="11" t="str">
        <f>IF(J30="Ja, voldoet goed","10",IF(J30="Aanwezig maar beperkt zicht ot het stellen van een vraag of iemand bellen","5",IF(J30="Nee niet mogelijk","0"," ")))</f>
        <v xml:space="preserve"> </v>
      </c>
      <c r="K31" s="109"/>
    </row>
    <row r="32" spans="1:11" ht="20" customHeight="1" x14ac:dyDescent="0.2">
      <c r="A32" s="91" t="str">
        <f>'Beoordelen webportal'!A7</f>
        <v>5. Inzichtelijkheid reparatieopdracht.</v>
      </c>
      <c r="B32" s="45" t="s">
        <v>0</v>
      </c>
      <c r="C32" s="49"/>
      <c r="D32" s="16" t="str">
        <f>'Beoordelaar 1'!C15</f>
        <v>Score:</v>
      </c>
      <c r="E32" s="109" t="s">
        <v>8</v>
      </c>
      <c r="F32" s="49"/>
      <c r="G32" s="16" t="str">
        <f>'Beoordelaar 1'!F15</f>
        <v>Score:</v>
      </c>
      <c r="H32" s="109" t="s">
        <v>8</v>
      </c>
      <c r="I32" s="49"/>
      <c r="J32" s="16" t="str">
        <f>'Beoordelaar 1'!I15</f>
        <v>Score:</v>
      </c>
      <c r="K32" s="109" t="s">
        <v>8</v>
      </c>
    </row>
    <row r="33" spans="1:11" ht="20" customHeight="1" x14ac:dyDescent="0.2">
      <c r="A33" s="92"/>
      <c r="B33" s="45" t="s">
        <v>1</v>
      </c>
      <c r="C33" s="49"/>
      <c r="D33" s="16" t="str">
        <f>'Beoordelaar 2'!C15</f>
        <v>Score:</v>
      </c>
      <c r="E33" s="109"/>
      <c r="F33" s="49"/>
      <c r="G33" s="16" t="str">
        <f>'Beoordelaar 2'!F15</f>
        <v>Score:</v>
      </c>
      <c r="H33" s="109"/>
      <c r="I33" s="49"/>
      <c r="J33" s="16" t="str">
        <f>'Beoordelaar 2'!I15</f>
        <v>Score:</v>
      </c>
      <c r="K33" s="109"/>
    </row>
    <row r="34" spans="1:11" ht="20" customHeight="1" x14ac:dyDescent="0.2">
      <c r="A34" s="93"/>
      <c r="B34" s="45" t="s">
        <v>2</v>
      </c>
      <c r="C34" s="49"/>
      <c r="D34" s="16" t="str">
        <f>'Beoordelaar 3'!C15</f>
        <v>Score:</v>
      </c>
      <c r="E34" s="109"/>
      <c r="F34" s="49"/>
      <c r="G34" s="16" t="str">
        <f>'Beoordelaar 3'!F15</f>
        <v>Score:</v>
      </c>
      <c r="H34" s="109"/>
      <c r="I34" s="49"/>
      <c r="J34" s="16" t="str">
        <f>'Beoordelaar 3'!I15</f>
        <v>Score:</v>
      </c>
      <c r="K34" s="109"/>
    </row>
    <row r="35" spans="1:11" ht="20" customHeight="1" x14ac:dyDescent="0.2">
      <c r="A35" s="94" t="s">
        <v>10</v>
      </c>
      <c r="B35" s="95"/>
      <c r="C35" s="50"/>
      <c r="D35" s="12" t="s">
        <v>9</v>
      </c>
      <c r="E35" s="109"/>
      <c r="F35" s="50"/>
      <c r="G35" s="12" t="s">
        <v>9</v>
      </c>
      <c r="H35" s="109"/>
      <c r="I35" s="50"/>
      <c r="J35" s="12" t="s">
        <v>9</v>
      </c>
      <c r="K35" s="109"/>
    </row>
    <row r="36" spans="1:11" ht="20" customHeight="1" x14ac:dyDescent="0.2">
      <c r="A36" s="29"/>
      <c r="B36" s="46"/>
      <c r="C36" s="50"/>
      <c r="D36" s="57" t="str">
        <f>IF(D35="Ja","10",IF(D35="ja alleen status overzicht","5",IF(D35="nee","0","")))</f>
        <v/>
      </c>
      <c r="E36" s="109"/>
      <c r="F36" s="50"/>
      <c r="G36" s="57" t="str">
        <f>IF(G35="Ja","10",IF(G35="ja alleen status overzicht","5",IF(G35="nee","0","")))</f>
        <v/>
      </c>
      <c r="H36" s="109"/>
      <c r="I36" s="50"/>
      <c r="J36" s="57" t="str">
        <f>IF(J35="Ja","10",IF(J35="ja alleen status overzicht","5",IF(J35="nee","0","")))</f>
        <v/>
      </c>
      <c r="K36" s="109"/>
    </row>
    <row r="37" spans="1:11" ht="30" customHeight="1" x14ac:dyDescent="0.2">
      <c r="A37" s="89" t="s">
        <v>30</v>
      </c>
      <c r="B37" s="90"/>
      <c r="C37" s="51"/>
      <c r="D37" s="83" t="e">
        <f>D16+D21+D26+D31+D36</f>
        <v>#VALUE!</v>
      </c>
      <c r="E37" s="83"/>
      <c r="F37" s="51"/>
      <c r="G37" s="83" t="e">
        <f>G16+G21+G26+G31+G36</f>
        <v>#VALUE!</v>
      </c>
      <c r="H37" s="83"/>
      <c r="I37" s="51"/>
      <c r="J37" s="83" t="e">
        <f>J16+J21+J26+J31+J36</f>
        <v>#VALUE!</v>
      </c>
      <c r="K37" s="83"/>
    </row>
    <row r="38" spans="1:11" ht="30" customHeight="1" x14ac:dyDescent="0.2">
      <c r="A38" s="89" t="s">
        <v>29</v>
      </c>
      <c r="B38" s="90" t="s">
        <v>28</v>
      </c>
      <c r="C38" s="51"/>
      <c r="D38" s="83">
        <v>500</v>
      </c>
      <c r="E38" s="83"/>
      <c r="F38" s="58"/>
      <c r="G38" s="83">
        <v>500</v>
      </c>
      <c r="H38" s="83"/>
      <c r="I38" s="58"/>
      <c r="J38" s="83">
        <v>500</v>
      </c>
      <c r="K38" s="83"/>
    </row>
    <row r="39" spans="1:11" ht="30" customHeight="1" x14ac:dyDescent="0.2">
      <c r="A39" s="87" t="s">
        <v>31</v>
      </c>
      <c r="B39" s="88"/>
      <c r="C39" s="51"/>
      <c r="D39" s="82" t="e">
        <f>D38*D37</f>
        <v>#VALUE!</v>
      </c>
      <c r="E39" s="82"/>
      <c r="F39" s="51"/>
      <c r="G39" s="82" t="e">
        <f>G38*G37</f>
        <v>#VALUE!</v>
      </c>
      <c r="H39" s="82"/>
      <c r="I39" s="51"/>
      <c r="J39" s="82" t="e">
        <f>J38*J37</f>
        <v>#VALUE!</v>
      </c>
      <c r="K39" s="82"/>
    </row>
  </sheetData>
  <sheetProtection algorithmName="SHA-512" hashValue="JaAD5yKVLtjCtxj37HTd0Fw+VhokM2S9FrXkCmeQay40subWxLxfez4+xAH4XFbADAwOSNlUTGIDAPHAVh2KfA==" saltValue="zafpEAV3ls+RJCIkmnzk+w==" spinCount="100000" sheet="1" objects="1" scenarios="1"/>
  <mergeCells count="54">
    <mergeCell ref="A8:B8"/>
    <mergeCell ref="A6:B6"/>
    <mergeCell ref="D8:E8"/>
    <mergeCell ref="A3:A5"/>
    <mergeCell ref="A1:B1"/>
    <mergeCell ref="D1:E1"/>
    <mergeCell ref="E3:E7"/>
    <mergeCell ref="A12:A14"/>
    <mergeCell ref="A15:B15"/>
    <mergeCell ref="A17:A19"/>
    <mergeCell ref="A20:B20"/>
    <mergeCell ref="A10:B10"/>
    <mergeCell ref="A39:B39"/>
    <mergeCell ref="A38:B38"/>
    <mergeCell ref="A22:A24"/>
    <mergeCell ref="A25:B25"/>
    <mergeCell ref="A37:B37"/>
    <mergeCell ref="A27:A29"/>
    <mergeCell ref="A30:B30"/>
    <mergeCell ref="A32:A34"/>
    <mergeCell ref="A35:B35"/>
    <mergeCell ref="G1:H1"/>
    <mergeCell ref="H3:H7"/>
    <mergeCell ref="J1:K1"/>
    <mergeCell ref="K3:K7"/>
    <mergeCell ref="G8:H8"/>
    <mergeCell ref="J8:K8"/>
    <mergeCell ref="E12:E16"/>
    <mergeCell ref="H12:H16"/>
    <mergeCell ref="K12:K16"/>
    <mergeCell ref="J10:K10"/>
    <mergeCell ref="G10:H10"/>
    <mergeCell ref="D10:E10"/>
    <mergeCell ref="K17:K21"/>
    <mergeCell ref="E22:E26"/>
    <mergeCell ref="H22:H26"/>
    <mergeCell ref="K22:K26"/>
    <mergeCell ref="E17:E21"/>
    <mergeCell ref="H17:H21"/>
    <mergeCell ref="D39:E39"/>
    <mergeCell ref="G39:H39"/>
    <mergeCell ref="J39:K39"/>
    <mergeCell ref="E27:E31"/>
    <mergeCell ref="H27:H31"/>
    <mergeCell ref="K27:K31"/>
    <mergeCell ref="D38:E38"/>
    <mergeCell ref="G38:H38"/>
    <mergeCell ref="J38:K38"/>
    <mergeCell ref="D37:E37"/>
    <mergeCell ref="G37:H37"/>
    <mergeCell ref="J37:K37"/>
    <mergeCell ref="E32:E36"/>
    <mergeCell ref="H32:H36"/>
    <mergeCell ref="K32:K36"/>
  </mergeCells>
  <dataValidations count="1">
    <dataValidation type="list" allowBlank="1" showInputMessage="1" showErrorMessage="1" sqref="G6 J6 D6" xr:uid="{60D6A481-F072-E44D-BB7F-541C61590274}">
      <formula1>Score</formula1>
    </dataValidation>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5">
        <x14:dataValidation type="list" errorStyle="warning" allowBlank="1" showErrorMessage="1" xr:uid="{22883946-A8AD-704D-9C89-7BEE80C1AF84}">
          <x14:formula1>
            <xm:f>'Beoordelen webportal'!$D$3:$F$3</xm:f>
          </x14:formula1>
          <xm:sqref>D15 G15 J15</xm:sqref>
        </x14:dataValidation>
        <x14:dataValidation type="list" errorStyle="warning" allowBlank="1" showErrorMessage="1" xr:uid="{D6DCEA0C-89AD-C04F-8E1F-915FEE2CAD7B}">
          <x14:formula1>
            <xm:f>'Beoordelen webportal'!$D$4:$H$4</xm:f>
          </x14:formula1>
          <xm:sqref>D20 G20 J20</xm:sqref>
        </x14:dataValidation>
        <x14:dataValidation type="list" errorStyle="warning" allowBlank="1" showErrorMessage="1" xr:uid="{1B44E51C-5AF7-F045-B5D2-CF1B18680C92}">
          <x14:formula1>
            <xm:f>'Beoordelen webportal'!$D$5:$H$5</xm:f>
          </x14:formula1>
          <xm:sqref>D25 G25 J25</xm:sqref>
        </x14:dataValidation>
        <x14:dataValidation type="list" errorStyle="warning" allowBlank="1" showErrorMessage="1" xr:uid="{F61CD13E-B461-A340-8B68-E318F8D4A3F0}">
          <x14:formula1>
            <xm:f>'Beoordelen webportal'!$D$6:$G$6</xm:f>
          </x14:formula1>
          <xm:sqref>D30 J30 G30</xm:sqref>
        </x14:dataValidation>
        <x14:dataValidation type="list" errorStyle="warning" allowBlank="1" showErrorMessage="1" xr:uid="{D471FFA8-C1AC-5D49-B1DB-66E9C9772FD0}">
          <x14:formula1>
            <xm:f>'Beoordelen webportal'!$D$7:$G$7</xm:f>
          </x14:formula1>
          <xm:sqref>D35 G35 J35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2F0D4-A87E-C740-B698-FC29E04A581A}">
  <dimension ref="A1:G10"/>
  <sheetViews>
    <sheetView showGridLines="0" workbookViewId="0">
      <selection activeCell="H10" sqref="H10"/>
    </sheetView>
  </sheetViews>
  <sheetFormatPr baseColWidth="10" defaultRowHeight="15" x14ac:dyDescent="0.2"/>
  <cols>
    <col min="1" max="1" width="77.5" customWidth="1"/>
    <col min="2" max="2" width="1.5" customWidth="1"/>
    <col min="3" max="3" width="26.83203125" customWidth="1"/>
    <col min="4" max="4" width="1.6640625" customWidth="1"/>
    <col min="5" max="5" width="26.83203125" customWidth="1"/>
    <col min="6" max="6" width="1.33203125" customWidth="1"/>
    <col min="7" max="7" width="26.83203125" customWidth="1"/>
  </cols>
  <sheetData>
    <row r="1" spans="1:7" ht="31" customHeight="1" x14ac:dyDescent="0.2">
      <c r="A1" s="30" t="s">
        <v>32</v>
      </c>
      <c r="B1" s="31"/>
      <c r="C1" s="32"/>
      <c r="D1" s="31"/>
      <c r="E1" s="32"/>
      <c r="F1" s="31"/>
      <c r="G1" s="32"/>
    </row>
    <row r="2" spans="1:7" ht="31" customHeight="1" x14ac:dyDescent="0.2">
      <c r="A2" s="33" t="s">
        <v>33</v>
      </c>
      <c r="B2" s="31"/>
      <c r="C2" s="34" t="str">
        <f>Consensus!D1</f>
        <v>Inschrijver 1</v>
      </c>
      <c r="D2" s="35"/>
      <c r="E2" s="34" t="str">
        <f>Consensus!G1</f>
        <v>Inschrijver 2</v>
      </c>
      <c r="F2" s="35"/>
      <c r="G2" s="34" t="str">
        <f>Consensus!J1</f>
        <v>Inschrijver 3</v>
      </c>
    </row>
    <row r="3" spans="1:7" ht="26" customHeight="1" x14ac:dyDescent="0.2">
      <c r="A3" s="36" t="s">
        <v>37</v>
      </c>
      <c r="B3" s="31"/>
      <c r="C3" s="37" t="str">
        <f>Consensus!D8</f>
        <v xml:space="preserve"> </v>
      </c>
      <c r="D3" s="35"/>
      <c r="E3" s="37" t="str">
        <f>Consensus!G8</f>
        <v xml:space="preserve"> </v>
      </c>
      <c r="F3" s="35"/>
      <c r="G3" s="37" t="str">
        <f>Consensus!J8</f>
        <v xml:space="preserve"> </v>
      </c>
    </row>
    <row r="4" spans="1:7" ht="26" customHeight="1" x14ac:dyDescent="0.2">
      <c r="A4" s="36" t="s">
        <v>38</v>
      </c>
      <c r="B4" s="31"/>
      <c r="C4" s="37" t="e">
        <f>Consensus!D39</f>
        <v>#VALUE!</v>
      </c>
      <c r="D4" s="35"/>
      <c r="E4" s="37" t="e">
        <f>Consensus!G39</f>
        <v>#VALUE!</v>
      </c>
      <c r="F4" s="35"/>
      <c r="G4" s="37" t="e">
        <f>Consensus!J39</f>
        <v>#VALUE!</v>
      </c>
    </row>
    <row r="5" spans="1:7" ht="26" customHeight="1" x14ac:dyDescent="0.2">
      <c r="A5" s="36" t="s">
        <v>39</v>
      </c>
      <c r="B5" s="31">
        <v>0</v>
      </c>
      <c r="C5" s="37">
        <v>0</v>
      </c>
      <c r="D5" s="35"/>
      <c r="E5" s="37">
        <v>0</v>
      </c>
      <c r="F5" s="35"/>
      <c r="G5" s="37">
        <v>0</v>
      </c>
    </row>
    <row r="6" spans="1:7" ht="27" customHeight="1" x14ac:dyDescent="0.2">
      <c r="A6" s="38" t="s">
        <v>34</v>
      </c>
      <c r="B6" s="31"/>
      <c r="C6" s="39" t="e">
        <f>C3+C4+C5</f>
        <v>#VALUE!</v>
      </c>
      <c r="D6" s="35"/>
      <c r="E6" s="39" t="e">
        <f>E3+E4+E5</f>
        <v>#VALUE!</v>
      </c>
      <c r="F6" s="35"/>
      <c r="G6" s="39" t="e">
        <f>G3+G4+G5</f>
        <v>#VALUE!</v>
      </c>
    </row>
    <row r="8" spans="1:7" ht="35" customHeight="1" x14ac:dyDescent="0.2">
      <c r="A8" s="38" t="s">
        <v>35</v>
      </c>
      <c r="B8" s="31"/>
      <c r="C8" s="40">
        <v>0</v>
      </c>
      <c r="D8" s="35"/>
      <c r="E8" s="40">
        <v>0</v>
      </c>
      <c r="F8" s="35"/>
      <c r="G8" s="40">
        <v>0</v>
      </c>
    </row>
    <row r="10" spans="1:7" ht="41" customHeight="1" x14ac:dyDescent="0.2">
      <c r="A10" s="41" t="s">
        <v>36</v>
      </c>
      <c r="B10" s="31"/>
      <c r="C10" s="42" t="e">
        <f>C8-C6</f>
        <v>#VALUE!</v>
      </c>
      <c r="D10" s="43"/>
      <c r="E10" s="42" t="e">
        <f>E8-E6</f>
        <v>#VALUE!</v>
      </c>
      <c r="F10" s="43"/>
      <c r="G10" s="42" t="e">
        <f>G8-G6</f>
        <v>#VALUE!</v>
      </c>
    </row>
  </sheetData>
  <sheetProtection algorithmName="SHA-512" hashValue="pr0066wIdQ8kdh2hywXGSMqqPhn66Ic6KAsrfnvYidFNlUoURNAEow3K53aZhum7l0SvC92zbKk89Om86HF+0Q==" saltValue="AqjS5SUQMObhTpsI6gA3J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Beoordelen open vraag</vt:lpstr>
      <vt:lpstr>Beoordelen webportal</vt:lpstr>
      <vt:lpstr>Beoordelaar 1</vt:lpstr>
      <vt:lpstr>Beoordelaar 2</vt:lpstr>
      <vt:lpstr>Beoordelaar 3</vt:lpstr>
      <vt:lpstr>Consensus</vt:lpstr>
      <vt:lpstr>Eindscores</vt:lpstr>
      <vt:lpstr>Score</vt:lpstr>
      <vt:lpstr>SCORE1050</vt:lpstr>
      <vt:lpstr>SCORE10730</vt:lpstr>
      <vt:lpstr>SCORE10min10</vt:lpstr>
      <vt:lpstr>score50</vt:lpstr>
      <vt:lpstr>ScoreB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2023-02-10T10:52:38Z</dcterms:modified>
  <cp:category/>
</cp:coreProperties>
</file>